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 1ER DEPOSITO" sheetId="1" r:id="rId1"/>
    <sheet name="PENSIONADOS" sheetId="2" r:id="rId2"/>
  </sheets>
  <definedNames/>
  <calcPr fullCalcOnLoad="1"/>
</workbook>
</file>

<file path=xl/sharedStrings.xml><?xml version="1.0" encoding="utf-8"?>
<sst xmlns="http://schemas.openxmlformats.org/spreadsheetml/2006/main" count="1816" uniqueCount="823">
  <si>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</si>
  <si>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</si>
  <si>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</si>
  <si>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</si>
  <si>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</si>
  <si>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</si>
  <si>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</si>
  <si>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</si>
  <si>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</si>
  <si>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</si>
  <si>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</si>
  <si>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</si>
  <si>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140 AYUNTAMIENTO (FRACCION PANAL)</t>
  </si>
  <si>
    <t>Departamento 150 AYUNTAMIENTO (FRACCION PRD)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</si>
  <si>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</si>
  <si>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</si>
  <si>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</si>
  <si>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</si>
  <si>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</si>
  <si>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</si>
  <si>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</si>
  <si>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</si>
  <si>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</si>
  <si>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</si>
  <si>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</si>
  <si>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</si>
  <si>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</si>
  <si>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</si>
  <si>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</si>
  <si>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</si>
  <si>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</si>
  <si>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</si>
  <si>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</si>
  <si>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</si>
  <si>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</si>
  <si>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</si>
  <si>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</si>
  <si>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</si>
  <si>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</si>
  <si>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</si>
  <si>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</si>
  <si>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</si>
  <si>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</si>
  <si>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</si>
  <si>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</si>
  <si>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</si>
  <si>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</si>
  <si>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</si>
  <si>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</si>
  <si>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</si>
  <si>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</si>
  <si>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</si>
  <si>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</si>
  <si>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</si>
  <si>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</si>
  <si>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</si>
  <si>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</si>
  <si>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</si>
  <si>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</si>
  <si>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</si>
  <si>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</si>
  <si>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</si>
  <si>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</si>
  <si>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</si>
  <si>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</si>
  <si>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</si>
  <si>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</si>
  <si>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</si>
  <si>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</si>
  <si>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</si>
  <si>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</si>
  <si>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</si>
  <si>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</si>
  <si>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</si>
  <si>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</si>
  <si>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</si>
  <si>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</si>
  <si>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</si>
  <si>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</si>
  <si>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</si>
  <si>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</si>
  <si>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</si>
  <si>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</si>
  <si>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</si>
  <si>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</si>
  <si>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</si>
  <si>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</si>
  <si>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</si>
  <si>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</si>
  <si>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</si>
  <si>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</si>
  <si>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</si>
  <si>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</si>
  <si>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</si>
  <si>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</si>
  <si>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</si>
  <si>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</si>
  <si>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</si>
  <si>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</si>
  <si>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</si>
  <si>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</si>
  <si>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</si>
  <si>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</si>
  <si>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</si>
  <si>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</si>
  <si>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</si>
  <si>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</si>
  <si>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</si>
  <si>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</si>
  <si>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</si>
  <si>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</si>
  <si>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</si>
  <si>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</si>
  <si>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</si>
  <si>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</si>
  <si>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</si>
  <si>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</si>
  <si>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</si>
  <si>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</si>
  <si>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</si>
  <si>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</si>
  <si>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</si>
  <si>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</si>
  <si>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</si>
  <si>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</si>
  <si>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</si>
  <si>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</si>
  <si>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</si>
  <si>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</si>
  <si>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</si>
  <si>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</si>
  <si>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</si>
  <si>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</si>
  <si>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</si>
  <si>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</si>
  <si>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</si>
  <si>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</si>
  <si>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</si>
  <si>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</si>
  <si>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</si>
  <si>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</si>
  <si>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</si>
  <si>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</si>
  <si>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</si>
  <si>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</si>
  <si>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</si>
  <si>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</si>
  <si>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</si>
  <si>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</si>
  <si>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</si>
  <si>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</si>
  <si>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</si>
  <si>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</si>
  <si>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</si>
  <si>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</si>
  <si>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</si>
  <si>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</si>
  <si>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Jimenez Aguilar Juan Antonio</t>
  </si>
  <si>
    <t>JIAJ-780827-</t>
  </si>
  <si>
    <t>Departamento 700 DIRECCION DE SEGURIDAD PUB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</si>
  <si>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</si>
  <si>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</si>
  <si>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</si>
  <si>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</si>
  <si>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</si>
  <si>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</si>
  <si>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</si>
  <si>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</si>
  <si>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</si>
  <si>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</si>
  <si>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</si>
  <si>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</si>
  <si>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</si>
  <si>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</si>
  <si>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</si>
  <si>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</si>
  <si>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</si>
  <si>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</si>
  <si>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</si>
  <si>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</si>
  <si>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</si>
  <si>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</si>
  <si>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</si>
  <si>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</si>
  <si>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</si>
  <si>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</si>
  <si>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</si>
  <si>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</si>
  <si>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</si>
  <si>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</si>
  <si>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</si>
  <si>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</si>
  <si>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</si>
  <si>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</si>
  <si>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</si>
  <si>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</si>
  <si>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</si>
  <si>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</si>
  <si>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</si>
  <si>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</si>
  <si>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</si>
  <si>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</si>
  <si>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</si>
  <si>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</si>
  <si>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</si>
  <si>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</si>
  <si>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</si>
  <si>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</si>
  <si>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</si>
  <si>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</si>
  <si>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</si>
  <si>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</si>
  <si>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</si>
  <si>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</si>
  <si>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Macias Haro Jaime</t>
  </si>
  <si>
    <t>MAHJ-730425-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</si>
  <si>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</si>
  <si>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</si>
  <si>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</si>
  <si>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</si>
  <si>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</si>
  <si>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</si>
  <si>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</si>
  <si>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</si>
  <si>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</si>
  <si>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</si>
  <si>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</si>
  <si>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</si>
  <si>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</si>
  <si>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</si>
  <si>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</si>
  <si>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</si>
  <si>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</si>
  <si>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</si>
  <si>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</si>
  <si>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</si>
  <si>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</si>
  <si>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</si>
  <si>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</si>
  <si>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</si>
  <si>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</si>
  <si>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</si>
  <si>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</si>
  <si>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</si>
  <si>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</si>
  <si>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</si>
  <si>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</si>
  <si>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</si>
  <si>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</si>
  <si>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</si>
  <si>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Departamento 1000 DIR. PART. CIUDADANA Y DES. HUMANO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</si>
  <si>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</si>
  <si>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</si>
  <si>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</si>
  <si>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</si>
  <si>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</si>
  <si>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</si>
  <si>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</si>
  <si>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</si>
  <si>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</si>
  <si>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</si>
  <si>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</si>
  <si>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</si>
  <si>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</si>
  <si>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</si>
  <si>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</si>
  <si>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</si>
  <si>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</si>
  <si>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</si>
  <si>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</si>
  <si>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</si>
  <si>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</si>
  <si>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</si>
  <si>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</si>
  <si>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</si>
  <si>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</si>
  <si>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</si>
  <si>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</si>
  <si>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</si>
  <si>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</si>
  <si>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</si>
  <si>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</si>
  <si>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</si>
  <si>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</si>
  <si>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</si>
  <si>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</si>
  <si>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</si>
  <si>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</si>
  <si>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</si>
  <si>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</si>
  <si>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</si>
  <si>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</si>
  <si>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</si>
  <si>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</si>
  <si>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</si>
  <si>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</si>
  <si>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</si>
  <si>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</si>
  <si>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</si>
  <si>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</si>
  <si>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</si>
  <si>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</si>
  <si>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</si>
  <si>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</si>
  <si>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</si>
  <si>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</si>
  <si>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</si>
  <si>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</si>
  <si>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</si>
  <si>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</si>
  <si>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</si>
  <si>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</si>
  <si>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</si>
  <si>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</si>
  <si>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</si>
  <si>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</si>
  <si>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</si>
  <si>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</si>
  <si>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</si>
  <si>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</si>
  <si>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</si>
  <si>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</si>
  <si>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</si>
  <si>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</si>
  <si>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</si>
  <si>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</si>
  <si>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</si>
  <si>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</si>
  <si>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</si>
  <si>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</si>
  <si>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</si>
  <si>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</si>
  <si>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</si>
  <si>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</si>
  <si>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</si>
  <si>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</si>
  <si>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</si>
  <si>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</si>
  <si>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</si>
  <si>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</si>
  <si>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</si>
  <si>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</si>
  <si>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</si>
  <si>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</si>
  <si>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</si>
  <si>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</si>
  <si>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</si>
  <si>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</si>
  <si>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</si>
  <si>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</si>
  <si>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</si>
  <si>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</si>
  <si>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</si>
  <si>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</si>
  <si>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</si>
  <si>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</si>
  <si>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</si>
  <si>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</si>
  <si>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</si>
  <si>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</si>
  <si>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</si>
  <si>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</si>
  <si>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</si>
  <si>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</si>
  <si>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</si>
  <si>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</si>
  <si>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</si>
  <si>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</si>
  <si>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</si>
  <si>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</si>
  <si>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</si>
  <si>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</si>
  <si>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</si>
  <si>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</si>
  <si>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</si>
  <si>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</si>
  <si>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</si>
  <si>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</si>
  <si>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</si>
  <si>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</si>
  <si>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</si>
  <si>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</si>
  <si>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</si>
  <si>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</si>
  <si>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</si>
  <si>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</si>
  <si>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</si>
  <si>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</si>
  <si>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</si>
  <si>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</si>
  <si>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</si>
  <si>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</si>
  <si>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</si>
  <si>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</si>
  <si>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</si>
  <si>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</si>
  <si>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</si>
  <si>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</si>
  <si>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</si>
  <si>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</si>
  <si>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</si>
  <si>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</si>
  <si>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</si>
  <si>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</si>
  <si>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</si>
  <si>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</si>
  <si>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</si>
  <si>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</si>
  <si>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</si>
  <si>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</si>
  <si>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</si>
  <si>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</si>
  <si>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</si>
  <si>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</si>
  <si>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</si>
  <si>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</si>
  <si>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</si>
  <si>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</si>
  <si>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</si>
  <si>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</si>
  <si>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</si>
  <si>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</si>
  <si>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</si>
  <si>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</si>
  <si>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</si>
  <si>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</si>
  <si>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</si>
  <si>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</si>
  <si>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</si>
  <si>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</si>
  <si>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</si>
  <si>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</si>
  <si>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</si>
  <si>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</si>
  <si>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</si>
  <si>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</si>
  <si>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</si>
  <si>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</si>
  <si>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</si>
  <si>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</si>
  <si>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</si>
  <si>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</si>
  <si>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</si>
  <si>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</si>
  <si>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</si>
  <si>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</si>
  <si>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</si>
  <si>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</si>
  <si>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</si>
  <si>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</si>
  <si>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</si>
  <si>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</si>
  <si>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</si>
  <si>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</si>
  <si>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</si>
  <si>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</si>
  <si>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</si>
  <si>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</si>
  <si>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</si>
  <si>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</si>
  <si>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</si>
  <si>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</si>
  <si>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</si>
  <si>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</si>
  <si>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</si>
  <si>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</si>
  <si>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</si>
  <si>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</si>
  <si>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</si>
  <si>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</si>
  <si>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</si>
  <si>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</si>
  <si>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</si>
  <si>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</si>
  <si>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</si>
  <si>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</si>
  <si>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</si>
  <si>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</si>
  <si>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</si>
  <si>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</si>
  <si>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</si>
  <si>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</si>
  <si>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</si>
  <si>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</si>
  <si>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</si>
  <si>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</si>
  <si>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</si>
  <si>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</si>
  <si>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</si>
  <si>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</si>
  <si>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</si>
  <si>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</si>
  <si>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</si>
  <si>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</si>
  <si>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</si>
  <si>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</si>
  <si>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</si>
  <si>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</si>
  <si>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</si>
  <si>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</si>
  <si>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</si>
  <si>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</si>
  <si>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</si>
  <si>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</si>
  <si>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</si>
  <si>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</si>
  <si>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</si>
  <si>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</si>
  <si>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</si>
  <si>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</si>
  <si>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</si>
  <si>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</si>
  <si>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</si>
  <si>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</si>
  <si>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</si>
  <si>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</si>
  <si>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</si>
  <si>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</si>
  <si>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</si>
  <si>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</si>
  <si>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</si>
  <si>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</si>
  <si>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</si>
  <si>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</si>
  <si>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</si>
  <si>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</si>
  <si>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</si>
  <si>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</si>
  <si>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</si>
  <si>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</si>
  <si>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AJUSTE NETO</t>
  </si>
  <si>
    <t>Salazar Ibañez Alvaro</t>
  </si>
  <si>
    <t>Machuca Barajas Irma Guadalupe</t>
  </si>
  <si>
    <t>MABI-851214-</t>
  </si>
  <si>
    <t>TOTAL HOJA</t>
  </si>
  <si>
    <t>Castillo Hernandez Jorge</t>
  </si>
  <si>
    <t>CAHJ-701220</t>
  </si>
  <si>
    <t>HUMC-600503-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</si>
  <si>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</si>
  <si>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</si>
  <si>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</si>
  <si>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</si>
  <si>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</si>
  <si>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</si>
  <si>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Guizar Suarez Isidro</t>
  </si>
  <si>
    <t xml:space="preserve">Sub Oficial </t>
  </si>
  <si>
    <t>Director Plan Des Mpal</t>
  </si>
  <si>
    <t>PESS-</t>
  </si>
  <si>
    <t>COMPENSAC</t>
  </si>
  <si>
    <t>Camarena Luna Alejandro</t>
  </si>
  <si>
    <t>CALA-851028</t>
  </si>
  <si>
    <t>Alvarez Hernandez Jorge Alberto</t>
  </si>
  <si>
    <t>AAHJ-730830</t>
  </si>
  <si>
    <t>Director Función Pública</t>
  </si>
  <si>
    <t>N E T O</t>
  </si>
  <si>
    <t>MUNICIPIO DE JOCOTEPEC  PENSIONADOS</t>
  </si>
  <si>
    <t>1/1</t>
  </si>
  <si>
    <t>Ajuste al Neto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</si>
  <si>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</si>
  <si>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</si>
  <si>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</si>
  <si>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</si>
  <si>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</si>
  <si>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</si>
  <si>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</si>
  <si>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</si>
  <si>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</si>
  <si>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</si>
  <si>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</si>
  <si>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</si>
  <si>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</si>
  <si>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</si>
  <si>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</si>
  <si>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</si>
  <si>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</si>
  <si>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</si>
  <si>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</si>
  <si>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</si>
  <si>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</si>
  <si>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</si>
  <si>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</si>
  <si>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</si>
  <si>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Vargas Martinez Carlos Gilberto</t>
  </si>
  <si>
    <t>VAMC-790121</t>
  </si>
  <si>
    <t>Villegas Zamora Martin</t>
  </si>
  <si>
    <t>Jimenez Martinez Marco Antonio</t>
  </si>
  <si>
    <t>VIZM-860521</t>
  </si>
  <si>
    <t>JIMM-800510</t>
  </si>
  <si>
    <t>Jefe Reglamentos</t>
  </si>
  <si>
    <t>IAAO-810825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</si>
  <si>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</si>
  <si>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</si>
  <si>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</si>
  <si>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</si>
  <si>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</si>
  <si>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</si>
  <si>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</si>
  <si>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</si>
  <si>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</si>
  <si>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</si>
  <si>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</si>
  <si>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</si>
  <si>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</si>
  <si>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</si>
  <si>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</si>
  <si>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</si>
  <si>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</si>
  <si>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</si>
  <si>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</si>
  <si>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</si>
  <si>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</si>
  <si>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</si>
  <si>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</si>
  <si>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</si>
  <si>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</si>
  <si>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</si>
  <si>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Sahagun Cuevas Hugo Guillermo</t>
  </si>
  <si>
    <t xml:space="preserve"> Delgadillo Alonzo Lorenzo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</si>
  <si>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</si>
  <si>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</si>
  <si>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</si>
  <si>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</si>
  <si>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</si>
  <si>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</si>
  <si>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</si>
  <si>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</si>
  <si>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</si>
  <si>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</si>
  <si>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</si>
  <si>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</si>
  <si>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</si>
  <si>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</si>
  <si>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Jefe Dep. Prog. Des Social</t>
  </si>
  <si>
    <t>Jefe Participac Ciudadana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</si>
  <si>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</si>
  <si>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</si>
  <si>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</si>
  <si>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</si>
  <si>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</si>
  <si>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</si>
  <si>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JIMG-630214</t>
  </si>
  <si>
    <t>Administrador Malecon</t>
  </si>
  <si>
    <t>Vazquez Monreal Jaime</t>
  </si>
  <si>
    <t>VAMJ-</t>
  </si>
  <si>
    <t>SAIA-761120</t>
  </si>
  <si>
    <t>TOIG-600511</t>
  </si>
  <si>
    <t>GUSI-750515</t>
  </si>
  <si>
    <t>Cuevas Ramirez Salvador</t>
  </si>
  <si>
    <t>CURS-720102</t>
  </si>
  <si>
    <t>OERC-791015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</si>
  <si>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</si>
  <si>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</si>
  <si>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</si>
  <si>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</si>
  <si>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</si>
  <si>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</si>
  <si>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</si>
  <si>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</si>
  <si>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</si>
  <si>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</si>
  <si>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</si>
  <si>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</si>
  <si>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</si>
  <si>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</si>
  <si>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</si>
  <si>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</si>
  <si>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</si>
  <si>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>Cuevas Cuevas Jesus</t>
  </si>
  <si>
    <t>Garcia Rivera Raul Damian</t>
  </si>
  <si>
    <t>GARR-830426</t>
  </si>
  <si>
    <t>Covarrubias Galvan Juan Miguel</t>
  </si>
  <si>
    <t>Magallon Lopez Jose Cenovio</t>
  </si>
  <si>
    <t>Garcia Santiago Jose Juan</t>
  </si>
  <si>
    <t>GASJ-870819</t>
  </si>
  <si>
    <t>COGM-870905</t>
  </si>
  <si>
    <t>MALC-560529</t>
  </si>
  <si>
    <t>Directora del Instituto</t>
  </si>
  <si>
    <t xml:space="preserve">TOTAL NOMINA BASE </t>
  </si>
  <si>
    <t>Perez Gonzalez Feliciano</t>
  </si>
  <si>
    <t>PEGF-790502</t>
  </si>
  <si>
    <t>Reynoso Diaz Juan Pedro</t>
  </si>
  <si>
    <t>REDJ-800428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</si>
  <si>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</si>
  <si>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</si>
  <si>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</si>
  <si>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</si>
  <si>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</si>
  <si>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</si>
  <si>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</si>
  <si>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</si>
  <si>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</si>
  <si>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</si>
  <si>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</si>
  <si>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TOVSJ-</t>
  </si>
  <si>
    <t>DEAL-710729</t>
  </si>
  <si>
    <t>SACH-830222</t>
  </si>
  <si>
    <t>EIMM-721009</t>
  </si>
  <si>
    <t>MOCV-740424</t>
  </si>
  <si>
    <t>Orozco Orante Maria Esmeralda</t>
  </si>
  <si>
    <t>OOOE-730408</t>
  </si>
  <si>
    <t>Garcia Mercado Maria del Carmen</t>
  </si>
  <si>
    <t>GAMC-790928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</si>
  <si>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</si>
  <si>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</si>
  <si>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</si>
  <si>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</si>
  <si>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</si>
  <si>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</si>
  <si>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</si>
  <si>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</si>
  <si>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</si>
  <si>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</si>
  <si>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</si>
  <si>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</si>
  <si>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</si>
  <si>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</si>
  <si>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Torres A La Torre Refugio</t>
  </si>
  <si>
    <t>TOTR-400801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</si>
  <si>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</si>
  <si>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</si>
  <si>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</si>
  <si>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</si>
  <si>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</si>
  <si>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</si>
  <si>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>Garcia Jacobo Clemente</t>
  </si>
  <si>
    <t>GAJC-880804</t>
  </si>
  <si>
    <t>Vargas Gonzalez Jose</t>
  </si>
  <si>
    <t>VAGJ-680521</t>
  </si>
  <si>
    <t>Director del Instituto</t>
  </si>
  <si>
    <t>Rameño Rivera Daniela</t>
  </si>
  <si>
    <t>RARD-800417-</t>
  </si>
  <si>
    <t>Rodriguez Villaseñor Luis Felipe</t>
  </si>
  <si>
    <t>Jefe Registro Civil</t>
  </si>
  <si>
    <t>ROVL-691101</t>
  </si>
  <si>
    <t>Nava Lupercio Adolfo</t>
  </si>
  <si>
    <t>NALA-810522</t>
  </si>
  <si>
    <t>Director Part. Ciud y Desarrollo Municip</t>
  </si>
  <si>
    <t>Abogado</t>
  </si>
  <si>
    <t>14/28</t>
  </si>
  <si>
    <t>25/28</t>
  </si>
  <si>
    <t>27/28</t>
  </si>
  <si>
    <t>Asesor</t>
  </si>
  <si>
    <t>Departamento 330 DEPARTAMENTO DE COMUNICACION SOCIAL</t>
  </si>
  <si>
    <t>Jefe Comunicac Social</t>
  </si>
  <si>
    <t>Rameño Pinto Adolfo</t>
  </si>
  <si>
    <t>RAPA-850708</t>
  </si>
  <si>
    <t>Gamas Gamas Sebastian</t>
  </si>
  <si>
    <t>GAGS-820707</t>
  </si>
  <si>
    <t>Vazquez Chavez Nora</t>
  </si>
  <si>
    <t>VACN-840806</t>
  </si>
  <si>
    <t>Torres Reyes Alejandro</t>
  </si>
  <si>
    <t>TORA-850927</t>
  </si>
  <si>
    <t>Perez Luna Julia</t>
  </si>
  <si>
    <t>PELJ-</t>
  </si>
  <si>
    <t>Moreno Rivera Jesus Emanuel</t>
  </si>
  <si>
    <t>MORJ-880927</t>
  </si>
  <si>
    <t>Villegas Gonzalez Jose</t>
  </si>
  <si>
    <t>VIGJ-401007</t>
  </si>
  <si>
    <t>Hernandez Lomeli Martin</t>
  </si>
  <si>
    <t>HELM-</t>
  </si>
  <si>
    <t>Almacenista</t>
  </si>
  <si>
    <t>Campos Cuevas Jose</t>
  </si>
  <si>
    <t>CACJ-</t>
  </si>
  <si>
    <t>Albañil</t>
  </si>
  <si>
    <t>Jauregui Flores Jose</t>
  </si>
  <si>
    <t>JAFJ-</t>
  </si>
  <si>
    <t>Villalpando Mena Cesar</t>
  </si>
  <si>
    <t>VIMC</t>
  </si>
  <si>
    <t>Sanchez Perez Rogelio</t>
  </si>
  <si>
    <t>SAPR-</t>
  </si>
  <si>
    <t>Oregel Hernandez Rene</t>
  </si>
  <si>
    <t>OEHR-</t>
  </si>
  <si>
    <t xml:space="preserve">Auxiliar  </t>
  </si>
  <si>
    <t>BAJM-</t>
  </si>
  <si>
    <t>Lomeli Zuñiga Santos</t>
  </si>
  <si>
    <t>LOZS-</t>
  </si>
  <si>
    <t>Gutierrez Delgadillo Humberto</t>
  </si>
  <si>
    <t>GUDH-</t>
  </si>
  <si>
    <t>Auxiliar Tecnico</t>
  </si>
  <si>
    <t xml:space="preserve">NOMINA CORRESPONDIENTE A LA 1 ER QUINCENA DE ENERO 2010 </t>
  </si>
  <si>
    <t>LIC. MARIO GPE CHAVEZ MORALES</t>
  </si>
  <si>
    <t>AUTORIZÓ : PRESIDENTE MUNICIPAL</t>
  </si>
  <si>
    <t>ELABORÓ: L.C.P. alach</t>
  </si>
  <si>
    <t>REVISÓ: ENCARGADO DE LA HACIENDA MPAL.</t>
  </si>
  <si>
    <t>L.C.P. OMAR NAVARRO GONZALEZ</t>
  </si>
  <si>
    <t>Presidente Mpal</t>
  </si>
  <si>
    <t>Barboza Jimenez Miguel</t>
  </si>
  <si>
    <t>NOMINA CORRECTA</t>
  </si>
  <si>
    <t>NOMINA CORREC</t>
  </si>
  <si>
    <t>NOMINA CORRECT</t>
  </si>
  <si>
    <t>TOTAL GENERAL FAFM</t>
  </si>
  <si>
    <t>01/05</t>
  </si>
  <si>
    <t>02/05</t>
  </si>
  <si>
    <t>03/05</t>
  </si>
  <si>
    <t>04/05</t>
  </si>
  <si>
    <t>05/05</t>
  </si>
  <si>
    <t>TOTAL NOMINA BASE SEG Y SANTANDER</t>
  </si>
  <si>
    <t>TOTAL NOMINA GENERAL SEG Y SERF</t>
  </si>
  <si>
    <t>TIENEN Q SER 28</t>
  </si>
  <si>
    <t>01/20</t>
  </si>
  <si>
    <t>02/20</t>
  </si>
  <si>
    <t>03/20</t>
  </si>
  <si>
    <t>04/20</t>
  </si>
  <si>
    <t>05/20</t>
  </si>
  <si>
    <t>06/20</t>
  </si>
  <si>
    <t>07/20</t>
  </si>
  <si>
    <t>08/20</t>
  </si>
  <si>
    <t>09/20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</si>
  <si>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</si>
  <si>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</si>
  <si>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</si>
  <si>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</si>
  <si>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</si>
  <si>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</si>
  <si>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</si>
  <si>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</si>
  <si>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</si>
  <si>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</si>
  <si>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</si>
  <si>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SANTANDER</t>
  </si>
  <si>
    <t>BASE  MUNICIPIO DE JOCOTEPEC JALISCO 2010</t>
  </si>
  <si>
    <t>CANCELADO</t>
  </si>
  <si>
    <t>Departamento 580 DEPARTAMENTO DE INFORMATICA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</si>
</sst>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2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4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19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19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19" fillId="4" borderId="1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19" fillId="0" borderId="1" xfId="0" applyNumberFormat="1" applyFont="1" applyFill="1" applyBorder="1" applyAlignment="1">
      <alignment wrapText="1"/>
    </xf>
    <xf numFmtId="164" fontId="19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19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19" fillId="0" borderId="1" xfId="0" applyFont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19" fillId="4" borderId="1" xfId="0" applyNumberFormat="1" applyFont="1" applyFill="1" applyBorder="1" applyAlignment="1">
      <alignment/>
    </xf>
    <xf numFmtId="164" fontId="19" fillId="0" borderId="18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19" fillId="0" borderId="18" xfId="0" applyNumberFormat="1" applyFont="1" applyFill="1" applyBorder="1" applyAlignment="1">
      <alignment wrapText="1"/>
    </xf>
    <xf numFmtId="164" fontId="8" fillId="0" borderId="18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19" fillId="0" borderId="19" xfId="0" applyNumberFormat="1" applyFont="1" applyFill="1" applyBorder="1" applyAlignment="1">
      <alignment/>
    </xf>
    <xf numFmtId="164" fontId="10" fillId="2" borderId="23" xfId="0" applyNumberFormat="1" applyFont="1" applyFill="1" applyBorder="1" applyAlignment="1">
      <alignment horizontal="centerContinuous" wrapText="1"/>
    </xf>
    <xf numFmtId="164" fontId="5" fillId="2" borderId="23" xfId="0" applyNumberFormat="1" applyFont="1" applyFill="1" applyBorder="1" applyAlignment="1">
      <alignment horizontal="centerContinuous" wrapText="1"/>
    </xf>
    <xf numFmtId="164" fontId="1" fillId="2" borderId="23" xfId="0" applyNumberFormat="1" applyFont="1" applyFill="1" applyBorder="1" applyAlignment="1">
      <alignment horizontal="centerContinuous"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19" fillId="0" borderId="26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14" fillId="0" borderId="27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19" fillId="5" borderId="0" xfId="0" applyNumberFormat="1" applyFont="1" applyFill="1" applyBorder="1" applyAlignment="1">
      <alignment/>
    </xf>
    <xf numFmtId="164" fontId="5" fillId="5" borderId="0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164" fontId="19" fillId="0" borderId="29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14" fillId="0" borderId="30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5" borderId="0" xfId="0" applyFont="1" applyFill="1" applyBorder="1" applyAlignment="1">
      <alignment/>
    </xf>
    <xf numFmtId="164" fontId="9" fillId="5" borderId="0" xfId="0" applyNumberFormat="1" applyFont="1" applyFill="1" applyBorder="1" applyAlignment="1">
      <alignment/>
    </xf>
    <xf numFmtId="164" fontId="8" fillId="5" borderId="0" xfId="0" applyNumberFormat="1" applyFont="1" applyFill="1" applyBorder="1" applyAlignment="1">
      <alignment/>
    </xf>
    <xf numFmtId="164" fontId="1" fillId="5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5" fillId="2" borderId="31" xfId="0" applyFont="1" applyFill="1" applyBorder="1" applyAlignment="1">
      <alignment wrapText="1"/>
    </xf>
    <xf numFmtId="164" fontId="5" fillId="2" borderId="31" xfId="0" applyNumberFormat="1" applyFont="1" applyFill="1" applyBorder="1" applyAlignment="1">
      <alignment wrapText="1"/>
    </xf>
    <xf numFmtId="164" fontId="5" fillId="2" borderId="32" xfId="0" applyNumberFormat="1" applyFont="1" applyFill="1" applyBorder="1" applyAlignment="1">
      <alignment horizontal="centerContinuous" wrapText="1"/>
    </xf>
    <xf numFmtId="164" fontId="5" fillId="2" borderId="31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/>
    </xf>
    <xf numFmtId="164" fontId="8" fillId="4" borderId="33" xfId="0" applyNumberFormat="1" applyFont="1" applyFill="1" applyBorder="1" applyAlignment="1">
      <alignment/>
    </xf>
    <xf numFmtId="164" fontId="1" fillId="4" borderId="33" xfId="0" applyNumberFormat="1" applyFont="1" applyFill="1" applyBorder="1" applyAlignment="1">
      <alignment/>
    </xf>
    <xf numFmtId="164" fontId="10" fillId="4" borderId="33" xfId="0" applyNumberFormat="1" applyFont="1" applyFill="1" applyBorder="1" applyAlignment="1">
      <alignment horizontal="centerContinuous"/>
    </xf>
    <xf numFmtId="164" fontId="5" fillId="4" borderId="33" xfId="0" applyNumberFormat="1" applyFont="1" applyFill="1" applyBorder="1" applyAlignment="1">
      <alignment horizontal="centerContinuous"/>
    </xf>
    <xf numFmtId="164" fontId="5" fillId="4" borderId="33" xfId="0" applyNumberFormat="1" applyFont="1" applyFill="1" applyBorder="1" applyAlignment="1">
      <alignment horizontal="centerContinuous" wrapText="1"/>
    </xf>
    <xf numFmtId="164" fontId="1" fillId="4" borderId="33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6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/>
    </xf>
    <xf numFmtId="164" fontId="5" fillId="4" borderId="18" xfId="0" applyNumberFormat="1" applyFont="1" applyFill="1" applyBorder="1" applyAlignment="1">
      <alignment/>
    </xf>
    <xf numFmtId="164" fontId="8" fillId="4" borderId="18" xfId="0" applyNumberFormat="1" applyFont="1" applyFill="1" applyBorder="1" applyAlignment="1">
      <alignment horizontal="right"/>
    </xf>
    <xf numFmtId="0" fontId="1" fillId="4" borderId="21" xfId="0" applyFont="1" applyFill="1" applyBorder="1" applyAlignment="1">
      <alignment/>
    </xf>
    <xf numFmtId="164" fontId="7" fillId="4" borderId="22" xfId="0" applyNumberFormat="1" applyFont="1" applyFill="1" applyBorder="1" applyAlignment="1">
      <alignment/>
    </xf>
    <xf numFmtId="0" fontId="5" fillId="7" borderId="25" xfId="0" applyFont="1" applyFill="1" applyBorder="1" applyAlignment="1">
      <alignment/>
    </xf>
    <xf numFmtId="164" fontId="9" fillId="7" borderId="26" xfId="0" applyNumberFormat="1" applyFont="1" applyFill="1" applyBorder="1" applyAlignment="1">
      <alignment/>
    </xf>
    <xf numFmtId="164" fontId="4" fillId="7" borderId="26" xfId="0" applyNumberFormat="1" applyFont="1" applyFill="1" applyBorder="1" applyAlignment="1">
      <alignment/>
    </xf>
    <xf numFmtId="164" fontId="8" fillId="7" borderId="26" xfId="0" applyNumberFormat="1" applyFont="1" applyFill="1" applyBorder="1" applyAlignment="1">
      <alignment/>
    </xf>
    <xf numFmtId="164" fontId="14" fillId="7" borderId="2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0" fontId="5" fillId="4" borderId="34" xfId="0" applyFont="1" applyFill="1" applyBorder="1" applyAlignment="1">
      <alignment/>
    </xf>
    <xf numFmtId="164" fontId="9" fillId="4" borderId="35" xfId="0" applyNumberFormat="1" applyFont="1" applyFill="1" applyBorder="1" applyAlignment="1">
      <alignment/>
    </xf>
    <xf numFmtId="164" fontId="4" fillId="4" borderId="35" xfId="0" applyNumberFormat="1" applyFont="1" applyFill="1" applyBorder="1" applyAlignment="1">
      <alignment/>
    </xf>
    <xf numFmtId="164" fontId="9" fillId="4" borderId="35" xfId="0" applyNumberFormat="1" applyFont="1" applyFill="1" applyBorder="1" applyAlignment="1">
      <alignment/>
    </xf>
    <xf numFmtId="164" fontId="14" fillId="4" borderId="36" xfId="0" applyNumberFormat="1" applyFont="1" applyFill="1" applyBorder="1" applyAlignment="1">
      <alignment/>
    </xf>
    <xf numFmtId="164" fontId="9" fillId="0" borderId="29" xfId="0" applyNumberFormat="1" applyFont="1" applyFill="1" applyBorder="1" applyAlignment="1">
      <alignment/>
    </xf>
    <xf numFmtId="164" fontId="9" fillId="0" borderId="29" xfId="0" applyNumberFormat="1" applyFont="1" applyFill="1" applyBorder="1" applyAlignment="1">
      <alignment/>
    </xf>
    <xf numFmtId="164" fontId="8" fillId="4" borderId="33" xfId="0" applyNumberFormat="1" applyFont="1" applyFill="1" applyBorder="1" applyAlignment="1">
      <alignment horizontal="right"/>
    </xf>
    <xf numFmtId="0" fontId="5" fillId="6" borderId="11" xfId="0" applyFont="1" applyFill="1" applyBorder="1" applyAlignment="1">
      <alignment/>
    </xf>
    <xf numFmtId="164" fontId="0" fillId="6" borderId="11" xfId="0" applyNumberFormat="1" applyFill="1" applyBorder="1" applyAlignment="1">
      <alignment/>
    </xf>
    <xf numFmtId="164" fontId="0" fillId="6" borderId="11" xfId="0" applyNumberFormat="1" applyFill="1" applyBorder="1" applyAlignment="1">
      <alignment wrapText="1"/>
    </xf>
    <xf numFmtId="164" fontId="14" fillId="6" borderId="11" xfId="0" applyNumberFormat="1" applyFont="1" applyFill="1" applyBorder="1" applyAlignment="1">
      <alignment/>
    </xf>
    <xf numFmtId="0" fontId="5" fillId="6" borderId="16" xfId="0" applyFont="1" applyFill="1" applyBorder="1" applyAlignment="1">
      <alignment/>
    </xf>
    <xf numFmtId="164" fontId="0" fillId="6" borderId="16" xfId="0" applyNumberFormat="1" applyFill="1" applyBorder="1" applyAlignment="1">
      <alignment/>
    </xf>
    <xf numFmtId="164" fontId="4" fillId="6" borderId="16" xfId="0" applyNumberFormat="1" applyFont="1" applyFill="1" applyBorder="1" applyAlignment="1">
      <alignment/>
    </xf>
    <xf numFmtId="164" fontId="14" fillId="6" borderId="16" xfId="0" applyNumberFormat="1" applyFont="1" applyFill="1" applyBorder="1" applyAlignment="1">
      <alignment/>
    </xf>
    <xf numFmtId="0" fontId="5" fillId="6" borderId="1" xfId="0" applyFont="1" applyFill="1" applyBorder="1" applyAlignment="1">
      <alignment/>
    </xf>
    <xf numFmtId="164" fontId="19" fillId="6" borderId="1" xfId="0" applyNumberFormat="1" applyFont="1" applyFill="1" applyBorder="1" applyAlignment="1">
      <alignment/>
    </xf>
    <xf numFmtId="164" fontId="4" fillId="6" borderId="1" xfId="0" applyNumberFormat="1" applyFont="1" applyFill="1" applyBorder="1" applyAlignment="1">
      <alignment/>
    </xf>
    <xf numFmtId="164" fontId="14" fillId="6" borderId="1" xfId="0" applyNumberFormat="1" applyFont="1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6" borderId="1" xfId="0" applyNumberFormat="1" applyFill="1" applyBorder="1" applyAlignment="1">
      <alignment wrapText="1"/>
    </xf>
    <xf numFmtId="164" fontId="19" fillId="6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6" borderId="21" xfId="0" applyFont="1" applyFill="1" applyBorder="1" applyAlignment="1">
      <alignment/>
    </xf>
    <xf numFmtId="164" fontId="19" fillId="6" borderId="18" xfId="0" applyNumberFormat="1" applyFont="1" applyFill="1" applyBorder="1" applyAlignment="1">
      <alignment/>
    </xf>
    <xf numFmtId="164" fontId="19" fillId="6" borderId="18" xfId="0" applyNumberFormat="1" applyFont="1" applyFill="1" applyBorder="1" applyAlignment="1">
      <alignment wrapText="1"/>
    </xf>
    <xf numFmtId="164" fontId="14" fillId="6" borderId="22" xfId="0" applyNumberFormat="1" applyFont="1" applyFill="1" applyBorder="1" applyAlignment="1">
      <alignment/>
    </xf>
    <xf numFmtId="0" fontId="5" fillId="6" borderId="24" xfId="0" applyFont="1" applyFill="1" applyBorder="1" applyAlignment="1">
      <alignment/>
    </xf>
    <xf numFmtId="164" fontId="0" fillId="6" borderId="19" xfId="0" applyNumberFormat="1" applyFill="1" applyBorder="1" applyAlignment="1">
      <alignment/>
    </xf>
    <xf numFmtId="164" fontId="0" fillId="6" borderId="19" xfId="0" applyNumberFormat="1" applyFill="1" applyBorder="1" applyAlignment="1">
      <alignment wrapText="1"/>
    </xf>
    <xf numFmtId="164" fontId="14" fillId="6" borderId="20" xfId="0" applyNumberFormat="1" applyFont="1" applyFill="1" applyBorder="1" applyAlignment="1">
      <alignment/>
    </xf>
    <xf numFmtId="164" fontId="19" fillId="6" borderId="1" xfId="0" applyNumberFormat="1" applyFont="1" applyFill="1" applyBorder="1" applyAlignment="1">
      <alignment/>
    </xf>
    <xf numFmtId="164" fontId="19" fillId="6" borderId="1" xfId="0" applyNumberFormat="1" applyFont="1" applyFill="1" applyBorder="1" applyAlignment="1">
      <alignment wrapText="1"/>
    </xf>
    <xf numFmtId="164" fontId="9" fillId="6" borderId="1" xfId="0" applyNumberFormat="1" applyFont="1" applyFill="1" applyBorder="1" applyAlignment="1">
      <alignment/>
    </xf>
    <xf numFmtId="164" fontId="14" fillId="6" borderId="12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164" fontId="4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 wrapText="1"/>
    </xf>
    <xf numFmtId="164" fontId="9" fillId="6" borderId="11" xfId="0" applyNumberFormat="1" applyFont="1" applyFill="1" applyBorder="1" applyAlignment="1">
      <alignment/>
    </xf>
    <xf numFmtId="164" fontId="0" fillId="6" borderId="0" xfId="0" applyNumberFormat="1" applyFill="1" applyAlignment="1">
      <alignment/>
    </xf>
    <xf numFmtId="164" fontId="9" fillId="6" borderId="11" xfId="0" applyNumberFormat="1" applyFont="1" applyFill="1" applyBorder="1" applyAlignment="1">
      <alignment wrapText="1"/>
    </xf>
    <xf numFmtId="164" fontId="0" fillId="6" borderId="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9" fillId="0" borderId="38" xfId="0" applyNumberFormat="1" applyFont="1" applyFill="1" applyBorder="1" applyAlignment="1">
      <alignment/>
    </xf>
    <xf numFmtId="164" fontId="14" fillId="0" borderId="39" xfId="0" applyNumberFormat="1" applyFont="1" applyFill="1" applyBorder="1" applyAlignment="1">
      <alignment/>
    </xf>
    <xf numFmtId="0" fontId="1" fillId="4" borderId="6" xfId="0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left"/>
    </xf>
    <xf numFmtId="0" fontId="20" fillId="2" borderId="31" xfId="0" applyFont="1" applyFill="1" applyBorder="1" applyAlignment="1">
      <alignment/>
    </xf>
    <xf numFmtId="49" fontId="14" fillId="0" borderId="8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164" fontId="8" fillId="4" borderId="7" xfId="0" applyNumberFormat="1" applyFont="1" applyFill="1" applyBorder="1" applyAlignment="1">
      <alignment/>
    </xf>
    <xf numFmtId="164" fontId="19" fillId="0" borderId="15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19" fillId="0" borderId="18" xfId="0" applyFont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19" fillId="0" borderId="18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164" fontId="9" fillId="0" borderId="26" xfId="0" applyNumberFormat="1" applyFont="1" applyFill="1" applyBorder="1" applyAlignment="1">
      <alignment/>
    </xf>
    <xf numFmtId="164" fontId="15" fillId="0" borderId="16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NumberFormat="1" applyFill="1" applyAlignment="1">
      <alignment wrapText="1"/>
    </xf>
    <xf numFmtId="164" fontId="14" fillId="5" borderId="0" xfId="0" applyNumberFormat="1" applyFont="1" applyFill="1" applyAlignment="1">
      <alignment/>
    </xf>
    <xf numFmtId="164" fontId="4" fillId="5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5" fillId="8" borderId="1" xfId="0" applyFont="1" applyFill="1" applyBorder="1" applyAlignment="1">
      <alignment/>
    </xf>
    <xf numFmtId="164" fontId="12" fillId="8" borderId="1" xfId="0" applyNumberFormat="1" applyFon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1" fillId="8" borderId="1" xfId="0" applyNumberFormat="1" applyFont="1" applyFill="1" applyBorder="1" applyAlignment="1">
      <alignment/>
    </xf>
    <xf numFmtId="164" fontId="14" fillId="8" borderId="1" xfId="0" applyNumberFormat="1" applyFont="1" applyFill="1" applyBorder="1" applyAlignment="1">
      <alignment/>
    </xf>
    <xf numFmtId="164" fontId="10" fillId="8" borderId="1" xfId="0" applyNumberFormat="1" applyFont="1" applyFill="1" applyBorder="1" applyAlignment="1">
      <alignment/>
    </xf>
    <xf numFmtId="164" fontId="21" fillId="0" borderId="15" xfId="0" applyNumberFormat="1" applyFont="1" applyBorder="1" applyAlignment="1">
      <alignment horizontal="left" wrapText="1"/>
    </xf>
    <xf numFmtId="0" fontId="21" fillId="0" borderId="33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6"/>
  <sheetViews>
    <sheetView tabSelected="1" workbookViewId="0" topLeftCell="B750">
      <selection activeCell="B777" sqref="B777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2.00390625" style="29" bestFit="1" customWidth="1"/>
    <col min="12" max="12" width="11.57421875" style="4" customWidth="1"/>
    <col min="13" max="13" width="13.57421875" style="4" bestFit="1" customWidth="1"/>
    <col min="14" max="14" width="13.42187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820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8" ht="20.25">
      <c r="A2" s="11"/>
      <c r="B2" s="12" t="s">
        <v>618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799</v>
      </c>
      <c r="R2" s="354" t="s">
        <v>798</v>
      </c>
    </row>
    <row r="3" spans="1:17" ht="20.25">
      <c r="A3" s="16"/>
      <c r="B3" s="71"/>
      <c r="C3" s="17"/>
      <c r="D3" s="111" t="s">
        <v>779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517</v>
      </c>
      <c r="G4" s="40" t="s">
        <v>481</v>
      </c>
      <c r="H4" s="40" t="s">
        <v>598</v>
      </c>
      <c r="I4" s="68" t="s">
        <v>520</v>
      </c>
      <c r="J4" s="68" t="s">
        <v>483</v>
      </c>
      <c r="K4" s="68" t="s">
        <v>482</v>
      </c>
      <c r="L4" s="40" t="s">
        <v>493</v>
      </c>
      <c r="M4" s="82" t="s">
        <v>488</v>
      </c>
      <c r="N4" s="40" t="s">
        <v>489</v>
      </c>
      <c r="O4" s="40" t="s">
        <v>530</v>
      </c>
      <c r="P4" s="40" t="s">
        <v>519</v>
      </c>
      <c r="Q4" s="83" t="s">
        <v>490</v>
      </c>
    </row>
    <row r="5" spans="1:17" ht="20.25" customHeight="1" hidden="1" thickTop="1">
      <c r="A5" s="313" t="s">
        <v>6</v>
      </c>
      <c r="B5" s="314"/>
      <c r="C5" s="314"/>
      <c r="D5" s="314"/>
      <c r="E5" s="317"/>
      <c r="F5" s="318"/>
      <c r="G5" s="317"/>
      <c r="H5" s="317"/>
      <c r="I5" s="317"/>
      <c r="J5" s="317"/>
      <c r="K5" s="319"/>
      <c r="L5" s="317"/>
      <c r="M5" s="317"/>
      <c r="N5" s="317"/>
      <c r="O5" s="317"/>
      <c r="P5" s="317"/>
      <c r="Q5" s="287"/>
    </row>
    <row r="6" spans="1:17" ht="27" customHeight="1" hidden="1">
      <c r="A6" s="23">
        <v>1100001</v>
      </c>
      <c r="B6" s="22"/>
      <c r="C6" s="58"/>
      <c r="D6" s="58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f>E6+F6+G6+I6-J6-L6-M6-K6+N6-O6</f>
        <v>0</v>
      </c>
      <c r="Q6" s="45"/>
    </row>
    <row r="7" spans="1:17" ht="27" customHeight="1" hidden="1">
      <c r="A7" s="23">
        <v>1100002</v>
      </c>
      <c r="B7" s="22"/>
      <c r="C7" s="58"/>
      <c r="D7" s="58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f>E7+F7+G7+I7-J7-L7-M7-K7+N7-O7</f>
        <v>0</v>
      </c>
      <c r="Q7" s="45"/>
    </row>
    <row r="8" spans="1:17" ht="27" customHeight="1" hidden="1">
      <c r="A8" s="23">
        <v>1100005</v>
      </c>
      <c r="B8" s="22"/>
      <c r="C8" s="58"/>
      <c r="D8" s="58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f>E8+F8+G8+I8-J8-L8-M8-K8+N8-O8</f>
        <v>0</v>
      </c>
      <c r="Q8" s="45"/>
    </row>
    <row r="9" spans="1:17" ht="27" customHeight="1" hidden="1">
      <c r="A9" s="23">
        <v>1100007</v>
      </c>
      <c r="B9" s="22"/>
      <c r="C9" s="58"/>
      <c r="D9" s="58" t="s">
        <v>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>
        <f>E9+F9+G9+I9-J9-L9-M9-K9+N9-O9</f>
        <v>0</v>
      </c>
      <c r="Q9" s="22"/>
    </row>
    <row r="10" spans="1:17" ht="25.5" customHeight="1" hidden="1">
      <c r="A10" s="23">
        <v>2300001</v>
      </c>
      <c r="B10" s="22"/>
      <c r="C10" s="58"/>
      <c r="D10" s="58" t="s">
        <v>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>
        <f>E10+F10+G10+I10-J10-L10-M10-K10+N10-O10</f>
        <v>0</v>
      </c>
      <c r="Q10" s="22"/>
    </row>
    <row r="11" spans="1:17" ht="20.25" customHeight="1" hidden="1">
      <c r="A11" s="21" t="s">
        <v>8</v>
      </c>
      <c r="B11" s="22"/>
      <c r="C11" s="22"/>
      <c r="D11" s="24"/>
      <c r="E11" s="3">
        <f>SUM(E6:E10)</f>
        <v>0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45"/>
    </row>
    <row r="12" spans="1:17" ht="20.25" customHeight="1" hidden="1">
      <c r="A12" s="313" t="s">
        <v>9</v>
      </c>
      <c r="B12" s="314"/>
      <c r="C12" s="314"/>
      <c r="D12" s="320"/>
      <c r="E12" s="296"/>
      <c r="F12" s="296"/>
      <c r="G12" s="296"/>
      <c r="H12" s="296"/>
      <c r="I12" s="296"/>
      <c r="J12" s="296"/>
      <c r="K12" s="297"/>
      <c r="L12" s="296"/>
      <c r="M12" s="296"/>
      <c r="N12" s="296"/>
      <c r="O12" s="296"/>
      <c r="P12" s="296"/>
      <c r="Q12" s="295"/>
    </row>
    <row r="13" spans="1:17" ht="27" customHeight="1" hidden="1">
      <c r="A13" s="23">
        <v>1100008</v>
      </c>
      <c r="B13" s="22"/>
      <c r="C13" s="58"/>
      <c r="D13" s="24" t="s"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>E13+F13+G13+I13-J13-L13-M13-K13+N13-O13</f>
        <v>0</v>
      </c>
      <c r="Q13" s="45"/>
    </row>
    <row r="14" spans="1:17" ht="20.25" customHeight="1" hidden="1">
      <c r="A14" s="21" t="s">
        <v>8</v>
      </c>
      <c r="B14" s="22"/>
      <c r="C14" s="22"/>
      <c r="D14" s="24"/>
      <c r="E14" s="3">
        <f aca="true" t="shared" si="1" ref="E14:P14">E13</f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0</v>
      </c>
      <c r="N14" s="3">
        <f t="shared" si="1"/>
        <v>0</v>
      </c>
      <c r="O14" s="3">
        <f t="shared" si="1"/>
        <v>0</v>
      </c>
      <c r="P14" s="3">
        <f t="shared" si="1"/>
        <v>0</v>
      </c>
      <c r="Q14" s="45"/>
    </row>
    <row r="15" spans="1:17" ht="20.25" customHeight="1" hidden="1">
      <c r="A15" s="313" t="s">
        <v>11</v>
      </c>
      <c r="B15" s="314"/>
      <c r="C15" s="314"/>
      <c r="D15" s="320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5"/>
    </row>
    <row r="16" spans="1:17" ht="27" customHeight="1" hidden="1">
      <c r="A16" s="23">
        <v>1100009</v>
      </c>
      <c r="B16" s="22"/>
      <c r="C16" s="58"/>
      <c r="D16" s="24" t="s">
        <v>10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>E16+F16+G16+I16-J16-L16-M16-K16+N16-O16</f>
        <v>0</v>
      </c>
      <c r="Q16" s="45"/>
    </row>
    <row r="17" spans="1:17" ht="20.25" customHeight="1" hidden="1">
      <c r="A17" s="21" t="s">
        <v>8</v>
      </c>
      <c r="B17" s="22"/>
      <c r="C17" s="22"/>
      <c r="D17" s="24"/>
      <c r="E17" s="3">
        <f aca="true" t="shared" si="2" ref="E17:P17">E16</f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45"/>
    </row>
    <row r="18" spans="1:17" ht="20.25" customHeight="1" hidden="1">
      <c r="A18" s="313" t="s">
        <v>12</v>
      </c>
      <c r="B18" s="314"/>
      <c r="C18" s="314"/>
      <c r="D18" s="320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5"/>
    </row>
    <row r="19" spans="1:17" ht="27" customHeight="1" hidden="1">
      <c r="A19" s="23">
        <v>1100004</v>
      </c>
      <c r="B19" s="22"/>
      <c r="C19" s="58"/>
      <c r="D19" s="24" t="s">
        <v>10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>E19+F19+G19+I19-J19-L19-M19-K19+N19-O19</f>
        <v>0</v>
      </c>
      <c r="Q19" s="45"/>
    </row>
    <row r="20" spans="1:17" ht="20.25" customHeight="1" hidden="1">
      <c r="A20" s="21" t="s">
        <v>8</v>
      </c>
      <c r="B20" s="22"/>
      <c r="C20" s="22"/>
      <c r="D20" s="2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>P19</f>
        <v>0</v>
      </c>
      <c r="Q20" s="45"/>
    </row>
    <row r="21" spans="1:17" ht="20.25" customHeight="1" hidden="1">
      <c r="A21" s="313" t="s">
        <v>13</v>
      </c>
      <c r="B21" s="314"/>
      <c r="C21" s="314"/>
      <c r="D21" s="320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5"/>
    </row>
    <row r="22" spans="1:17" ht="27" customHeight="1" hidden="1">
      <c r="A22" s="23">
        <v>1100003</v>
      </c>
      <c r="B22" s="22"/>
      <c r="C22" s="58"/>
      <c r="D22" s="24" t="s">
        <v>10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>E22+F22+G22+I22-J22-L22-M22-K22+N22-O22</f>
        <v>0</v>
      </c>
      <c r="Q22" s="45"/>
    </row>
    <row r="23" spans="1:17" ht="20.25" customHeight="1" hidden="1">
      <c r="A23" s="21" t="s">
        <v>8</v>
      </c>
      <c r="B23" s="22"/>
      <c r="C23" s="22"/>
      <c r="D23" s="2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>P22</f>
        <v>0</v>
      </c>
      <c r="Q23" s="45"/>
    </row>
    <row r="24" spans="1:17" ht="20.25" customHeight="1" thickTop="1">
      <c r="A24" s="313" t="s">
        <v>619</v>
      </c>
      <c r="B24" s="314"/>
      <c r="C24" s="314"/>
      <c r="D24" s="320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5"/>
    </row>
    <row r="25" spans="1:17" ht="20.25" customHeight="1">
      <c r="A25" s="23">
        <v>2200103</v>
      </c>
      <c r="B25" s="22" t="s">
        <v>748</v>
      </c>
      <c r="C25" s="58" t="s">
        <v>749</v>
      </c>
      <c r="D25" s="24" t="s">
        <v>14</v>
      </c>
      <c r="E25" s="2">
        <v>2164.2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57.29</v>
      </c>
      <c r="O25" s="2">
        <v>0.09</v>
      </c>
      <c r="P25" s="2">
        <f>E25+F25+G25+I25-J25-L25-M25-K25+N25-O25</f>
        <v>2221.3999999999996</v>
      </c>
      <c r="Q25" s="45"/>
    </row>
    <row r="26" spans="1:17" ht="20.25" customHeight="1">
      <c r="A26" s="21" t="s">
        <v>8</v>
      </c>
      <c r="B26" s="22"/>
      <c r="C26" s="22"/>
      <c r="D26" s="22"/>
      <c r="E26" s="3">
        <f>E25</f>
        <v>2164.2</v>
      </c>
      <c r="F26" s="3">
        <f aca="true" t="shared" si="3" ref="F26:P26">F25</f>
        <v>0</v>
      </c>
      <c r="G26" s="3">
        <f t="shared" si="3"/>
        <v>0</v>
      </c>
      <c r="H26" s="3">
        <f t="shared" si="3"/>
        <v>0</v>
      </c>
      <c r="I26" s="3">
        <f t="shared" si="3"/>
        <v>0</v>
      </c>
      <c r="J26" s="3">
        <f t="shared" si="3"/>
        <v>0</v>
      </c>
      <c r="K26" s="3">
        <f>K25</f>
        <v>0</v>
      </c>
      <c r="L26" s="3">
        <f t="shared" si="3"/>
        <v>0</v>
      </c>
      <c r="M26" s="3">
        <f t="shared" si="3"/>
        <v>0</v>
      </c>
      <c r="N26" s="3">
        <f t="shared" si="3"/>
        <v>57.29</v>
      </c>
      <c r="O26" s="3">
        <f t="shared" si="3"/>
        <v>0.09</v>
      </c>
      <c r="P26" s="3">
        <f t="shared" si="3"/>
        <v>2221.3999999999996</v>
      </c>
      <c r="Q26" s="45"/>
    </row>
    <row r="27" spans="1:17" ht="20.25" customHeight="1">
      <c r="A27" s="89"/>
      <c r="B27" s="90" t="s">
        <v>534</v>
      </c>
      <c r="C27" s="91"/>
      <c r="D27" s="91"/>
      <c r="E27" s="91">
        <f>E11+E14+E17+E20+E23+E26</f>
        <v>2164.2</v>
      </c>
      <c r="F27" s="91">
        <f aca="true" t="shared" si="4" ref="F27:P27">F11+F14+F17+F20+F23+F26</f>
        <v>0</v>
      </c>
      <c r="G27" s="91">
        <f t="shared" si="4"/>
        <v>0</v>
      </c>
      <c r="H27" s="91">
        <f t="shared" si="4"/>
        <v>0</v>
      </c>
      <c r="I27" s="91">
        <f t="shared" si="4"/>
        <v>0</v>
      </c>
      <c r="J27" s="91">
        <f t="shared" si="4"/>
        <v>0</v>
      </c>
      <c r="K27" s="91">
        <f t="shared" si="4"/>
        <v>0</v>
      </c>
      <c r="L27" s="91">
        <f t="shared" si="4"/>
        <v>0</v>
      </c>
      <c r="M27" s="91">
        <f t="shared" si="4"/>
        <v>0</v>
      </c>
      <c r="N27" s="91">
        <f t="shared" si="4"/>
        <v>57.29</v>
      </c>
      <c r="O27" s="91">
        <f t="shared" si="4"/>
        <v>0.09</v>
      </c>
      <c r="P27" s="91">
        <f t="shared" si="4"/>
        <v>2221.3999999999996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781</v>
      </c>
      <c r="E31" s="27"/>
      <c r="F31" s="27"/>
      <c r="G31" s="27"/>
      <c r="H31" s="27"/>
      <c r="I31" s="27"/>
      <c r="J31" s="27" t="s">
        <v>783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782</v>
      </c>
      <c r="B32" s="27"/>
      <c r="C32" s="27"/>
      <c r="D32" s="27" t="s">
        <v>780</v>
      </c>
      <c r="E32" s="27"/>
      <c r="F32" s="27"/>
      <c r="G32" s="27"/>
      <c r="H32" s="27"/>
      <c r="I32" s="27"/>
      <c r="J32" s="27" t="s">
        <v>784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820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491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800</v>
      </c>
    </row>
    <row r="36" spans="1:17" ht="20.25">
      <c r="A36" s="16"/>
      <c r="B36" s="17"/>
      <c r="C36" s="17"/>
      <c r="D36" s="79" t="s">
        <v>779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184" customFormat="1" ht="37.5" customHeight="1" thickBot="1">
      <c r="A37" s="147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517</v>
      </c>
      <c r="G37" s="82" t="s">
        <v>481</v>
      </c>
      <c r="H37" s="82" t="s">
        <v>598</v>
      </c>
      <c r="I37" s="82" t="s">
        <v>520</v>
      </c>
      <c r="J37" s="82" t="s">
        <v>483</v>
      </c>
      <c r="K37" s="82" t="s">
        <v>482</v>
      </c>
      <c r="L37" s="82" t="s">
        <v>493</v>
      </c>
      <c r="M37" s="82" t="s">
        <v>488</v>
      </c>
      <c r="N37" s="82" t="s">
        <v>489</v>
      </c>
      <c r="O37" s="82" t="s">
        <v>530</v>
      </c>
      <c r="P37" s="82" t="s">
        <v>519</v>
      </c>
      <c r="Q37" s="148" t="s">
        <v>490</v>
      </c>
    </row>
    <row r="38" spans="1:17" ht="25.5" customHeight="1" thickTop="1">
      <c r="A38" s="313" t="s">
        <v>15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6"/>
      <c r="L38" s="314"/>
      <c r="M38" s="314"/>
      <c r="N38" s="314"/>
      <c r="O38" s="314"/>
      <c r="P38" s="314"/>
      <c r="Q38" s="314"/>
    </row>
    <row r="39" spans="1:17" ht="27" customHeight="1" hidden="1">
      <c r="A39" s="23">
        <v>1100006</v>
      </c>
      <c r="B39" s="22"/>
      <c r="C39" s="58"/>
      <c r="D39" s="58" t="s">
        <v>785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>
        <f>E39+F39+G39+I39-J39-L39-M39-K39+N39-O39</f>
        <v>0</v>
      </c>
      <c r="Q39" s="45"/>
    </row>
    <row r="40" spans="1:17" ht="32.25" customHeight="1">
      <c r="A40" s="23">
        <v>2100101</v>
      </c>
      <c r="B40" s="22" t="s">
        <v>16</v>
      </c>
      <c r="C40" s="58" t="s">
        <v>17</v>
      </c>
      <c r="D40" s="58" t="s">
        <v>14</v>
      </c>
      <c r="E40" s="22">
        <v>2862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61.96</v>
      </c>
      <c r="N40" s="22">
        <v>0</v>
      </c>
      <c r="O40" s="22">
        <v>0.04</v>
      </c>
      <c r="P40" s="65">
        <f>E40+F40+G40+I40-J40-L40-M40-K40+N40-O40</f>
        <v>2800</v>
      </c>
      <c r="Q40" s="22"/>
    </row>
    <row r="41" spans="1:17" ht="32.25" customHeight="1" hidden="1">
      <c r="A41" s="23">
        <v>2100102</v>
      </c>
      <c r="B41" s="22"/>
      <c r="C41" s="58"/>
      <c r="D41" s="58" t="s">
        <v>741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65">
        <f>E41+F41+G41+I41-J41-L41-M41-K41+N41-O41</f>
        <v>0</v>
      </c>
      <c r="Q41" s="22"/>
    </row>
    <row r="42" spans="1:17" ht="32.25" customHeight="1">
      <c r="A42" s="23">
        <v>2100103</v>
      </c>
      <c r="B42" s="22" t="s">
        <v>758</v>
      </c>
      <c r="C42" s="58" t="s">
        <v>759</v>
      </c>
      <c r="D42" s="58" t="s">
        <v>760</v>
      </c>
      <c r="E42" s="22">
        <v>1850.1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81.28</v>
      </c>
      <c r="O42" s="22">
        <v>-0.02</v>
      </c>
      <c r="P42" s="65">
        <f>E42+F42+G42+I42-J42-L42-M42-K42+N42-O42</f>
        <v>1931.3999999999999</v>
      </c>
      <c r="Q42" s="22"/>
    </row>
    <row r="43" spans="1:17" ht="25.5" customHeight="1">
      <c r="A43" s="21" t="s">
        <v>8</v>
      </c>
      <c r="B43" s="22"/>
      <c r="C43" s="22"/>
      <c r="D43" s="22"/>
      <c r="E43" s="52">
        <f>SUM(E39:E42)</f>
        <v>4712.1</v>
      </c>
      <c r="F43" s="52">
        <f aca="true" t="shared" si="5" ref="F43:P43">SUM(F39:F42)</f>
        <v>0</v>
      </c>
      <c r="G43" s="52">
        <f t="shared" si="5"/>
        <v>0</v>
      </c>
      <c r="H43" s="52">
        <f t="shared" si="5"/>
        <v>0</v>
      </c>
      <c r="I43" s="52">
        <f t="shared" si="5"/>
        <v>0</v>
      </c>
      <c r="J43" s="52">
        <f t="shared" si="5"/>
        <v>0</v>
      </c>
      <c r="K43" s="52">
        <f t="shared" si="5"/>
        <v>0</v>
      </c>
      <c r="L43" s="52">
        <f t="shared" si="5"/>
        <v>0</v>
      </c>
      <c r="M43" s="52">
        <f t="shared" si="5"/>
        <v>61.96</v>
      </c>
      <c r="N43" s="52">
        <f t="shared" si="5"/>
        <v>81.28</v>
      </c>
      <c r="O43" s="52">
        <f t="shared" si="5"/>
        <v>0.02</v>
      </c>
      <c r="P43" s="52">
        <f t="shared" si="5"/>
        <v>4731.4</v>
      </c>
      <c r="Q43" s="22"/>
    </row>
    <row r="44" spans="1:17" ht="32.25" customHeight="1" hidden="1">
      <c r="A44" s="313" t="s">
        <v>510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</row>
    <row r="45" spans="1:17" ht="32.25" customHeight="1" hidden="1">
      <c r="A45" s="23">
        <v>11100211</v>
      </c>
      <c r="B45" s="22"/>
      <c r="C45" s="58"/>
      <c r="D45" s="58" t="s">
        <v>22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>
        <f>E45+F45+G45+I45-J45-L45-M45-K45+N45-O45</f>
        <v>0</v>
      </c>
      <c r="Q45" s="22"/>
    </row>
    <row r="46" spans="1:17" ht="25.5" customHeight="1" hidden="1">
      <c r="A46" s="21" t="s">
        <v>8</v>
      </c>
      <c r="B46" s="22"/>
      <c r="C46" s="22"/>
      <c r="D46" s="22"/>
      <c r="E46" s="52">
        <f>E45</f>
        <v>0</v>
      </c>
      <c r="F46" s="52">
        <f aca="true" t="shared" si="6" ref="F46:M46">F45</f>
        <v>0</v>
      </c>
      <c r="G46" s="52">
        <f t="shared" si="6"/>
        <v>0</v>
      </c>
      <c r="H46" s="52">
        <f t="shared" si="6"/>
        <v>0</v>
      </c>
      <c r="I46" s="52">
        <f t="shared" si="6"/>
        <v>0</v>
      </c>
      <c r="J46" s="52">
        <f t="shared" si="6"/>
        <v>0</v>
      </c>
      <c r="K46" s="52">
        <f>K45</f>
        <v>0</v>
      </c>
      <c r="L46" s="52">
        <f t="shared" si="6"/>
        <v>0</v>
      </c>
      <c r="M46" s="52">
        <f t="shared" si="6"/>
        <v>0</v>
      </c>
      <c r="N46" s="52">
        <f>N45</f>
        <v>0</v>
      </c>
      <c r="O46" s="52">
        <f>O45</f>
        <v>0</v>
      </c>
      <c r="P46" s="52">
        <f>P45</f>
        <v>0</v>
      </c>
      <c r="Q46" s="22"/>
    </row>
    <row r="47" spans="1:17" ht="25.5" customHeight="1">
      <c r="A47" s="95"/>
      <c r="B47" s="90" t="s">
        <v>534</v>
      </c>
      <c r="C47" s="96"/>
      <c r="D47" s="96"/>
      <c r="E47" s="96">
        <f>E43+E46</f>
        <v>4712.1</v>
      </c>
      <c r="F47" s="96">
        <f aca="true" t="shared" si="7" ref="F47:L47">F43+F46</f>
        <v>0</v>
      </c>
      <c r="G47" s="96">
        <f t="shared" si="7"/>
        <v>0</v>
      </c>
      <c r="H47" s="96">
        <f t="shared" si="7"/>
        <v>0</v>
      </c>
      <c r="I47" s="96">
        <f t="shared" si="7"/>
        <v>0</v>
      </c>
      <c r="J47" s="96">
        <f t="shared" si="7"/>
        <v>0</v>
      </c>
      <c r="K47" s="96">
        <f t="shared" si="7"/>
        <v>0</v>
      </c>
      <c r="L47" s="96">
        <f t="shared" si="7"/>
        <v>0</v>
      </c>
      <c r="M47" s="96">
        <f>M43+M46</f>
        <v>61.96</v>
      </c>
      <c r="N47" s="96">
        <f>N43+N46</f>
        <v>81.28</v>
      </c>
      <c r="O47" s="96">
        <f>O43+O46</f>
        <v>0.02</v>
      </c>
      <c r="P47" s="96">
        <f>P43+P46</f>
        <v>4731.4</v>
      </c>
      <c r="Q47" s="96"/>
    </row>
    <row r="48" spans="1:17" ht="25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ht="25.5" customHeight="1"/>
    <row r="51" spans="2:16" ht="18">
      <c r="B51" s="27"/>
      <c r="C51" s="27"/>
      <c r="D51" s="27" t="s">
        <v>781</v>
      </c>
      <c r="E51" s="27"/>
      <c r="F51" s="27"/>
      <c r="G51" s="27"/>
      <c r="H51" s="27"/>
      <c r="I51" s="27"/>
      <c r="J51" s="27" t="s">
        <v>783</v>
      </c>
      <c r="K51" s="27"/>
      <c r="L51" s="27"/>
      <c r="M51" s="27"/>
      <c r="N51" s="27"/>
      <c r="O51" s="27"/>
      <c r="P51" s="27"/>
    </row>
    <row r="52" spans="1:16" ht="18">
      <c r="A52" s="26" t="s">
        <v>782</v>
      </c>
      <c r="B52" s="27"/>
      <c r="C52" s="27"/>
      <c r="D52" s="27" t="s">
        <v>780</v>
      </c>
      <c r="E52" s="27"/>
      <c r="F52" s="27"/>
      <c r="G52" s="27"/>
      <c r="H52" s="27"/>
      <c r="I52" s="27"/>
      <c r="J52" s="27" t="s">
        <v>784</v>
      </c>
      <c r="K52" s="27"/>
      <c r="L52" s="27"/>
      <c r="M52" s="27"/>
      <c r="N52" s="27"/>
      <c r="O52" s="27"/>
      <c r="P52" s="27"/>
    </row>
    <row r="53" spans="2:23" ht="20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R53" s="27"/>
      <c r="S53" s="27"/>
      <c r="T53" s="27"/>
      <c r="U53" s="26"/>
      <c r="V53" s="26"/>
      <c r="W53" s="28"/>
    </row>
    <row r="55" spans="1:17" ht="33">
      <c r="A55" s="6" t="s">
        <v>0</v>
      </c>
      <c r="B55" s="55"/>
      <c r="C55" s="8"/>
      <c r="D55" s="94" t="s">
        <v>820</v>
      </c>
      <c r="E55" s="8"/>
      <c r="F55" s="8"/>
      <c r="G55" s="8"/>
      <c r="H55" s="8"/>
      <c r="I55" s="8"/>
      <c r="J55" s="8"/>
      <c r="K55" s="9"/>
      <c r="L55" s="8"/>
      <c r="M55" s="8"/>
      <c r="N55" s="8"/>
      <c r="O55" s="8"/>
      <c r="P55" s="8"/>
      <c r="Q55" s="41"/>
    </row>
    <row r="56" spans="1:17" ht="20.25">
      <c r="A56" s="11"/>
      <c r="B56" s="30" t="s">
        <v>492</v>
      </c>
      <c r="C56" s="13"/>
      <c r="D56" s="13"/>
      <c r="E56" s="13"/>
      <c r="F56" s="13"/>
      <c r="G56" s="13"/>
      <c r="H56" s="13"/>
      <c r="I56" s="14"/>
      <c r="J56" s="14"/>
      <c r="K56" s="15"/>
      <c r="L56" s="13"/>
      <c r="M56" s="13"/>
      <c r="N56" s="13"/>
      <c r="O56" s="13"/>
      <c r="P56" s="13"/>
      <c r="Q56" s="42" t="s">
        <v>801</v>
      </c>
    </row>
    <row r="57" spans="1:17" ht="20.25">
      <c r="A57" s="16"/>
      <c r="B57" s="17"/>
      <c r="C57" s="17"/>
      <c r="D57" s="79" t="s">
        <v>779</v>
      </c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43"/>
    </row>
    <row r="58" spans="1:17" s="143" customFormat="1" ht="23.25" thickBot="1">
      <c r="A58" s="80" t="s">
        <v>1</v>
      </c>
      <c r="B58" s="141" t="s">
        <v>2</v>
      </c>
      <c r="C58" s="141" t="s">
        <v>3</v>
      </c>
      <c r="D58" s="141" t="s">
        <v>4</v>
      </c>
      <c r="E58" s="40" t="s">
        <v>5</v>
      </c>
      <c r="F58" s="40" t="s">
        <v>517</v>
      </c>
      <c r="G58" s="40" t="s">
        <v>481</v>
      </c>
      <c r="H58" s="40" t="s">
        <v>598</v>
      </c>
      <c r="I58" s="40" t="s">
        <v>520</v>
      </c>
      <c r="J58" s="40" t="s">
        <v>483</v>
      </c>
      <c r="K58" s="40" t="s">
        <v>482</v>
      </c>
      <c r="L58" s="40" t="s">
        <v>493</v>
      </c>
      <c r="M58" s="40" t="s">
        <v>488</v>
      </c>
      <c r="N58" s="40" t="s">
        <v>489</v>
      </c>
      <c r="O58" s="40" t="s">
        <v>530</v>
      </c>
      <c r="P58" s="40" t="s">
        <v>519</v>
      </c>
      <c r="Q58" s="142" t="s">
        <v>490</v>
      </c>
    </row>
    <row r="59" spans="1:17" ht="14.25" customHeight="1" thickTop="1">
      <c r="A59" s="292" t="s">
        <v>23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7"/>
      <c r="L59" s="296"/>
      <c r="M59" s="296"/>
      <c r="N59" s="296"/>
      <c r="O59" s="296"/>
      <c r="P59" s="296"/>
      <c r="Q59" s="295"/>
    </row>
    <row r="60" spans="1:17" ht="21" customHeight="1" hidden="1">
      <c r="A60" s="31">
        <v>3100000</v>
      </c>
      <c r="B60" s="2"/>
      <c r="C60" s="69" t="s">
        <v>697</v>
      </c>
      <c r="D60" s="69" t="s">
        <v>24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>
        <f>E60+F60+G60+I60-J60-L60-M60-K60+N60-O60</f>
        <v>0</v>
      </c>
      <c r="Q60" s="45"/>
    </row>
    <row r="61" spans="1:17" ht="21" customHeight="1">
      <c r="A61" s="31">
        <v>3100101</v>
      </c>
      <c r="B61" s="2" t="s">
        <v>25</v>
      </c>
      <c r="C61" s="69" t="s">
        <v>26</v>
      </c>
      <c r="D61" s="69" t="s">
        <v>14</v>
      </c>
      <c r="E61" s="2">
        <v>1653.75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105.76</v>
      </c>
      <c r="O61" s="2">
        <v>-0.09</v>
      </c>
      <c r="P61" s="2">
        <f>E61+F61+G61+I61-J61-L61-M61-K61+N61-O61</f>
        <v>1759.6</v>
      </c>
      <c r="Q61" s="69"/>
    </row>
    <row r="62" spans="1:17" ht="21" customHeight="1">
      <c r="A62" s="31">
        <v>3100102</v>
      </c>
      <c r="B62" s="2" t="s">
        <v>642</v>
      </c>
      <c r="C62" s="69" t="s">
        <v>643</v>
      </c>
      <c r="D62" s="140" t="s">
        <v>621</v>
      </c>
      <c r="E62" s="2">
        <v>5500.05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627.55</v>
      </c>
      <c r="N62" s="2">
        <v>0</v>
      </c>
      <c r="O62" s="2">
        <v>0.1</v>
      </c>
      <c r="P62" s="2">
        <f>E62+F62+G62+I62-J62-L62-M62-K62+N62-O62</f>
        <v>4872.4</v>
      </c>
      <c r="Q62" s="69"/>
    </row>
    <row r="63" spans="1:17" ht="18" customHeight="1" hidden="1">
      <c r="A63" s="31">
        <v>7110101</v>
      </c>
      <c r="B63" s="2" t="s">
        <v>729</v>
      </c>
      <c r="C63" s="69" t="s">
        <v>730</v>
      </c>
      <c r="D63" s="140" t="s">
        <v>621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>
        <f>E63+F63+G63+I63-J63-L63-M63-K63+N63-O63</f>
        <v>0</v>
      </c>
      <c r="Q63" s="69"/>
    </row>
    <row r="64" spans="1:17" ht="21" customHeight="1">
      <c r="A64" s="31">
        <v>13000102</v>
      </c>
      <c r="B64" s="2" t="s">
        <v>376</v>
      </c>
      <c r="C64" s="69" t="s">
        <v>377</v>
      </c>
      <c r="D64" s="140" t="s">
        <v>621</v>
      </c>
      <c r="E64" s="2">
        <v>3082.5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180.6</v>
      </c>
      <c r="L64" s="2">
        <v>0</v>
      </c>
      <c r="M64" s="2">
        <v>106.23</v>
      </c>
      <c r="N64" s="2">
        <v>0</v>
      </c>
      <c r="O64" s="2">
        <v>-0.13</v>
      </c>
      <c r="P64" s="2">
        <f>E64+F64+G64+I64-J64-L64-M64-K64+N64-O64</f>
        <v>2795.8</v>
      </c>
      <c r="Q64" s="69"/>
    </row>
    <row r="65" spans="1:17" ht="18" customHeight="1">
      <c r="A65" s="1" t="s">
        <v>8</v>
      </c>
      <c r="B65" s="2"/>
      <c r="C65" s="69"/>
      <c r="D65" s="69"/>
      <c r="E65" s="3">
        <f aca="true" t="shared" si="8" ref="E65:P65">SUM(E60:E64)</f>
        <v>10236.3</v>
      </c>
      <c r="F65" s="3">
        <f t="shared" si="8"/>
        <v>0</v>
      </c>
      <c r="G65" s="3">
        <f t="shared" si="8"/>
        <v>0</v>
      </c>
      <c r="H65" s="3">
        <f t="shared" si="8"/>
        <v>0</v>
      </c>
      <c r="I65" s="3">
        <f t="shared" si="8"/>
        <v>0</v>
      </c>
      <c r="J65" s="3">
        <f t="shared" si="8"/>
        <v>0</v>
      </c>
      <c r="K65" s="3">
        <f t="shared" si="8"/>
        <v>180.6</v>
      </c>
      <c r="L65" s="3">
        <f t="shared" si="8"/>
        <v>0</v>
      </c>
      <c r="M65" s="3">
        <f t="shared" si="8"/>
        <v>733.78</v>
      </c>
      <c r="N65" s="3">
        <f t="shared" si="8"/>
        <v>105.76</v>
      </c>
      <c r="O65" s="3">
        <f t="shared" si="8"/>
        <v>-0.12</v>
      </c>
      <c r="P65" s="3">
        <f t="shared" si="8"/>
        <v>9427.8</v>
      </c>
      <c r="Q65" s="45"/>
    </row>
    <row r="66" spans="1:17" ht="18" customHeight="1">
      <c r="A66" s="292" t="s">
        <v>511</v>
      </c>
      <c r="B66" s="296"/>
      <c r="C66" s="294"/>
      <c r="D66" s="294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5"/>
    </row>
    <row r="67" spans="1:17" ht="21" customHeight="1">
      <c r="A67" s="31">
        <v>3110001</v>
      </c>
      <c r="B67" s="2" t="s">
        <v>41</v>
      </c>
      <c r="C67" s="69" t="s">
        <v>42</v>
      </c>
      <c r="D67" s="69" t="s">
        <v>29</v>
      </c>
      <c r="E67" s="2">
        <v>2111.34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63.04</v>
      </c>
      <c r="O67" s="2">
        <v>-0.02</v>
      </c>
      <c r="P67" s="2">
        <f>E67+F67+G67+I67-J67-L67-M67-K67+N67-O67</f>
        <v>2174.4</v>
      </c>
      <c r="Q67" s="45"/>
    </row>
    <row r="68" spans="1:17" ht="21" customHeight="1">
      <c r="A68" s="31">
        <v>3110103</v>
      </c>
      <c r="B68" s="2" t="s">
        <v>43</v>
      </c>
      <c r="C68" s="69" t="s">
        <v>44</v>
      </c>
      <c r="D68" s="69" t="s">
        <v>14</v>
      </c>
      <c r="E68" s="2">
        <v>1418.85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120.8</v>
      </c>
      <c r="O68" s="2">
        <v>0.05</v>
      </c>
      <c r="P68" s="2">
        <f>E68+F68+G68+I68-J68-L68-M68-K68+N68-O68</f>
        <v>1539.6</v>
      </c>
      <c r="Q68" s="45"/>
    </row>
    <row r="69" spans="1:17" ht="18" customHeight="1">
      <c r="A69" s="1" t="s">
        <v>8</v>
      </c>
      <c r="B69" s="2"/>
      <c r="C69" s="69"/>
      <c r="D69" s="69"/>
      <c r="E69" s="3">
        <f>SUM(E67:E68)</f>
        <v>3530.19</v>
      </c>
      <c r="F69" s="3">
        <f aca="true" t="shared" si="9" ref="F69:M69">SUM(F67:F68)</f>
        <v>0</v>
      </c>
      <c r="G69" s="3">
        <f t="shared" si="9"/>
        <v>0</v>
      </c>
      <c r="H69" s="3">
        <f t="shared" si="9"/>
        <v>0</v>
      </c>
      <c r="I69" s="3">
        <f t="shared" si="9"/>
        <v>0</v>
      </c>
      <c r="J69" s="3">
        <f t="shared" si="9"/>
        <v>0</v>
      </c>
      <c r="K69" s="3">
        <f>SUM(K67:K68)</f>
        <v>0</v>
      </c>
      <c r="L69" s="3">
        <f t="shared" si="9"/>
        <v>0</v>
      </c>
      <c r="M69" s="3">
        <f t="shared" si="9"/>
        <v>0</v>
      </c>
      <c r="N69" s="3">
        <f>SUM(N67:N68)</f>
        <v>183.84</v>
      </c>
      <c r="O69" s="3">
        <f>SUM(O67:O68)</f>
        <v>0.030000000000000002</v>
      </c>
      <c r="P69" s="3">
        <f>SUM(P67:P68)</f>
        <v>3714</v>
      </c>
      <c r="Q69" s="45"/>
    </row>
    <row r="70" spans="1:17" ht="18" customHeight="1">
      <c r="A70" s="292" t="s">
        <v>515</v>
      </c>
      <c r="B70" s="296"/>
      <c r="C70" s="294"/>
      <c r="D70" s="294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5"/>
    </row>
    <row r="71" spans="1:17" ht="21" customHeight="1">
      <c r="A71" s="31">
        <v>3110002</v>
      </c>
      <c r="B71" s="2" t="s">
        <v>47</v>
      </c>
      <c r="C71" s="69" t="s">
        <v>48</v>
      </c>
      <c r="D71" s="69" t="s">
        <v>29</v>
      </c>
      <c r="E71" s="2">
        <v>2111.34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63.04</v>
      </c>
      <c r="O71" s="2">
        <v>-0.02</v>
      </c>
      <c r="P71" s="2">
        <f>E71+F71+G71+I71-J71-L71-M71-K71+N71-O71</f>
        <v>2174.4</v>
      </c>
      <c r="Q71" s="45"/>
    </row>
    <row r="72" spans="1:17" ht="21" customHeight="1">
      <c r="A72" s="31">
        <v>3110102</v>
      </c>
      <c r="B72" s="2" t="s">
        <v>49</v>
      </c>
      <c r="C72" s="69" t="s">
        <v>50</v>
      </c>
      <c r="D72" s="69" t="s">
        <v>14</v>
      </c>
      <c r="E72" s="2">
        <v>1418.85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120.8</v>
      </c>
      <c r="O72" s="2">
        <v>0.05</v>
      </c>
      <c r="P72" s="2">
        <f>E72+F72+G72+I72-J72-L72-M72-K72+N72-O72</f>
        <v>1539.6</v>
      </c>
      <c r="Q72" s="45"/>
    </row>
    <row r="73" spans="1:17" ht="18" customHeight="1">
      <c r="A73" s="1" t="s">
        <v>8</v>
      </c>
      <c r="B73" s="2"/>
      <c r="C73" s="69"/>
      <c r="D73" s="69"/>
      <c r="E73" s="3">
        <f>SUM(E71:E72)</f>
        <v>3530.19</v>
      </c>
      <c r="F73" s="3">
        <f aca="true" t="shared" si="10" ref="F73:P73">SUM(F71:F72)</f>
        <v>0</v>
      </c>
      <c r="G73" s="3">
        <f t="shared" si="10"/>
        <v>0</v>
      </c>
      <c r="H73" s="3">
        <f t="shared" si="10"/>
        <v>0</v>
      </c>
      <c r="I73" s="3">
        <f t="shared" si="10"/>
        <v>0</v>
      </c>
      <c r="J73" s="3">
        <f t="shared" si="10"/>
        <v>0</v>
      </c>
      <c r="K73" s="3">
        <f>SUM(K71:K72)</f>
        <v>0</v>
      </c>
      <c r="L73" s="3">
        <f t="shared" si="10"/>
        <v>0</v>
      </c>
      <c r="M73" s="3">
        <f t="shared" si="10"/>
        <v>0</v>
      </c>
      <c r="N73" s="3">
        <f>SUM(N71:N72)</f>
        <v>183.84</v>
      </c>
      <c r="O73" s="3">
        <f t="shared" si="10"/>
        <v>0.030000000000000002</v>
      </c>
      <c r="P73" s="3">
        <f t="shared" si="10"/>
        <v>3714</v>
      </c>
      <c r="Q73" s="45"/>
    </row>
    <row r="74" spans="1:17" ht="18" customHeight="1">
      <c r="A74" s="292" t="s">
        <v>36</v>
      </c>
      <c r="B74" s="296"/>
      <c r="C74" s="294"/>
      <c r="D74" s="294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5"/>
    </row>
    <row r="75" spans="1:17" ht="21" customHeight="1">
      <c r="A75" s="31">
        <v>3110003</v>
      </c>
      <c r="B75" s="2" t="s">
        <v>37</v>
      </c>
      <c r="C75" s="69" t="s">
        <v>38</v>
      </c>
      <c r="D75" s="69" t="s">
        <v>29</v>
      </c>
      <c r="E75" s="2">
        <v>2111.34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63.04</v>
      </c>
      <c r="O75" s="2">
        <v>-0.02</v>
      </c>
      <c r="P75" s="2">
        <f>E75+F75+G75+I75-J75-L75-M75-K75+N75-O75</f>
        <v>2174.4</v>
      </c>
      <c r="Q75" s="45"/>
    </row>
    <row r="76" spans="1:17" ht="21" customHeight="1">
      <c r="A76" s="31">
        <v>3110107</v>
      </c>
      <c r="B76" s="2" t="s">
        <v>39</v>
      </c>
      <c r="C76" s="69" t="s">
        <v>40</v>
      </c>
      <c r="D76" s="69" t="s">
        <v>14</v>
      </c>
      <c r="E76" s="2">
        <v>1418.85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120.8</v>
      </c>
      <c r="O76" s="2">
        <v>0.05</v>
      </c>
      <c r="P76" s="2">
        <f>E76+F76+G76+I76-J76-L76-M76-K76+N76-O76</f>
        <v>1539.6</v>
      </c>
      <c r="Q76" s="45"/>
    </row>
    <row r="77" spans="1:17" ht="18" customHeight="1">
      <c r="A77" s="1" t="s">
        <v>8</v>
      </c>
      <c r="B77" s="2"/>
      <c r="C77" s="69"/>
      <c r="D77" s="69"/>
      <c r="E77" s="3">
        <f>SUM(E75:E76)</f>
        <v>3530.19</v>
      </c>
      <c r="F77" s="3">
        <f aca="true" t="shared" si="11" ref="F77:P77">SUM(F75:F76)</f>
        <v>0</v>
      </c>
      <c r="G77" s="3">
        <f t="shared" si="11"/>
        <v>0</v>
      </c>
      <c r="H77" s="3">
        <f t="shared" si="11"/>
        <v>0</v>
      </c>
      <c r="I77" s="3">
        <f t="shared" si="11"/>
        <v>0</v>
      </c>
      <c r="J77" s="3">
        <f t="shared" si="11"/>
        <v>0</v>
      </c>
      <c r="K77" s="3">
        <f>SUM(K75:K76)</f>
        <v>0</v>
      </c>
      <c r="L77" s="3">
        <f t="shared" si="11"/>
        <v>0</v>
      </c>
      <c r="M77" s="3">
        <f t="shared" si="11"/>
        <v>0</v>
      </c>
      <c r="N77" s="3">
        <f>SUM(N75:N76)</f>
        <v>183.84</v>
      </c>
      <c r="O77" s="3">
        <f t="shared" si="11"/>
        <v>0.030000000000000002</v>
      </c>
      <c r="P77" s="3">
        <f t="shared" si="11"/>
        <v>3714</v>
      </c>
      <c r="Q77" s="45"/>
    </row>
    <row r="78" spans="1:17" ht="18" customHeight="1">
      <c r="A78" s="292" t="s">
        <v>514</v>
      </c>
      <c r="B78" s="296"/>
      <c r="C78" s="294"/>
      <c r="D78" s="294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5"/>
    </row>
    <row r="79" spans="1:17" ht="21" customHeight="1">
      <c r="A79" s="31">
        <v>3110006</v>
      </c>
      <c r="B79" s="2" t="s">
        <v>32</v>
      </c>
      <c r="C79" s="69" t="s">
        <v>33</v>
      </c>
      <c r="D79" s="69" t="s">
        <v>29</v>
      </c>
      <c r="E79" s="2">
        <v>2111.34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63.04</v>
      </c>
      <c r="O79" s="2">
        <v>-0.02</v>
      </c>
      <c r="P79" s="2">
        <f>E79+F79+G79+I79-J79-L79-M79-K79+N79-O79</f>
        <v>2174.4</v>
      </c>
      <c r="Q79" s="45"/>
    </row>
    <row r="80" spans="1:17" ht="21" customHeight="1">
      <c r="A80" s="31">
        <v>3110105</v>
      </c>
      <c r="B80" s="2" t="s">
        <v>34</v>
      </c>
      <c r="C80" s="69" t="s">
        <v>35</v>
      </c>
      <c r="D80" s="69" t="s">
        <v>14</v>
      </c>
      <c r="E80" s="2">
        <v>1418.85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120.8</v>
      </c>
      <c r="O80" s="2">
        <v>0.05</v>
      </c>
      <c r="P80" s="2">
        <f>E80+F80+G80+I80-J80-L80-M80-K80+N80-O80</f>
        <v>1539.6</v>
      </c>
      <c r="Q80" s="45"/>
    </row>
    <row r="81" spans="1:17" ht="18" customHeight="1">
      <c r="A81" s="1" t="s">
        <v>8</v>
      </c>
      <c r="B81" s="2"/>
      <c r="C81" s="69"/>
      <c r="D81" s="69"/>
      <c r="E81" s="3">
        <f>SUM(E79:E80)</f>
        <v>3530.19</v>
      </c>
      <c r="F81" s="3">
        <f aca="true" t="shared" si="12" ref="F81:P81">SUM(F79:F80)</f>
        <v>0</v>
      </c>
      <c r="G81" s="3">
        <f t="shared" si="12"/>
        <v>0</v>
      </c>
      <c r="H81" s="3">
        <f t="shared" si="12"/>
        <v>0</v>
      </c>
      <c r="I81" s="3">
        <f t="shared" si="12"/>
        <v>0</v>
      </c>
      <c r="J81" s="3">
        <f t="shared" si="12"/>
        <v>0</v>
      </c>
      <c r="K81" s="3">
        <f>SUM(K79:K80)</f>
        <v>0</v>
      </c>
      <c r="L81" s="3">
        <f t="shared" si="12"/>
        <v>0</v>
      </c>
      <c r="M81" s="3">
        <f t="shared" si="12"/>
        <v>0</v>
      </c>
      <c r="N81" s="3">
        <f>SUM(N79:N80)</f>
        <v>183.84</v>
      </c>
      <c r="O81" s="3">
        <f t="shared" si="12"/>
        <v>0.030000000000000002</v>
      </c>
      <c r="P81" s="3">
        <f t="shared" si="12"/>
        <v>3714</v>
      </c>
      <c r="Q81" s="45"/>
    </row>
    <row r="82" spans="1:17" ht="18" customHeight="1">
      <c r="A82" s="292" t="s">
        <v>513</v>
      </c>
      <c r="B82" s="296"/>
      <c r="C82" s="294"/>
      <c r="D82" s="294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5"/>
    </row>
    <row r="83" spans="1:17" ht="21" customHeight="1">
      <c r="A83" s="31">
        <v>3110007</v>
      </c>
      <c r="B83" s="2" t="s">
        <v>27</v>
      </c>
      <c r="C83" s="69" t="s">
        <v>28</v>
      </c>
      <c r="D83" s="69" t="s">
        <v>29</v>
      </c>
      <c r="E83" s="2">
        <v>2111.34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63.04</v>
      </c>
      <c r="O83" s="2">
        <v>-0.02</v>
      </c>
      <c r="P83" s="2">
        <f>E83+F83+G83+I83-J83-L83-M83-K83+N83-O83</f>
        <v>2174.4</v>
      </c>
      <c r="Q83" s="45"/>
    </row>
    <row r="84" spans="1:17" ht="21" customHeight="1">
      <c r="A84" s="31">
        <v>3110106</v>
      </c>
      <c r="B84" s="2" t="s">
        <v>30</v>
      </c>
      <c r="C84" s="69" t="s">
        <v>31</v>
      </c>
      <c r="D84" s="69" t="s">
        <v>14</v>
      </c>
      <c r="E84" s="2">
        <v>1418.85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120.8</v>
      </c>
      <c r="O84" s="2">
        <v>0.05</v>
      </c>
      <c r="P84" s="2">
        <f>E84+F84+G84+I84-J84-L84-M84-K84+N84-O84</f>
        <v>1539.6</v>
      </c>
      <c r="Q84" s="45"/>
    </row>
    <row r="85" spans="1:17" ht="18" customHeight="1">
      <c r="A85" s="1" t="s">
        <v>8</v>
      </c>
      <c r="B85" s="2"/>
      <c r="C85" s="69"/>
      <c r="D85" s="69"/>
      <c r="E85" s="3">
        <f>SUM(E83:E84)</f>
        <v>3530.19</v>
      </c>
      <c r="F85" s="3">
        <f aca="true" t="shared" si="13" ref="F85:M85">SUM(F83:F84)</f>
        <v>0</v>
      </c>
      <c r="G85" s="3">
        <f t="shared" si="13"/>
        <v>0</v>
      </c>
      <c r="H85" s="3">
        <f t="shared" si="13"/>
        <v>0</v>
      </c>
      <c r="I85" s="3">
        <f t="shared" si="13"/>
        <v>0</v>
      </c>
      <c r="J85" s="3">
        <f t="shared" si="13"/>
        <v>0</v>
      </c>
      <c r="K85" s="3">
        <f>SUM(K83:K84)</f>
        <v>0</v>
      </c>
      <c r="L85" s="3">
        <f t="shared" si="13"/>
        <v>0</v>
      </c>
      <c r="M85" s="3">
        <f t="shared" si="13"/>
        <v>0</v>
      </c>
      <c r="N85" s="3">
        <f>SUM(N83:N84)</f>
        <v>183.84</v>
      </c>
      <c r="O85" s="3">
        <f>SUM(O83:O84)</f>
        <v>0.030000000000000002</v>
      </c>
      <c r="P85" s="3">
        <f>SUM(P83:P84)</f>
        <v>3714</v>
      </c>
      <c r="Q85" s="45"/>
    </row>
    <row r="86" spans="1:17" ht="18" customHeight="1">
      <c r="A86" s="292" t="s">
        <v>512</v>
      </c>
      <c r="B86" s="296"/>
      <c r="C86" s="294"/>
      <c r="D86" s="294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5"/>
    </row>
    <row r="87" spans="1:17" ht="21" customHeight="1">
      <c r="A87" s="31">
        <v>5</v>
      </c>
      <c r="B87" s="2" t="s">
        <v>599</v>
      </c>
      <c r="C87" s="69" t="s">
        <v>600</v>
      </c>
      <c r="D87" s="69" t="s">
        <v>29</v>
      </c>
      <c r="E87" s="2">
        <v>2111.34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63.04</v>
      </c>
      <c r="O87" s="2">
        <v>-0.02</v>
      </c>
      <c r="P87" s="2">
        <f>E87+F87+G87+I87-J87-L87-M87-K87+N87-O87</f>
        <v>2174.4</v>
      </c>
      <c r="Q87" s="45"/>
    </row>
    <row r="88" spans="1:17" ht="21" customHeight="1">
      <c r="A88" s="31">
        <v>3110101</v>
      </c>
      <c r="B88" s="2" t="s">
        <v>45</v>
      </c>
      <c r="C88" s="69" t="s">
        <v>46</v>
      </c>
      <c r="D88" s="69" t="s">
        <v>14</v>
      </c>
      <c r="E88" s="2">
        <v>1418.85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120.8</v>
      </c>
      <c r="O88" s="2">
        <v>0.05</v>
      </c>
      <c r="P88" s="2">
        <f>E88+F88+G88+I88-J88-L88-M88-K88+N88-O88</f>
        <v>1539.6</v>
      </c>
      <c r="Q88" s="45"/>
    </row>
    <row r="89" spans="1:17" ht="18" customHeight="1">
      <c r="A89" s="1" t="s">
        <v>8</v>
      </c>
      <c r="B89" s="2"/>
      <c r="C89" s="69"/>
      <c r="D89" s="69"/>
      <c r="E89" s="3">
        <f>SUM(E87:E88)</f>
        <v>3530.19</v>
      </c>
      <c r="F89" s="3">
        <f aca="true" t="shared" si="14" ref="F89:M89">SUM(F87:F88)</f>
        <v>0</v>
      </c>
      <c r="G89" s="3">
        <f t="shared" si="14"/>
        <v>0</v>
      </c>
      <c r="H89" s="3">
        <f t="shared" si="14"/>
        <v>0</v>
      </c>
      <c r="I89" s="3">
        <f t="shared" si="14"/>
        <v>0</v>
      </c>
      <c r="J89" s="3">
        <f t="shared" si="14"/>
        <v>0</v>
      </c>
      <c r="K89" s="3">
        <f>SUM(K87:K88)</f>
        <v>0</v>
      </c>
      <c r="L89" s="3">
        <f t="shared" si="14"/>
        <v>0</v>
      </c>
      <c r="M89" s="3">
        <f t="shared" si="14"/>
        <v>0</v>
      </c>
      <c r="N89" s="3">
        <f>SUM(N87:N88)</f>
        <v>183.84</v>
      </c>
      <c r="O89" s="3">
        <f>SUM(O87:O88)</f>
        <v>0.030000000000000002</v>
      </c>
      <c r="P89" s="3">
        <f>SUM(P87:P88)</f>
        <v>3714</v>
      </c>
      <c r="Q89" s="45"/>
    </row>
    <row r="90" spans="1:17" ht="18" customHeight="1">
      <c r="A90" s="89"/>
      <c r="B90" s="90" t="s">
        <v>534</v>
      </c>
      <c r="C90" s="98"/>
      <c r="D90" s="91"/>
      <c r="E90" s="91">
        <f aca="true" t="shared" si="15" ref="E90:P90">E65+E69+E73+E77+E81+E85+E89</f>
        <v>31417.439999999995</v>
      </c>
      <c r="F90" s="91">
        <f t="shared" si="15"/>
        <v>0</v>
      </c>
      <c r="G90" s="91">
        <f t="shared" si="15"/>
        <v>0</v>
      </c>
      <c r="H90" s="91">
        <f t="shared" si="15"/>
        <v>0</v>
      </c>
      <c r="I90" s="91">
        <f t="shared" si="15"/>
        <v>0</v>
      </c>
      <c r="J90" s="91">
        <f t="shared" si="15"/>
        <v>0</v>
      </c>
      <c r="K90" s="91">
        <f t="shared" si="15"/>
        <v>180.6</v>
      </c>
      <c r="L90" s="91">
        <f t="shared" si="15"/>
        <v>0</v>
      </c>
      <c r="M90" s="91">
        <f t="shared" si="15"/>
        <v>733.78</v>
      </c>
      <c r="N90" s="91">
        <f t="shared" si="15"/>
        <v>1208.8</v>
      </c>
      <c r="O90" s="91">
        <f t="shared" si="15"/>
        <v>0.06000000000000001</v>
      </c>
      <c r="P90" s="91">
        <f t="shared" si="15"/>
        <v>31711.8</v>
      </c>
      <c r="Q90" s="92"/>
    </row>
    <row r="91" spans="1:17" ht="8.25" customHeight="1">
      <c r="A91" s="34"/>
      <c r="B91" s="133"/>
      <c r="C91" s="12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48"/>
    </row>
    <row r="92" spans="2:16" ht="18">
      <c r="B92" s="27"/>
      <c r="C92" s="27"/>
      <c r="D92" s="27" t="s">
        <v>781</v>
      </c>
      <c r="E92" s="27"/>
      <c r="F92" s="27"/>
      <c r="G92" s="27"/>
      <c r="H92" s="27"/>
      <c r="I92" s="27"/>
      <c r="J92" s="27" t="s">
        <v>783</v>
      </c>
      <c r="K92" s="27"/>
      <c r="L92" s="27"/>
      <c r="M92" s="27"/>
      <c r="N92" s="27"/>
      <c r="O92" s="27"/>
      <c r="P92" s="27"/>
    </row>
    <row r="93" spans="1:16" ht="18">
      <c r="A93" s="26" t="s">
        <v>782</v>
      </c>
      <c r="B93" s="27"/>
      <c r="C93" s="27"/>
      <c r="D93" s="27" t="s">
        <v>780</v>
      </c>
      <c r="E93" s="27"/>
      <c r="F93" s="27"/>
      <c r="G93" s="27"/>
      <c r="H93" s="27"/>
      <c r="I93" s="27"/>
      <c r="J93" s="27" t="s">
        <v>784</v>
      </c>
      <c r="K93" s="27"/>
      <c r="L93" s="27"/>
      <c r="M93" s="27"/>
      <c r="N93" s="27"/>
      <c r="O93" s="27"/>
      <c r="P93" s="27"/>
    </row>
    <row r="96" spans="1:17" ht="33">
      <c r="A96" s="6" t="s">
        <v>0</v>
      </c>
      <c r="B96" s="32"/>
      <c r="C96" s="94" t="s">
        <v>820</v>
      </c>
      <c r="D96" s="7"/>
      <c r="E96" s="8"/>
      <c r="F96" s="8"/>
      <c r="G96" s="8"/>
      <c r="H96" s="8"/>
      <c r="I96" s="8"/>
      <c r="J96" s="8"/>
      <c r="K96" s="9"/>
      <c r="L96" s="8"/>
      <c r="M96" s="8"/>
      <c r="N96" s="8"/>
      <c r="O96" s="8"/>
      <c r="P96" s="8"/>
      <c r="Q96" s="41"/>
    </row>
    <row r="97" spans="1:17" ht="18">
      <c r="A97" s="11"/>
      <c r="B97" s="36" t="s">
        <v>492</v>
      </c>
      <c r="C97" s="13"/>
      <c r="D97" s="13"/>
      <c r="E97" s="13"/>
      <c r="F97" s="13"/>
      <c r="G97" s="13"/>
      <c r="H97" s="13"/>
      <c r="I97" s="14"/>
      <c r="J97" s="14"/>
      <c r="K97" s="15"/>
      <c r="L97" s="13"/>
      <c r="M97" s="13"/>
      <c r="N97" s="13"/>
      <c r="O97" s="13"/>
      <c r="P97" s="13"/>
      <c r="Q97" s="42" t="s">
        <v>802</v>
      </c>
    </row>
    <row r="98" spans="1:17" ht="20.25">
      <c r="A98" s="16"/>
      <c r="B98" s="71"/>
      <c r="C98" s="17"/>
      <c r="D98" s="79" t="s">
        <v>779</v>
      </c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43"/>
    </row>
    <row r="99" spans="1:17" s="143" customFormat="1" ht="23.25" thickBot="1">
      <c r="A99" s="80" t="s">
        <v>1</v>
      </c>
      <c r="B99" s="141" t="s">
        <v>2</v>
      </c>
      <c r="C99" s="141" t="s">
        <v>3</v>
      </c>
      <c r="D99" s="141" t="s">
        <v>4</v>
      </c>
      <c r="E99" s="40" t="s">
        <v>5</v>
      </c>
      <c r="F99" s="40" t="s">
        <v>517</v>
      </c>
      <c r="G99" s="40" t="s">
        <v>481</v>
      </c>
      <c r="H99" s="40" t="s">
        <v>598</v>
      </c>
      <c r="I99" s="40" t="s">
        <v>520</v>
      </c>
      <c r="J99" s="40" t="s">
        <v>483</v>
      </c>
      <c r="K99" s="40" t="s">
        <v>482</v>
      </c>
      <c r="L99" s="40" t="s">
        <v>493</v>
      </c>
      <c r="M99" s="40" t="s">
        <v>488</v>
      </c>
      <c r="N99" s="40" t="s">
        <v>489</v>
      </c>
      <c r="O99" s="40" t="s">
        <v>530</v>
      </c>
      <c r="P99" s="40" t="s">
        <v>519</v>
      </c>
      <c r="Q99" s="142" t="s">
        <v>490</v>
      </c>
    </row>
    <row r="100" spans="1:17" ht="21" customHeight="1" thickTop="1">
      <c r="A100" s="292" t="s">
        <v>51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7"/>
      <c r="L100" s="296"/>
      <c r="M100" s="296"/>
      <c r="N100" s="296"/>
      <c r="O100" s="296"/>
      <c r="P100" s="296"/>
      <c r="Q100" s="295"/>
    </row>
    <row r="101" spans="1:17" ht="27" customHeight="1">
      <c r="A101" s="31">
        <v>3120001</v>
      </c>
      <c r="B101" s="135" t="s">
        <v>52</v>
      </c>
      <c r="C101" s="69" t="s">
        <v>53</v>
      </c>
      <c r="D101" s="2" t="s">
        <v>54</v>
      </c>
      <c r="E101" s="135">
        <v>1714.44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95.05</v>
      </c>
      <c r="O101" s="135">
        <v>0.09</v>
      </c>
      <c r="P101" s="135">
        <f>E101+F101+G101+I101-J101-L101-M101-K101+N101-O101</f>
        <v>1809.4</v>
      </c>
      <c r="Q101" s="45"/>
    </row>
    <row r="102" spans="1:17" ht="16.5" customHeight="1">
      <c r="A102" s="1" t="s">
        <v>8</v>
      </c>
      <c r="B102" s="135"/>
      <c r="C102" s="69"/>
      <c r="D102" s="2"/>
      <c r="E102" s="144">
        <f>SUM(E101)</f>
        <v>1714.44</v>
      </c>
      <c r="F102" s="144">
        <f aca="true" t="shared" si="16" ref="F102:M102">SUM(F101)</f>
        <v>0</v>
      </c>
      <c r="G102" s="144">
        <f>SUM(G101)</f>
        <v>0</v>
      </c>
      <c r="H102" s="144">
        <f>SUM(H101)</f>
        <v>0</v>
      </c>
      <c r="I102" s="144">
        <f t="shared" si="16"/>
        <v>0</v>
      </c>
      <c r="J102" s="144">
        <f t="shared" si="16"/>
        <v>0</v>
      </c>
      <c r="K102" s="144">
        <f>SUM(K101)</f>
        <v>0</v>
      </c>
      <c r="L102" s="144">
        <f t="shared" si="16"/>
        <v>0</v>
      </c>
      <c r="M102" s="144">
        <f t="shared" si="16"/>
        <v>0</v>
      </c>
      <c r="N102" s="144">
        <f>SUM(N101)</f>
        <v>95.05</v>
      </c>
      <c r="O102" s="144">
        <f>SUM(O101)</f>
        <v>0.09</v>
      </c>
      <c r="P102" s="144">
        <f>SUM(P101)</f>
        <v>1809.4</v>
      </c>
      <c r="Q102" s="45"/>
    </row>
    <row r="103" spans="1:17" ht="22.5" customHeight="1">
      <c r="A103" s="292" t="s">
        <v>55</v>
      </c>
      <c r="B103" s="293"/>
      <c r="C103" s="294"/>
      <c r="D103" s="296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5"/>
    </row>
    <row r="104" spans="1:17" ht="27" customHeight="1">
      <c r="A104" s="31">
        <v>3120003</v>
      </c>
      <c r="B104" s="135" t="s">
        <v>538</v>
      </c>
      <c r="C104" s="69" t="s">
        <v>654</v>
      </c>
      <c r="D104" s="2" t="s">
        <v>54</v>
      </c>
      <c r="E104" s="135">
        <v>1714.5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95.04</v>
      </c>
      <c r="O104" s="135">
        <v>-0.06</v>
      </c>
      <c r="P104" s="135">
        <f>E104+F104+G104+I104-J104-L104-M104-K104+N104-O104</f>
        <v>1809.6</v>
      </c>
      <c r="Q104" s="74"/>
    </row>
    <row r="105" spans="1:17" s="37" customFormat="1" ht="16.5" customHeight="1">
      <c r="A105" s="1" t="s">
        <v>8</v>
      </c>
      <c r="B105" s="144"/>
      <c r="C105" s="70"/>
      <c r="D105" s="3"/>
      <c r="E105" s="144">
        <f>E104</f>
        <v>1714.5</v>
      </c>
      <c r="F105" s="144">
        <f aca="true" t="shared" si="17" ref="F105:M105">F104</f>
        <v>0</v>
      </c>
      <c r="G105" s="144">
        <f t="shared" si="17"/>
        <v>0</v>
      </c>
      <c r="H105" s="144">
        <f t="shared" si="17"/>
        <v>0</v>
      </c>
      <c r="I105" s="144">
        <f t="shared" si="17"/>
        <v>0</v>
      </c>
      <c r="J105" s="144">
        <f t="shared" si="17"/>
        <v>0</v>
      </c>
      <c r="K105" s="144">
        <f>K104</f>
        <v>0</v>
      </c>
      <c r="L105" s="144">
        <f t="shared" si="17"/>
        <v>0</v>
      </c>
      <c r="M105" s="144">
        <f t="shared" si="17"/>
        <v>0</v>
      </c>
      <c r="N105" s="144">
        <f>N104</f>
        <v>95.04</v>
      </c>
      <c r="O105" s="144">
        <f>O104</f>
        <v>-0.06</v>
      </c>
      <c r="P105" s="144">
        <f>P104</f>
        <v>1809.6</v>
      </c>
      <c r="Q105" s="49"/>
    </row>
    <row r="106" spans="1:17" ht="22.5" customHeight="1">
      <c r="A106" s="292" t="s">
        <v>56</v>
      </c>
      <c r="B106" s="293"/>
      <c r="C106" s="294"/>
      <c r="D106" s="296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5"/>
    </row>
    <row r="107" spans="1:17" ht="27" customHeight="1">
      <c r="A107" s="31">
        <v>3110004</v>
      </c>
      <c r="B107" s="135" t="s">
        <v>57</v>
      </c>
      <c r="C107" s="69" t="s">
        <v>58</v>
      </c>
      <c r="D107" s="2" t="s">
        <v>54</v>
      </c>
      <c r="E107" s="135">
        <v>1714.5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95.04</v>
      </c>
      <c r="O107" s="135">
        <v>0.14</v>
      </c>
      <c r="P107" s="135">
        <f>E107+F107+G107+I107-J107-L107-M107-K107+N107-O107</f>
        <v>1809.3999999999999</v>
      </c>
      <c r="Q107" s="45"/>
    </row>
    <row r="108" spans="1:17" ht="16.5" customHeight="1">
      <c r="A108" s="1" t="s">
        <v>8</v>
      </c>
      <c r="B108" s="135"/>
      <c r="C108" s="69"/>
      <c r="D108" s="2"/>
      <c r="E108" s="144">
        <f>E107</f>
        <v>1714.5</v>
      </c>
      <c r="F108" s="144">
        <f aca="true" t="shared" si="18" ref="F108:M108">F107</f>
        <v>0</v>
      </c>
      <c r="G108" s="144">
        <f t="shared" si="18"/>
        <v>0</v>
      </c>
      <c r="H108" s="144">
        <f t="shared" si="18"/>
        <v>0</v>
      </c>
      <c r="I108" s="144">
        <f t="shared" si="18"/>
        <v>0</v>
      </c>
      <c r="J108" s="144">
        <f t="shared" si="18"/>
        <v>0</v>
      </c>
      <c r="K108" s="144">
        <f>K107</f>
        <v>0</v>
      </c>
      <c r="L108" s="144">
        <f t="shared" si="18"/>
        <v>0</v>
      </c>
      <c r="M108" s="144">
        <f t="shared" si="18"/>
        <v>0</v>
      </c>
      <c r="N108" s="144">
        <f>N107</f>
        <v>95.04</v>
      </c>
      <c r="O108" s="144">
        <f>O107</f>
        <v>0.14</v>
      </c>
      <c r="P108" s="144">
        <f>P107</f>
        <v>1809.3999999999999</v>
      </c>
      <c r="Q108" s="45"/>
    </row>
    <row r="109" spans="1:17" ht="22.5" customHeight="1">
      <c r="A109" s="292" t="s">
        <v>59</v>
      </c>
      <c r="B109" s="293"/>
      <c r="C109" s="294"/>
      <c r="D109" s="296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5"/>
    </row>
    <row r="110" spans="1:17" s="67" customFormat="1" ht="27" customHeight="1">
      <c r="A110" s="31">
        <v>3120009</v>
      </c>
      <c r="B110" s="135" t="s">
        <v>582</v>
      </c>
      <c r="C110" s="58" t="s">
        <v>583</v>
      </c>
      <c r="D110" s="24" t="s">
        <v>54</v>
      </c>
      <c r="E110" s="135">
        <v>1714.5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95.04</v>
      </c>
      <c r="O110" s="135">
        <v>-0.06</v>
      </c>
      <c r="P110" s="135">
        <f>E110+F110+G110+I110-J110-L110-M110-K110+N110-O110</f>
        <v>1809.6</v>
      </c>
      <c r="Q110" s="124"/>
    </row>
    <row r="111" spans="1:17" ht="27" customHeight="1">
      <c r="A111" s="31">
        <v>3120201</v>
      </c>
      <c r="B111" s="135" t="s">
        <v>60</v>
      </c>
      <c r="C111" s="69" t="s">
        <v>61</v>
      </c>
      <c r="D111" s="2" t="s">
        <v>62</v>
      </c>
      <c r="E111" s="135">
        <v>682.5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168.12</v>
      </c>
      <c r="O111" s="135">
        <v>0.02</v>
      </c>
      <c r="P111" s="135">
        <f>E111+F111+G111+I111-J111-L111-M111-K111+N111-O111</f>
        <v>850.6</v>
      </c>
      <c r="Q111" s="45"/>
    </row>
    <row r="112" spans="1:17" s="37" customFormat="1" ht="16.5" customHeight="1">
      <c r="A112" s="1" t="s">
        <v>8</v>
      </c>
      <c r="B112" s="144"/>
      <c r="C112" s="70"/>
      <c r="D112" s="3"/>
      <c r="E112" s="144">
        <f>SUM(E110:E111)</f>
        <v>2397</v>
      </c>
      <c r="F112" s="144">
        <f aca="true" t="shared" si="19" ref="F112:P112">SUM(F110:F111)</f>
        <v>0</v>
      </c>
      <c r="G112" s="144">
        <f t="shared" si="19"/>
        <v>0</v>
      </c>
      <c r="H112" s="144">
        <f t="shared" si="19"/>
        <v>0</v>
      </c>
      <c r="I112" s="144">
        <f t="shared" si="19"/>
        <v>0</v>
      </c>
      <c r="J112" s="144">
        <f t="shared" si="19"/>
        <v>0</v>
      </c>
      <c r="K112" s="144">
        <f t="shared" si="19"/>
        <v>0</v>
      </c>
      <c r="L112" s="144">
        <f t="shared" si="19"/>
        <v>0</v>
      </c>
      <c r="M112" s="144">
        <f t="shared" si="19"/>
        <v>0</v>
      </c>
      <c r="N112" s="144">
        <f t="shared" si="19"/>
        <v>263.16</v>
      </c>
      <c r="O112" s="144">
        <f t="shared" si="19"/>
        <v>-0.039999999999999994</v>
      </c>
      <c r="P112" s="144">
        <f t="shared" si="19"/>
        <v>2660.2</v>
      </c>
      <c r="Q112" s="49"/>
    </row>
    <row r="113" spans="1:17" ht="22.5" customHeight="1">
      <c r="A113" s="292" t="s">
        <v>63</v>
      </c>
      <c r="B113" s="293"/>
      <c r="C113" s="294"/>
      <c r="D113" s="296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5"/>
    </row>
    <row r="114" spans="1:17" ht="27" customHeight="1">
      <c r="A114" s="31">
        <v>3120005</v>
      </c>
      <c r="B114" s="135" t="s">
        <v>64</v>
      </c>
      <c r="C114" s="69" t="s">
        <v>65</v>
      </c>
      <c r="D114" s="2" t="s">
        <v>54</v>
      </c>
      <c r="E114" s="135">
        <v>1714.44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95.05</v>
      </c>
      <c r="O114" s="135">
        <v>0.09</v>
      </c>
      <c r="P114" s="135">
        <f>E114+F114+G114+I114-J114-L114-M114-K114+N114-O114</f>
        <v>1809.4</v>
      </c>
      <c r="Q114" s="45"/>
    </row>
    <row r="115" spans="1:17" ht="16.5" customHeight="1">
      <c r="A115" s="1" t="s">
        <v>8</v>
      </c>
      <c r="B115" s="135"/>
      <c r="C115" s="69"/>
      <c r="D115" s="2"/>
      <c r="E115" s="144">
        <f>E114</f>
        <v>1714.44</v>
      </c>
      <c r="F115" s="144">
        <f aca="true" t="shared" si="20" ref="F115:M115">F114</f>
        <v>0</v>
      </c>
      <c r="G115" s="144">
        <f t="shared" si="20"/>
        <v>0</v>
      </c>
      <c r="H115" s="144">
        <f t="shared" si="20"/>
        <v>0</v>
      </c>
      <c r="I115" s="144">
        <f t="shared" si="20"/>
        <v>0</v>
      </c>
      <c r="J115" s="144">
        <f t="shared" si="20"/>
        <v>0</v>
      </c>
      <c r="K115" s="144">
        <f>K114</f>
        <v>0</v>
      </c>
      <c r="L115" s="144">
        <f t="shared" si="20"/>
        <v>0</v>
      </c>
      <c r="M115" s="144">
        <f t="shared" si="20"/>
        <v>0</v>
      </c>
      <c r="N115" s="144">
        <f>N114</f>
        <v>95.05</v>
      </c>
      <c r="O115" s="144">
        <f>O114</f>
        <v>0.09</v>
      </c>
      <c r="P115" s="144">
        <f>P114</f>
        <v>1809.4</v>
      </c>
      <c r="Q115" s="45"/>
    </row>
    <row r="116" spans="1:17" ht="22.5" customHeight="1">
      <c r="A116" s="292" t="s">
        <v>66</v>
      </c>
      <c r="B116" s="293"/>
      <c r="C116" s="294"/>
      <c r="D116" s="296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5"/>
    </row>
    <row r="117" spans="1:17" ht="27" customHeight="1">
      <c r="A117" s="31">
        <v>3120007</v>
      </c>
      <c r="B117" s="135" t="s">
        <v>67</v>
      </c>
      <c r="C117" s="69" t="s">
        <v>68</v>
      </c>
      <c r="D117" s="2" t="s">
        <v>54</v>
      </c>
      <c r="E117" s="135">
        <v>1714.44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95.05</v>
      </c>
      <c r="O117" s="135">
        <v>0.09</v>
      </c>
      <c r="P117" s="135">
        <f>E117+F117+G117+I117-J117-L117-M117-K117+N117-O117</f>
        <v>1809.4</v>
      </c>
      <c r="Q117" s="45"/>
    </row>
    <row r="118" spans="1:17" ht="16.5" customHeight="1">
      <c r="A118" s="1" t="s">
        <v>8</v>
      </c>
      <c r="B118" s="135"/>
      <c r="C118" s="69"/>
      <c r="D118" s="2"/>
      <c r="E118" s="144">
        <f>E117</f>
        <v>1714.44</v>
      </c>
      <c r="F118" s="144">
        <f aca="true" t="shared" si="21" ref="F118:M118">F117</f>
        <v>0</v>
      </c>
      <c r="G118" s="144">
        <f t="shared" si="21"/>
        <v>0</v>
      </c>
      <c r="H118" s="144">
        <f t="shared" si="21"/>
        <v>0</v>
      </c>
      <c r="I118" s="144">
        <f t="shared" si="21"/>
        <v>0</v>
      </c>
      <c r="J118" s="144">
        <f t="shared" si="21"/>
        <v>0</v>
      </c>
      <c r="K118" s="144">
        <f>K117</f>
        <v>0</v>
      </c>
      <c r="L118" s="144">
        <f t="shared" si="21"/>
        <v>0</v>
      </c>
      <c r="M118" s="144">
        <f t="shared" si="21"/>
        <v>0</v>
      </c>
      <c r="N118" s="144">
        <f>N117</f>
        <v>95.05</v>
      </c>
      <c r="O118" s="144">
        <f>O117</f>
        <v>0.09</v>
      </c>
      <c r="P118" s="144">
        <f>P117</f>
        <v>1809.4</v>
      </c>
      <c r="Q118" s="45"/>
    </row>
    <row r="119" spans="1:17" ht="22.5" customHeight="1">
      <c r="A119" s="292" t="s">
        <v>69</v>
      </c>
      <c r="B119" s="293"/>
      <c r="C119" s="294"/>
      <c r="D119" s="296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5"/>
    </row>
    <row r="120" spans="1:17" ht="27" customHeight="1">
      <c r="A120" s="31">
        <v>3120006</v>
      </c>
      <c r="B120" s="135" t="s">
        <v>70</v>
      </c>
      <c r="C120" s="69" t="s">
        <v>71</v>
      </c>
      <c r="D120" s="2" t="s">
        <v>54</v>
      </c>
      <c r="E120" s="135">
        <v>1714.44</v>
      </c>
      <c r="F120" s="135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95.05</v>
      </c>
      <c r="O120" s="135">
        <v>0.09</v>
      </c>
      <c r="P120" s="135">
        <f>E120+F120+G120+I120-J120-L120-M120-K120+N120-O120</f>
        <v>1809.4</v>
      </c>
      <c r="Q120" s="45"/>
    </row>
    <row r="121" spans="1:17" ht="16.5" customHeight="1">
      <c r="A121" s="1" t="s">
        <v>8</v>
      </c>
      <c r="B121" s="135"/>
      <c r="C121" s="69"/>
      <c r="D121" s="2"/>
      <c r="E121" s="144">
        <f>E120</f>
        <v>1714.44</v>
      </c>
      <c r="F121" s="144">
        <f aca="true" t="shared" si="22" ref="F121:M121">F120</f>
        <v>0</v>
      </c>
      <c r="G121" s="144">
        <f t="shared" si="22"/>
        <v>0</v>
      </c>
      <c r="H121" s="144">
        <f t="shared" si="22"/>
        <v>0</v>
      </c>
      <c r="I121" s="144">
        <f t="shared" si="22"/>
        <v>0</v>
      </c>
      <c r="J121" s="144">
        <f t="shared" si="22"/>
        <v>0</v>
      </c>
      <c r="K121" s="144">
        <f>K120</f>
        <v>0</v>
      </c>
      <c r="L121" s="144">
        <f t="shared" si="22"/>
        <v>0</v>
      </c>
      <c r="M121" s="144">
        <f t="shared" si="22"/>
        <v>0</v>
      </c>
      <c r="N121" s="144">
        <f>N120</f>
        <v>95.05</v>
      </c>
      <c r="O121" s="144">
        <f>O120</f>
        <v>0.09</v>
      </c>
      <c r="P121" s="144">
        <f>P120</f>
        <v>1809.4</v>
      </c>
      <c r="Q121" s="45"/>
    </row>
    <row r="122" spans="1:17" ht="21" customHeight="1">
      <c r="A122" s="89"/>
      <c r="B122" s="90" t="s">
        <v>534</v>
      </c>
      <c r="C122" s="91"/>
      <c r="D122" s="91"/>
      <c r="E122" s="136">
        <f aca="true" t="shared" si="23" ref="E122:P122">E102+E105+E108+E112+E115+E118+E121</f>
        <v>12683.760000000002</v>
      </c>
      <c r="F122" s="136">
        <f t="shared" si="23"/>
        <v>0</v>
      </c>
      <c r="G122" s="136">
        <f t="shared" si="23"/>
        <v>0</v>
      </c>
      <c r="H122" s="136">
        <f t="shared" si="23"/>
        <v>0</v>
      </c>
      <c r="I122" s="136">
        <f t="shared" si="23"/>
        <v>0</v>
      </c>
      <c r="J122" s="136">
        <f t="shared" si="23"/>
        <v>0</v>
      </c>
      <c r="K122" s="136">
        <f t="shared" si="23"/>
        <v>0</v>
      </c>
      <c r="L122" s="136">
        <f t="shared" si="23"/>
        <v>0</v>
      </c>
      <c r="M122" s="136">
        <f t="shared" si="23"/>
        <v>0</v>
      </c>
      <c r="N122" s="136">
        <f t="shared" si="23"/>
        <v>833.4399999999998</v>
      </c>
      <c r="O122" s="136">
        <f t="shared" si="23"/>
        <v>0.4</v>
      </c>
      <c r="P122" s="136">
        <f t="shared" si="23"/>
        <v>13516.8</v>
      </c>
      <c r="Q122" s="92"/>
    </row>
    <row r="123" ht="27" customHeight="1"/>
    <row r="124" spans="2:16" ht="18">
      <c r="B124" s="27"/>
      <c r="C124" s="27"/>
      <c r="D124" s="27" t="s">
        <v>781</v>
      </c>
      <c r="E124" s="27"/>
      <c r="F124" s="27"/>
      <c r="G124" s="27"/>
      <c r="H124" s="27"/>
      <c r="I124" s="27"/>
      <c r="J124" s="27" t="s">
        <v>783</v>
      </c>
      <c r="K124" s="27"/>
      <c r="L124" s="27"/>
      <c r="M124" s="27"/>
      <c r="N124" s="27"/>
      <c r="O124" s="27"/>
      <c r="P124" s="27"/>
    </row>
    <row r="125" spans="1:16" ht="18">
      <c r="A125" s="26" t="s">
        <v>782</v>
      </c>
      <c r="B125" s="27"/>
      <c r="C125" s="27"/>
      <c r="D125" s="27" t="s">
        <v>780</v>
      </c>
      <c r="E125" s="27"/>
      <c r="F125" s="27"/>
      <c r="G125" s="27"/>
      <c r="H125" s="27"/>
      <c r="I125" s="27"/>
      <c r="J125" s="27" t="s">
        <v>784</v>
      </c>
      <c r="K125" s="27"/>
      <c r="L125" s="27"/>
      <c r="M125" s="27"/>
      <c r="N125" s="27"/>
      <c r="O125" s="27"/>
      <c r="P125" s="27"/>
    </row>
    <row r="128" spans="1:17" ht="33">
      <c r="A128" s="6" t="s">
        <v>0</v>
      </c>
      <c r="B128" s="32"/>
      <c r="C128" s="8"/>
      <c r="D128" s="8"/>
      <c r="E128" s="94" t="s">
        <v>820</v>
      </c>
      <c r="F128" s="8"/>
      <c r="G128" s="8"/>
      <c r="H128" s="8"/>
      <c r="I128" s="8"/>
      <c r="J128" s="8"/>
      <c r="K128" s="9"/>
      <c r="L128" s="8"/>
      <c r="M128" s="8"/>
      <c r="N128" s="8"/>
      <c r="O128" s="8"/>
      <c r="P128" s="8"/>
      <c r="Q128" s="41"/>
    </row>
    <row r="129" spans="1:17" ht="18">
      <c r="A129" s="11"/>
      <c r="B129" s="36" t="s">
        <v>492</v>
      </c>
      <c r="C129" s="13"/>
      <c r="D129" s="13"/>
      <c r="E129" s="13"/>
      <c r="F129" s="13"/>
      <c r="G129" s="13"/>
      <c r="H129" s="13"/>
      <c r="I129" s="14"/>
      <c r="J129" s="14"/>
      <c r="K129" s="15"/>
      <c r="L129" s="13"/>
      <c r="M129" s="13"/>
      <c r="N129" s="13"/>
      <c r="O129" s="13"/>
      <c r="P129" s="13"/>
      <c r="Q129" s="42" t="s">
        <v>803</v>
      </c>
    </row>
    <row r="130" spans="1:17" ht="22.5" customHeight="1">
      <c r="A130" s="16"/>
      <c r="B130" s="71"/>
      <c r="C130" s="17"/>
      <c r="D130" s="79" t="s">
        <v>779</v>
      </c>
      <c r="E130" s="18"/>
      <c r="F130" s="18"/>
      <c r="G130" s="18"/>
      <c r="H130" s="18"/>
      <c r="I130" s="18"/>
      <c r="J130" s="18"/>
      <c r="K130" s="19"/>
      <c r="L130" s="18"/>
      <c r="M130" s="18"/>
      <c r="N130" s="18"/>
      <c r="O130" s="18"/>
      <c r="P130" s="18"/>
      <c r="Q130" s="43"/>
    </row>
    <row r="131" spans="1:17" s="149" customFormat="1" ht="51.75" customHeight="1" thickBot="1">
      <c r="A131" s="147" t="s">
        <v>1</v>
      </c>
      <c r="B131" s="81" t="s">
        <v>2</v>
      </c>
      <c r="C131" s="81" t="s">
        <v>3</v>
      </c>
      <c r="D131" s="81" t="s">
        <v>4</v>
      </c>
      <c r="E131" s="82" t="s">
        <v>5</v>
      </c>
      <c r="F131" s="82" t="s">
        <v>517</v>
      </c>
      <c r="G131" s="82" t="s">
        <v>481</v>
      </c>
      <c r="H131" s="82" t="s">
        <v>598</v>
      </c>
      <c r="I131" s="82" t="s">
        <v>520</v>
      </c>
      <c r="J131" s="82" t="s">
        <v>483</v>
      </c>
      <c r="K131" s="82" t="s">
        <v>482</v>
      </c>
      <c r="L131" s="82" t="s">
        <v>493</v>
      </c>
      <c r="M131" s="82" t="s">
        <v>488</v>
      </c>
      <c r="N131" s="82" t="s">
        <v>489</v>
      </c>
      <c r="O131" s="82" t="s">
        <v>530</v>
      </c>
      <c r="P131" s="82" t="s">
        <v>519</v>
      </c>
      <c r="Q131" s="148" t="s">
        <v>490</v>
      </c>
    </row>
    <row r="132" spans="1:17" ht="33" customHeight="1" thickTop="1">
      <c r="A132" s="313" t="s">
        <v>72</v>
      </c>
      <c r="B132" s="314"/>
      <c r="C132" s="314"/>
      <c r="D132" s="315"/>
      <c r="E132" s="314"/>
      <c r="F132" s="314"/>
      <c r="G132" s="314"/>
      <c r="H132" s="314"/>
      <c r="I132" s="314"/>
      <c r="J132" s="314"/>
      <c r="K132" s="316"/>
      <c r="L132" s="314"/>
      <c r="M132" s="314"/>
      <c r="N132" s="314"/>
      <c r="O132" s="314"/>
      <c r="P132" s="314"/>
      <c r="Q132" s="295"/>
    </row>
    <row r="133" spans="1:17" ht="33" customHeight="1">
      <c r="A133" s="23">
        <v>3130101</v>
      </c>
      <c r="B133" s="145" t="s">
        <v>73</v>
      </c>
      <c r="C133" s="58" t="s">
        <v>74</v>
      </c>
      <c r="D133" s="58" t="s">
        <v>62</v>
      </c>
      <c r="E133" s="145">
        <v>2854.37</v>
      </c>
      <c r="F133" s="145">
        <v>0</v>
      </c>
      <c r="G133" s="145">
        <v>0</v>
      </c>
      <c r="H133" s="145">
        <v>0</v>
      </c>
      <c r="I133" s="145">
        <v>0</v>
      </c>
      <c r="J133" s="145">
        <v>0</v>
      </c>
      <c r="K133" s="145">
        <v>0</v>
      </c>
      <c r="L133" s="145">
        <v>0</v>
      </c>
      <c r="M133" s="145">
        <v>61.13</v>
      </c>
      <c r="N133" s="145">
        <v>0</v>
      </c>
      <c r="O133" s="145">
        <v>0.04</v>
      </c>
      <c r="P133" s="145">
        <f>E133+F133+G133+I133-J133-L133-M133-K133+N133-O133</f>
        <v>2793.2</v>
      </c>
      <c r="Q133" s="69"/>
    </row>
    <row r="134" spans="1:17" ht="33" customHeight="1">
      <c r="A134" s="23">
        <v>3130102</v>
      </c>
      <c r="B134" s="145" t="s">
        <v>75</v>
      </c>
      <c r="C134" s="58" t="s">
        <v>76</v>
      </c>
      <c r="D134" s="58" t="s">
        <v>62</v>
      </c>
      <c r="E134" s="145">
        <v>2854.37</v>
      </c>
      <c r="F134" s="145">
        <v>0</v>
      </c>
      <c r="G134" s="145">
        <v>0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5">
        <v>61.13</v>
      </c>
      <c r="N134" s="145">
        <v>0</v>
      </c>
      <c r="O134" s="145">
        <v>-0.16</v>
      </c>
      <c r="P134" s="145">
        <f>E134+F134+G134+I134-J134-L134-M134-K134+N134-O134</f>
        <v>2793.3999999999996</v>
      </c>
      <c r="Q134" s="69"/>
    </row>
    <row r="135" spans="1:17" ht="33" customHeight="1">
      <c r="A135" s="23">
        <v>5200001</v>
      </c>
      <c r="B135" s="145" t="s">
        <v>731</v>
      </c>
      <c r="C135" s="58" t="s">
        <v>733</v>
      </c>
      <c r="D135" s="58" t="s">
        <v>732</v>
      </c>
      <c r="E135" s="145">
        <v>3858.69</v>
      </c>
      <c r="F135" s="145">
        <v>0</v>
      </c>
      <c r="G135" s="145">
        <v>0</v>
      </c>
      <c r="H135" s="145">
        <v>0</v>
      </c>
      <c r="I135" s="145">
        <v>0</v>
      </c>
      <c r="J135" s="145">
        <v>0</v>
      </c>
      <c r="K135" s="145">
        <v>0</v>
      </c>
      <c r="L135" s="145">
        <v>0</v>
      </c>
      <c r="M135" s="145">
        <v>326.44</v>
      </c>
      <c r="N135" s="145">
        <v>0</v>
      </c>
      <c r="O135" s="145">
        <v>0.05</v>
      </c>
      <c r="P135" s="145">
        <f>E135+F135+G135+I135-J135-L135-M135-K135+N135-O135</f>
        <v>3532.2</v>
      </c>
      <c r="Q135" s="331"/>
    </row>
    <row r="136" spans="1:17" ht="33" customHeight="1">
      <c r="A136" s="21" t="s">
        <v>8</v>
      </c>
      <c r="B136" s="145"/>
      <c r="C136" s="22"/>
      <c r="D136" s="58"/>
      <c r="E136" s="146">
        <f>SUM(E133:E135)</f>
        <v>9567.43</v>
      </c>
      <c r="F136" s="146">
        <f aca="true" t="shared" si="24" ref="F136:P136">SUM(F133:F135)</f>
        <v>0</v>
      </c>
      <c r="G136" s="146">
        <f t="shared" si="24"/>
        <v>0</v>
      </c>
      <c r="H136" s="146">
        <f t="shared" si="24"/>
        <v>0</v>
      </c>
      <c r="I136" s="146">
        <f t="shared" si="24"/>
        <v>0</v>
      </c>
      <c r="J136" s="146">
        <f t="shared" si="24"/>
        <v>0</v>
      </c>
      <c r="K136" s="146">
        <f t="shared" si="24"/>
        <v>0</v>
      </c>
      <c r="L136" s="146">
        <f t="shared" si="24"/>
        <v>0</v>
      </c>
      <c r="M136" s="146">
        <f t="shared" si="24"/>
        <v>448.7</v>
      </c>
      <c r="N136" s="146">
        <f t="shared" si="24"/>
        <v>0</v>
      </c>
      <c r="O136" s="146">
        <f t="shared" si="24"/>
        <v>-0.06999999999999999</v>
      </c>
      <c r="P136" s="146">
        <f t="shared" si="24"/>
        <v>9118.8</v>
      </c>
      <c r="Q136" s="45"/>
    </row>
    <row r="137" spans="1:17" ht="33" customHeight="1">
      <c r="A137" s="313" t="s">
        <v>742</v>
      </c>
      <c r="B137" s="308"/>
      <c r="C137" s="314"/>
      <c r="D137" s="315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295"/>
    </row>
    <row r="138" spans="1:17" ht="33" customHeight="1">
      <c r="A138" s="23">
        <v>3130104</v>
      </c>
      <c r="B138" s="337" t="s">
        <v>744</v>
      </c>
      <c r="C138" s="58" t="s">
        <v>745</v>
      </c>
      <c r="D138" s="58" t="s">
        <v>743</v>
      </c>
      <c r="E138" s="145">
        <v>3858.6</v>
      </c>
      <c r="F138" s="145">
        <v>0</v>
      </c>
      <c r="G138" s="145">
        <v>0</v>
      </c>
      <c r="H138" s="145">
        <v>0</v>
      </c>
      <c r="I138" s="145">
        <v>0</v>
      </c>
      <c r="J138" s="145">
        <v>0</v>
      </c>
      <c r="K138" s="145">
        <v>0</v>
      </c>
      <c r="L138" s="145">
        <v>0</v>
      </c>
      <c r="M138" s="145">
        <v>326.42</v>
      </c>
      <c r="N138" s="145">
        <v>0</v>
      </c>
      <c r="O138" s="145">
        <v>-0.02</v>
      </c>
      <c r="P138" s="145">
        <f>E138+F138+G138+I138-J138-L138-M138-K138+N138-O138</f>
        <v>3532.2</v>
      </c>
      <c r="Q138" s="45"/>
    </row>
    <row r="139" spans="1:17" ht="33" customHeight="1">
      <c r="A139" s="21" t="s">
        <v>8</v>
      </c>
      <c r="B139" s="145"/>
      <c r="C139" s="22"/>
      <c r="D139" s="22"/>
      <c r="E139" s="146">
        <f>E138</f>
        <v>3858.6</v>
      </c>
      <c r="F139" s="146">
        <f aca="true" t="shared" si="25" ref="F139:M139">F138</f>
        <v>0</v>
      </c>
      <c r="G139" s="146">
        <f t="shared" si="25"/>
        <v>0</v>
      </c>
      <c r="H139" s="146">
        <f t="shared" si="25"/>
        <v>0</v>
      </c>
      <c r="I139" s="146">
        <f t="shared" si="25"/>
        <v>0</v>
      </c>
      <c r="J139" s="146">
        <f t="shared" si="25"/>
        <v>0</v>
      </c>
      <c r="K139" s="146">
        <f>K138</f>
        <v>0</v>
      </c>
      <c r="L139" s="146">
        <f t="shared" si="25"/>
        <v>0</v>
      </c>
      <c r="M139" s="146">
        <f t="shared" si="25"/>
        <v>326.42</v>
      </c>
      <c r="N139" s="146">
        <f>N138</f>
        <v>0</v>
      </c>
      <c r="O139" s="146">
        <f>O138</f>
        <v>-0.02</v>
      </c>
      <c r="P139" s="146">
        <f>P138</f>
        <v>3532.2</v>
      </c>
      <c r="Q139" s="45"/>
    </row>
    <row r="140" spans="1:17" ht="33" customHeight="1" hidden="1">
      <c r="A140" s="313" t="s">
        <v>77</v>
      </c>
      <c r="B140" s="308"/>
      <c r="C140" s="314"/>
      <c r="D140" s="314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295"/>
    </row>
    <row r="141" spans="1:17" ht="33" customHeight="1" hidden="1">
      <c r="A141" s="23">
        <v>5400200</v>
      </c>
      <c r="B141" s="145" t="s">
        <v>613</v>
      </c>
      <c r="C141" s="58" t="s">
        <v>614</v>
      </c>
      <c r="D141" s="58" t="s">
        <v>588</v>
      </c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>
        <f>E141+F141+G141+I141-J141-L141-M141-K141+N141-O141</f>
        <v>0</v>
      </c>
      <c r="Q141" s="331"/>
    </row>
    <row r="142" spans="1:17" ht="33" customHeight="1" hidden="1">
      <c r="A142" s="23">
        <v>5400201</v>
      </c>
      <c r="B142" s="145" t="s">
        <v>531</v>
      </c>
      <c r="C142" s="58" t="s">
        <v>644</v>
      </c>
      <c r="D142" s="58" t="s">
        <v>80</v>
      </c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>
        <f>E142+F142+G142+I142-J142-L142-M142-K142+N142-O142</f>
        <v>0</v>
      </c>
      <c r="Q142" s="331"/>
    </row>
    <row r="143" spans="1:17" ht="33" customHeight="1" hidden="1">
      <c r="A143" s="23">
        <v>5400207</v>
      </c>
      <c r="B143" s="145" t="s">
        <v>81</v>
      </c>
      <c r="C143" s="58" t="s">
        <v>82</v>
      </c>
      <c r="D143" s="58" t="s">
        <v>80</v>
      </c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>
        <f>E143+F143+G143+I143-J143-L143-M143-K143+N143-O143</f>
        <v>0</v>
      </c>
      <c r="Q143" s="331"/>
    </row>
    <row r="144" spans="1:17" ht="33" customHeight="1" hidden="1">
      <c r="A144" s="21" t="s">
        <v>8</v>
      </c>
      <c r="B144" s="22"/>
      <c r="C144" s="22"/>
      <c r="D144" s="22"/>
      <c r="E144" s="146">
        <f aca="true" t="shared" si="26" ref="E144:P144">SUM(E141:E143)</f>
        <v>0</v>
      </c>
      <c r="F144" s="52">
        <f t="shared" si="26"/>
        <v>0</v>
      </c>
      <c r="G144" s="146">
        <f t="shared" si="26"/>
        <v>0</v>
      </c>
      <c r="H144" s="146">
        <f t="shared" si="26"/>
        <v>0</v>
      </c>
      <c r="I144" s="146">
        <f t="shared" si="26"/>
        <v>0</v>
      </c>
      <c r="J144" s="146">
        <f t="shared" si="26"/>
        <v>0</v>
      </c>
      <c r="K144" s="146">
        <f t="shared" si="26"/>
        <v>0</v>
      </c>
      <c r="L144" s="146">
        <f t="shared" si="26"/>
        <v>0</v>
      </c>
      <c r="M144" s="146">
        <f t="shared" si="26"/>
        <v>0</v>
      </c>
      <c r="N144" s="146">
        <f t="shared" si="26"/>
        <v>0</v>
      </c>
      <c r="O144" s="146">
        <f t="shared" si="26"/>
        <v>0</v>
      </c>
      <c r="P144" s="146">
        <f t="shared" si="26"/>
        <v>0</v>
      </c>
      <c r="Q144" s="45"/>
    </row>
    <row r="145" spans="1:17" ht="33" customHeight="1">
      <c r="A145" s="95"/>
      <c r="B145" s="90" t="s">
        <v>534</v>
      </c>
      <c r="C145" s="96"/>
      <c r="D145" s="96"/>
      <c r="E145" s="96">
        <f aca="true" t="shared" si="27" ref="E145:P145">E136+E139+E144</f>
        <v>13426.03</v>
      </c>
      <c r="F145" s="96">
        <f t="shared" si="27"/>
        <v>0</v>
      </c>
      <c r="G145" s="96">
        <f t="shared" si="27"/>
        <v>0</v>
      </c>
      <c r="H145" s="96">
        <f t="shared" si="27"/>
        <v>0</v>
      </c>
      <c r="I145" s="96">
        <f t="shared" si="27"/>
        <v>0</v>
      </c>
      <c r="J145" s="96">
        <f t="shared" si="27"/>
        <v>0</v>
      </c>
      <c r="K145" s="96">
        <f t="shared" si="27"/>
        <v>0</v>
      </c>
      <c r="L145" s="96">
        <f t="shared" si="27"/>
        <v>0</v>
      </c>
      <c r="M145" s="96">
        <f t="shared" si="27"/>
        <v>775.12</v>
      </c>
      <c r="N145" s="96">
        <f t="shared" si="27"/>
        <v>0</v>
      </c>
      <c r="O145" s="96">
        <f t="shared" si="27"/>
        <v>-0.09</v>
      </c>
      <c r="P145" s="96">
        <f t="shared" si="27"/>
        <v>12651</v>
      </c>
      <c r="Q145" s="92"/>
    </row>
    <row r="146" spans="1:16" ht="51.75" customHeight="1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66"/>
      <c r="O146" s="66"/>
      <c r="P146" s="57"/>
    </row>
    <row r="147" spans="2:17" s="59" customFormat="1" ht="27" customHeight="1">
      <c r="B147" s="60"/>
      <c r="C147" s="60"/>
      <c r="D147" s="60" t="s">
        <v>781</v>
      </c>
      <c r="E147" s="60"/>
      <c r="F147" s="60"/>
      <c r="G147" s="60"/>
      <c r="H147" s="60"/>
      <c r="I147" s="60"/>
      <c r="J147" s="60" t="s">
        <v>783</v>
      </c>
      <c r="K147" s="60"/>
      <c r="L147" s="60"/>
      <c r="M147" s="60"/>
      <c r="N147" s="66"/>
      <c r="O147" s="66"/>
      <c r="P147" s="60"/>
      <c r="Q147" s="60"/>
    </row>
    <row r="148" spans="1:17" s="59" customFormat="1" ht="27" customHeight="1">
      <c r="A148" s="59" t="s">
        <v>782</v>
      </c>
      <c r="B148" s="60"/>
      <c r="C148" s="60"/>
      <c r="D148" s="27" t="s">
        <v>780</v>
      </c>
      <c r="E148" s="60"/>
      <c r="F148" s="60"/>
      <c r="G148" s="60"/>
      <c r="H148" s="60"/>
      <c r="I148" s="60"/>
      <c r="J148" s="60" t="s">
        <v>784</v>
      </c>
      <c r="K148" s="60"/>
      <c r="L148" s="60"/>
      <c r="M148" s="60"/>
      <c r="N148" s="60"/>
      <c r="O148" s="60"/>
      <c r="P148" s="60"/>
      <c r="Q148" s="60"/>
    </row>
    <row r="151" spans="1:17" ht="33">
      <c r="A151" s="6" t="s">
        <v>0</v>
      </c>
      <c r="B151" s="55"/>
      <c r="C151" s="8"/>
      <c r="D151" s="97" t="s">
        <v>820</v>
      </c>
      <c r="E151" s="8"/>
      <c r="F151" s="8"/>
      <c r="G151" s="8"/>
      <c r="H151" s="8"/>
      <c r="I151" s="8"/>
      <c r="J151" s="8"/>
      <c r="K151" s="9"/>
      <c r="L151" s="8"/>
      <c r="M151" s="8"/>
      <c r="N151" s="8"/>
      <c r="O151" s="8"/>
      <c r="P151" s="8"/>
      <c r="Q151" s="41"/>
    </row>
    <row r="152" spans="1:17" ht="18">
      <c r="A152" s="11"/>
      <c r="B152" s="36" t="s">
        <v>494</v>
      </c>
      <c r="C152" s="13"/>
      <c r="D152" s="13"/>
      <c r="E152" s="13"/>
      <c r="F152" s="13"/>
      <c r="G152" s="13"/>
      <c r="H152" s="13"/>
      <c r="I152" s="14"/>
      <c r="J152" s="14"/>
      <c r="K152" s="15"/>
      <c r="L152" s="13"/>
      <c r="M152" s="13"/>
      <c r="N152" s="13"/>
      <c r="O152" s="13"/>
      <c r="P152" s="13"/>
      <c r="Q152" s="42" t="s">
        <v>804</v>
      </c>
    </row>
    <row r="153" spans="1:17" ht="20.25">
      <c r="A153" s="16"/>
      <c r="B153" s="17"/>
      <c r="C153" s="17"/>
      <c r="D153" s="79" t="s">
        <v>779</v>
      </c>
      <c r="E153" s="18"/>
      <c r="F153" s="18"/>
      <c r="G153" s="18"/>
      <c r="H153" s="18"/>
      <c r="I153" s="18"/>
      <c r="J153" s="18"/>
      <c r="K153" s="19"/>
      <c r="L153" s="18"/>
      <c r="M153" s="18"/>
      <c r="N153" s="18"/>
      <c r="O153" s="18"/>
      <c r="P153" s="18"/>
      <c r="Q153" s="43"/>
    </row>
    <row r="154" spans="1:17" s="149" customFormat="1" ht="38.25" customHeight="1" thickBot="1">
      <c r="A154" s="147" t="s">
        <v>1</v>
      </c>
      <c r="B154" s="81" t="s">
        <v>2</v>
      </c>
      <c r="C154" s="81" t="s">
        <v>3</v>
      </c>
      <c r="D154" s="81" t="s">
        <v>4</v>
      </c>
      <c r="E154" s="82" t="s">
        <v>5</v>
      </c>
      <c r="F154" s="82" t="s">
        <v>517</v>
      </c>
      <c r="G154" s="82" t="s">
        <v>481</v>
      </c>
      <c r="H154" s="82" t="s">
        <v>598</v>
      </c>
      <c r="I154" s="82" t="s">
        <v>520</v>
      </c>
      <c r="J154" s="82" t="s">
        <v>483</v>
      </c>
      <c r="K154" s="82" t="s">
        <v>482</v>
      </c>
      <c r="L154" s="82" t="s">
        <v>493</v>
      </c>
      <c r="M154" s="82" t="s">
        <v>488</v>
      </c>
      <c r="N154" s="82" t="s">
        <v>489</v>
      </c>
      <c r="O154" s="82" t="s">
        <v>530</v>
      </c>
      <c r="P154" s="82" t="s">
        <v>519</v>
      </c>
      <c r="Q154" s="148" t="s">
        <v>490</v>
      </c>
    </row>
    <row r="155" spans="1:17" ht="33" customHeight="1" thickTop="1">
      <c r="A155" s="292" t="s">
        <v>83</v>
      </c>
      <c r="B155" s="296"/>
      <c r="C155" s="296"/>
      <c r="D155" s="296"/>
      <c r="E155" s="296"/>
      <c r="F155" s="296"/>
      <c r="G155" s="296"/>
      <c r="H155" s="296"/>
      <c r="I155" s="296"/>
      <c r="J155" s="296"/>
      <c r="K155" s="297"/>
      <c r="L155" s="296"/>
      <c r="M155" s="296"/>
      <c r="N155" s="296"/>
      <c r="O155" s="296"/>
      <c r="P155" s="296"/>
      <c r="Q155" s="295"/>
    </row>
    <row r="156" spans="1:17" ht="33" customHeight="1" hidden="1">
      <c r="A156" s="31">
        <v>4100000</v>
      </c>
      <c r="B156" s="135"/>
      <c r="C156" s="2"/>
      <c r="D156" s="2" t="s">
        <v>84</v>
      </c>
      <c r="E156" s="135"/>
      <c r="F156" s="135"/>
      <c r="G156" s="135"/>
      <c r="H156" s="135"/>
      <c r="I156" s="135"/>
      <c r="J156" s="135"/>
      <c r="K156" s="135"/>
      <c r="L156" s="135"/>
      <c r="M156" s="65"/>
      <c r="N156" s="135"/>
      <c r="O156" s="135"/>
      <c r="P156" s="135">
        <f>E156+F156+G156+I156-J156-L156-M156-K156+N156-O156</f>
        <v>0</v>
      </c>
      <c r="Q156" s="45"/>
    </row>
    <row r="157" spans="1:17" ht="33" customHeight="1">
      <c r="A157" s="31">
        <v>4100103</v>
      </c>
      <c r="B157" s="135" t="s">
        <v>87</v>
      </c>
      <c r="C157" s="2" t="s">
        <v>88</v>
      </c>
      <c r="D157" s="2" t="s">
        <v>14</v>
      </c>
      <c r="E157" s="135">
        <v>2430</v>
      </c>
      <c r="F157" s="135">
        <v>0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0</v>
      </c>
      <c r="M157" s="135">
        <v>0.04</v>
      </c>
      <c r="N157" s="135">
        <v>0</v>
      </c>
      <c r="O157" s="135">
        <v>-0.04</v>
      </c>
      <c r="P157" s="135">
        <f>E157+F157+G157+I157-J157-L157-M157-K157+N157-O157</f>
        <v>2430</v>
      </c>
      <c r="Q157" s="331"/>
    </row>
    <row r="158" spans="1:17" ht="33" customHeight="1">
      <c r="A158" s="1" t="s">
        <v>8</v>
      </c>
      <c r="B158" s="135"/>
      <c r="C158" s="2"/>
      <c r="D158" s="2"/>
      <c r="E158" s="73">
        <f aca="true" t="shared" si="28" ref="E158:P158">SUM(E156:E157)</f>
        <v>2430</v>
      </c>
      <c r="F158" s="144">
        <f t="shared" si="28"/>
        <v>0</v>
      </c>
      <c r="G158" s="144">
        <f t="shared" si="28"/>
        <v>0</v>
      </c>
      <c r="H158" s="144">
        <f t="shared" si="28"/>
        <v>0</v>
      </c>
      <c r="I158" s="144">
        <f t="shared" si="28"/>
        <v>0</v>
      </c>
      <c r="J158" s="144">
        <f t="shared" si="28"/>
        <v>0</v>
      </c>
      <c r="K158" s="144">
        <f t="shared" si="28"/>
        <v>0</v>
      </c>
      <c r="L158" s="144">
        <f t="shared" si="28"/>
        <v>0</v>
      </c>
      <c r="M158" s="73">
        <f t="shared" si="28"/>
        <v>0.04</v>
      </c>
      <c r="N158" s="144">
        <f t="shared" si="28"/>
        <v>0</v>
      </c>
      <c r="O158" s="144">
        <f t="shared" si="28"/>
        <v>-0.04</v>
      </c>
      <c r="P158" s="144">
        <f t="shared" si="28"/>
        <v>2430</v>
      </c>
      <c r="Q158" s="45"/>
    </row>
    <row r="159" spans="1:17" ht="33" customHeight="1" hidden="1">
      <c r="A159" s="292" t="s">
        <v>89</v>
      </c>
      <c r="B159" s="293"/>
      <c r="C159" s="296"/>
      <c r="D159" s="296"/>
      <c r="E159" s="293"/>
      <c r="F159" s="293"/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5"/>
    </row>
    <row r="160" spans="1:17" ht="33" customHeight="1" hidden="1">
      <c r="A160" s="31">
        <v>4300105</v>
      </c>
      <c r="B160" s="135" t="s">
        <v>734</v>
      </c>
      <c r="C160" s="2" t="s">
        <v>735</v>
      </c>
      <c r="D160" s="2" t="s">
        <v>737</v>
      </c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>
        <f>E160+F160+G160+I160-J160-L160-M160-K160+N160-O160</f>
        <v>0</v>
      </c>
      <c r="Q160" s="45"/>
    </row>
    <row r="161" spans="1:17" ht="33" customHeight="1" hidden="1">
      <c r="A161" s="1" t="s">
        <v>8</v>
      </c>
      <c r="B161" s="135"/>
      <c r="C161" s="2"/>
      <c r="D161" s="2"/>
      <c r="E161" s="144">
        <f>E160</f>
        <v>0</v>
      </c>
      <c r="F161" s="144">
        <f>F160</f>
        <v>0</v>
      </c>
      <c r="G161" s="144">
        <f>G160</f>
        <v>0</v>
      </c>
      <c r="H161" s="144">
        <f>H160</f>
        <v>0</v>
      </c>
      <c r="I161" s="144">
        <f>I160</f>
        <v>0</v>
      </c>
      <c r="J161" s="144">
        <f aca="true" t="shared" si="29" ref="J161:P161">J160</f>
        <v>0</v>
      </c>
      <c r="K161" s="144">
        <f t="shared" si="29"/>
        <v>0</v>
      </c>
      <c r="L161" s="144">
        <f t="shared" si="29"/>
        <v>0</v>
      </c>
      <c r="M161" s="144">
        <f t="shared" si="29"/>
        <v>0</v>
      </c>
      <c r="N161" s="144">
        <f t="shared" si="29"/>
        <v>0</v>
      </c>
      <c r="O161" s="144">
        <f t="shared" si="29"/>
        <v>0</v>
      </c>
      <c r="P161" s="144">
        <f t="shared" si="29"/>
        <v>0</v>
      </c>
      <c r="Q161" s="45"/>
    </row>
    <row r="162" spans="1:17" ht="33" customHeight="1" hidden="1">
      <c r="A162" s="292" t="s">
        <v>90</v>
      </c>
      <c r="B162" s="293"/>
      <c r="C162" s="296"/>
      <c r="D162" s="296"/>
      <c r="E162" s="293"/>
      <c r="F162" s="293"/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5"/>
    </row>
    <row r="163" spans="1:17" ht="33" customHeight="1" hidden="1">
      <c r="A163" s="31">
        <v>4310000</v>
      </c>
      <c r="B163" s="135" t="s">
        <v>91</v>
      </c>
      <c r="C163" s="2" t="s">
        <v>92</v>
      </c>
      <c r="D163" s="2" t="s">
        <v>93</v>
      </c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>
        <f>E163+F163+G163+I163-J163-L163-M163-K163+N163-O163</f>
        <v>0</v>
      </c>
      <c r="Q163" s="45"/>
    </row>
    <row r="164" spans="1:17" ht="33" customHeight="1" hidden="1">
      <c r="A164" s="1" t="s">
        <v>8</v>
      </c>
      <c r="B164" s="135"/>
      <c r="C164" s="2"/>
      <c r="D164" s="2"/>
      <c r="E164" s="144">
        <f aca="true" t="shared" si="30" ref="E164:P164">SUM(E163:E163)</f>
        <v>0</v>
      </c>
      <c r="F164" s="144">
        <f t="shared" si="30"/>
        <v>0</v>
      </c>
      <c r="G164" s="144">
        <f t="shared" si="30"/>
        <v>0</v>
      </c>
      <c r="H164" s="144">
        <f t="shared" si="30"/>
        <v>0</v>
      </c>
      <c r="I164" s="144">
        <f t="shared" si="30"/>
        <v>0</v>
      </c>
      <c r="J164" s="144">
        <f t="shared" si="30"/>
        <v>0</v>
      </c>
      <c r="K164" s="144">
        <f t="shared" si="30"/>
        <v>0</v>
      </c>
      <c r="L164" s="144">
        <f t="shared" si="30"/>
        <v>0</v>
      </c>
      <c r="M164" s="144">
        <f t="shared" si="30"/>
        <v>0</v>
      </c>
      <c r="N164" s="144">
        <f t="shared" si="30"/>
        <v>0</v>
      </c>
      <c r="O164" s="144">
        <f t="shared" si="30"/>
        <v>0</v>
      </c>
      <c r="P164" s="144">
        <f t="shared" si="30"/>
        <v>0</v>
      </c>
      <c r="Q164" s="45"/>
    </row>
    <row r="165" spans="1:17" ht="33" customHeight="1">
      <c r="A165" s="89"/>
      <c r="B165" s="90" t="s">
        <v>534</v>
      </c>
      <c r="C165" s="91"/>
      <c r="D165" s="91"/>
      <c r="E165" s="136">
        <f aca="true" t="shared" si="31" ref="E165:P165">E158+E161+E164</f>
        <v>2430</v>
      </c>
      <c r="F165" s="136">
        <f t="shared" si="31"/>
        <v>0</v>
      </c>
      <c r="G165" s="136">
        <f t="shared" si="31"/>
        <v>0</v>
      </c>
      <c r="H165" s="136">
        <f t="shared" si="31"/>
        <v>0</v>
      </c>
      <c r="I165" s="136">
        <f t="shared" si="31"/>
        <v>0</v>
      </c>
      <c r="J165" s="136">
        <f t="shared" si="31"/>
        <v>0</v>
      </c>
      <c r="K165" s="136">
        <f t="shared" si="31"/>
        <v>0</v>
      </c>
      <c r="L165" s="136">
        <f t="shared" si="31"/>
        <v>0</v>
      </c>
      <c r="M165" s="136">
        <f t="shared" si="31"/>
        <v>0.04</v>
      </c>
      <c r="N165" s="136">
        <f t="shared" si="31"/>
        <v>0</v>
      </c>
      <c r="O165" s="136">
        <f t="shared" si="31"/>
        <v>-0.04</v>
      </c>
      <c r="P165" s="136">
        <f t="shared" si="31"/>
        <v>2430</v>
      </c>
      <c r="Q165" s="92"/>
    </row>
    <row r="166" spans="11:15" ht="18">
      <c r="K166" s="4"/>
      <c r="N166" s="76"/>
      <c r="O166" s="76"/>
    </row>
    <row r="167" spans="11:15" ht="18">
      <c r="K167" s="4"/>
      <c r="N167" s="76"/>
      <c r="O167" s="76"/>
    </row>
    <row r="168" spans="11:15" ht="18">
      <c r="K168" s="4"/>
      <c r="N168" s="76"/>
      <c r="O168" s="76"/>
    </row>
    <row r="169" spans="14:15" ht="18">
      <c r="N169" s="76"/>
      <c r="O169" s="76"/>
    </row>
    <row r="170" spans="2:16" ht="18">
      <c r="B170" s="27"/>
      <c r="C170" s="27"/>
      <c r="D170" s="27" t="s">
        <v>781</v>
      </c>
      <c r="E170" s="27"/>
      <c r="F170" s="27"/>
      <c r="G170" s="27"/>
      <c r="H170" s="27"/>
      <c r="I170" s="27"/>
      <c r="J170" s="27" t="s">
        <v>783</v>
      </c>
      <c r="K170" s="27"/>
      <c r="L170" s="27"/>
      <c r="M170" s="27"/>
      <c r="N170" s="27"/>
      <c r="O170" s="27"/>
      <c r="P170" s="27"/>
    </row>
    <row r="171" spans="1:16" ht="18">
      <c r="A171" s="26" t="s">
        <v>782</v>
      </c>
      <c r="B171" s="27"/>
      <c r="C171" s="27"/>
      <c r="D171" s="27" t="s">
        <v>780</v>
      </c>
      <c r="E171" s="27"/>
      <c r="F171" s="27"/>
      <c r="G171" s="27"/>
      <c r="H171" s="27"/>
      <c r="I171" s="27"/>
      <c r="J171" s="27" t="s">
        <v>784</v>
      </c>
      <c r="K171" s="27"/>
      <c r="L171" s="27"/>
      <c r="M171" s="27"/>
      <c r="N171" s="27"/>
      <c r="O171" s="27"/>
      <c r="P171" s="27"/>
    </row>
    <row r="174" spans="1:17" ht="33">
      <c r="A174" s="6" t="s">
        <v>0</v>
      </c>
      <c r="B174" s="32"/>
      <c r="C174" s="8"/>
      <c r="D174" s="94" t="s">
        <v>820</v>
      </c>
      <c r="E174" s="8"/>
      <c r="F174" s="8"/>
      <c r="G174" s="8"/>
      <c r="H174" s="8"/>
      <c r="I174" s="8"/>
      <c r="J174" s="8"/>
      <c r="K174" s="9"/>
      <c r="L174" s="8"/>
      <c r="M174" s="8"/>
      <c r="N174" s="8"/>
      <c r="O174" s="8"/>
      <c r="P174" s="8"/>
      <c r="Q174" s="41"/>
    </row>
    <row r="175" spans="1:17" ht="18">
      <c r="A175" s="11"/>
      <c r="B175" s="36" t="s">
        <v>495</v>
      </c>
      <c r="C175" s="13"/>
      <c r="D175" s="13"/>
      <c r="E175" s="13"/>
      <c r="F175" s="13"/>
      <c r="G175" s="13"/>
      <c r="H175" s="13"/>
      <c r="I175" s="14"/>
      <c r="J175" s="14"/>
      <c r="K175" s="15"/>
      <c r="L175" s="13"/>
      <c r="M175" s="13"/>
      <c r="N175" s="13"/>
      <c r="O175" s="13"/>
      <c r="P175" s="13"/>
      <c r="Q175" s="42" t="s">
        <v>805</v>
      </c>
    </row>
    <row r="176" spans="1:17" ht="20.25">
      <c r="A176" s="16"/>
      <c r="B176" s="17"/>
      <c r="C176" s="17"/>
      <c r="D176" s="79" t="s">
        <v>779</v>
      </c>
      <c r="E176" s="18"/>
      <c r="F176" s="18"/>
      <c r="G176" s="18"/>
      <c r="H176" s="18"/>
      <c r="I176" s="18"/>
      <c r="J176" s="18"/>
      <c r="K176" s="19"/>
      <c r="L176" s="18"/>
      <c r="M176" s="18"/>
      <c r="N176" s="18"/>
      <c r="O176" s="18"/>
      <c r="P176" s="18"/>
      <c r="Q176" s="43"/>
    </row>
    <row r="177" spans="1:17" s="85" customFormat="1" ht="30" customHeight="1" thickBot="1">
      <c r="A177" s="80" t="s">
        <v>1</v>
      </c>
      <c r="B177" s="81" t="s">
        <v>2</v>
      </c>
      <c r="C177" s="81" t="s">
        <v>3</v>
      </c>
      <c r="D177" s="81" t="s">
        <v>4</v>
      </c>
      <c r="E177" s="68" t="s">
        <v>5</v>
      </c>
      <c r="F177" s="40" t="s">
        <v>517</v>
      </c>
      <c r="G177" s="40" t="s">
        <v>481</v>
      </c>
      <c r="H177" s="40" t="s">
        <v>615</v>
      </c>
      <c r="I177" s="68" t="s">
        <v>520</v>
      </c>
      <c r="J177" s="68" t="s">
        <v>483</v>
      </c>
      <c r="K177" s="68" t="s">
        <v>482</v>
      </c>
      <c r="L177" s="40" t="s">
        <v>493</v>
      </c>
      <c r="M177" s="82" t="s">
        <v>488</v>
      </c>
      <c r="N177" s="40" t="s">
        <v>489</v>
      </c>
      <c r="O177" s="40" t="s">
        <v>530</v>
      </c>
      <c r="P177" s="40" t="s">
        <v>519</v>
      </c>
      <c r="Q177" s="83" t="s">
        <v>490</v>
      </c>
    </row>
    <row r="178" spans="1:17" ht="30" customHeight="1" thickTop="1">
      <c r="A178" s="292" t="s">
        <v>94</v>
      </c>
      <c r="B178" s="296"/>
      <c r="C178" s="296"/>
      <c r="D178" s="296"/>
      <c r="E178" s="296"/>
      <c r="F178" s="296"/>
      <c r="G178" s="296"/>
      <c r="H178" s="296"/>
      <c r="I178" s="296"/>
      <c r="J178" s="296"/>
      <c r="K178" s="297"/>
      <c r="L178" s="296"/>
      <c r="M178" s="296"/>
      <c r="N178" s="296"/>
      <c r="O178" s="296"/>
      <c r="P178" s="296"/>
      <c r="Q178" s="311"/>
    </row>
    <row r="179" spans="1:17" ht="33" customHeight="1" hidden="1">
      <c r="A179" s="31"/>
      <c r="B179" s="65"/>
      <c r="C179" s="69"/>
      <c r="D179" s="69" t="s">
        <v>95</v>
      </c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>
        <f>E179+F179+G179+I179-J179-L179-M179-K179+N179-O179</f>
        <v>0</v>
      </c>
      <c r="Q179" s="330"/>
    </row>
    <row r="180" spans="1:17" ht="33" customHeight="1" hidden="1">
      <c r="A180" s="31"/>
      <c r="B180" s="65"/>
      <c r="C180" s="69"/>
      <c r="D180" s="69" t="s">
        <v>620</v>
      </c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>
        <f>E180+F180+G180+I180-J180-L180-M180-K180+N180-O180</f>
        <v>0</v>
      </c>
      <c r="Q180" s="45"/>
    </row>
    <row r="181" spans="1:17" ht="33" customHeight="1">
      <c r="A181" s="31">
        <v>6100303</v>
      </c>
      <c r="B181" s="65" t="s">
        <v>149</v>
      </c>
      <c r="C181" s="69" t="s">
        <v>645</v>
      </c>
      <c r="D181" s="69" t="s">
        <v>621</v>
      </c>
      <c r="E181" s="135">
        <v>4417.95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419.24</v>
      </c>
      <c r="N181" s="135">
        <v>0</v>
      </c>
      <c r="O181" s="135">
        <v>0.11</v>
      </c>
      <c r="P181" s="135">
        <f>E181+F181+G181+I181-J181-L181-M181-K181+N181-O181</f>
        <v>3998.6</v>
      </c>
      <c r="Q181" s="45"/>
    </row>
    <row r="182" spans="1:17" ht="33" customHeight="1" hidden="1">
      <c r="A182" s="31">
        <v>8100205</v>
      </c>
      <c r="B182" s="65" t="s">
        <v>241</v>
      </c>
      <c r="C182" s="69" t="s">
        <v>710</v>
      </c>
      <c r="D182" s="69" t="s">
        <v>621</v>
      </c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>
        <f>E182+F182+G182+I182-J182-L182-M182-K182+N182-O182</f>
        <v>0</v>
      </c>
      <c r="Q182" s="45"/>
    </row>
    <row r="183" spans="1:17" ht="30" customHeight="1">
      <c r="A183" s="1" t="s">
        <v>8</v>
      </c>
      <c r="B183" s="65"/>
      <c r="C183" s="69"/>
      <c r="D183" s="69"/>
      <c r="E183" s="73">
        <f>SUM(E179:E182)</f>
        <v>4417.95</v>
      </c>
      <c r="F183" s="144">
        <f aca="true" t="shared" si="32" ref="F183:P183">SUM(F179:F182)</f>
        <v>0</v>
      </c>
      <c r="G183" s="144">
        <f t="shared" si="32"/>
        <v>0</v>
      </c>
      <c r="H183" s="144">
        <f t="shared" si="32"/>
        <v>0</v>
      </c>
      <c r="I183" s="144">
        <f t="shared" si="32"/>
        <v>0</v>
      </c>
      <c r="J183" s="144">
        <f t="shared" si="32"/>
        <v>0</v>
      </c>
      <c r="K183" s="144">
        <f t="shared" si="32"/>
        <v>0</v>
      </c>
      <c r="L183" s="144">
        <f t="shared" si="32"/>
        <v>0</v>
      </c>
      <c r="M183" s="144">
        <f t="shared" si="32"/>
        <v>419.24</v>
      </c>
      <c r="N183" s="144">
        <f t="shared" si="32"/>
        <v>0</v>
      </c>
      <c r="O183" s="144">
        <f t="shared" si="32"/>
        <v>0.11</v>
      </c>
      <c r="P183" s="144">
        <f t="shared" si="32"/>
        <v>3998.6</v>
      </c>
      <c r="Q183" s="50"/>
    </row>
    <row r="184" spans="1:17" ht="30" customHeight="1">
      <c r="A184" s="292" t="s">
        <v>516</v>
      </c>
      <c r="B184" s="310"/>
      <c r="C184" s="294"/>
      <c r="D184" s="294"/>
      <c r="E184" s="310"/>
      <c r="F184" s="310"/>
      <c r="G184" s="310"/>
      <c r="H184" s="310"/>
      <c r="I184" s="310"/>
      <c r="J184" s="310"/>
      <c r="K184" s="312"/>
      <c r="L184" s="310"/>
      <c r="M184" s="310"/>
      <c r="N184" s="310"/>
      <c r="O184" s="310"/>
      <c r="P184" s="310"/>
      <c r="Q184" s="311"/>
    </row>
    <row r="185" spans="1:17" ht="33" customHeight="1">
      <c r="A185" s="31">
        <v>5100101</v>
      </c>
      <c r="B185" s="65" t="s">
        <v>96</v>
      </c>
      <c r="C185" s="69" t="s">
        <v>97</v>
      </c>
      <c r="D185" s="69" t="s">
        <v>621</v>
      </c>
      <c r="E185" s="135">
        <v>5500.05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0</v>
      </c>
      <c r="M185" s="135">
        <v>627.55</v>
      </c>
      <c r="N185" s="135">
        <v>0</v>
      </c>
      <c r="O185" s="135">
        <v>-0.1</v>
      </c>
      <c r="P185" s="135">
        <f>E185+F185+G185+I185-J185-L185-M185-K185+N185-O185</f>
        <v>4872.6</v>
      </c>
      <c r="Q185" s="50"/>
    </row>
    <row r="186" spans="1:17" ht="33" customHeight="1">
      <c r="A186" s="31">
        <v>5200102</v>
      </c>
      <c r="B186" s="65" t="s">
        <v>98</v>
      </c>
      <c r="C186" s="69" t="s">
        <v>99</v>
      </c>
      <c r="D186" s="69" t="s">
        <v>622</v>
      </c>
      <c r="E186" s="135">
        <v>3060.6</v>
      </c>
      <c r="F186" s="135">
        <v>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0</v>
      </c>
      <c r="M186" s="135">
        <v>83.57</v>
      </c>
      <c r="N186" s="135">
        <v>0</v>
      </c>
      <c r="O186" s="135">
        <v>0.03</v>
      </c>
      <c r="P186" s="135">
        <f aca="true" t="shared" si="33" ref="P186:P193">E186+F186+G186+I186-J186-L186-M186-K186+N186-O186</f>
        <v>2976.9999999999995</v>
      </c>
      <c r="Q186" s="330"/>
    </row>
    <row r="187" spans="1:17" ht="33" customHeight="1">
      <c r="A187" s="31">
        <v>5200104</v>
      </c>
      <c r="B187" s="65" t="s">
        <v>102</v>
      </c>
      <c r="C187" s="69" t="s">
        <v>103</v>
      </c>
      <c r="D187" s="69" t="s">
        <v>622</v>
      </c>
      <c r="E187" s="135">
        <v>2508</v>
      </c>
      <c r="F187" s="135">
        <v>0</v>
      </c>
      <c r="G187" s="135">
        <v>0</v>
      </c>
      <c r="H187" s="135">
        <v>0</v>
      </c>
      <c r="I187" s="135">
        <v>0</v>
      </c>
      <c r="J187" s="135">
        <v>0</v>
      </c>
      <c r="K187" s="135">
        <v>0</v>
      </c>
      <c r="L187" s="135">
        <v>0</v>
      </c>
      <c r="M187" s="135">
        <v>8.53</v>
      </c>
      <c r="N187" s="135">
        <v>0</v>
      </c>
      <c r="O187" s="135">
        <v>-0.13</v>
      </c>
      <c r="P187" s="135">
        <f t="shared" si="33"/>
        <v>2499.6</v>
      </c>
      <c r="Q187" s="330"/>
    </row>
    <row r="188" spans="1:17" ht="33" customHeight="1">
      <c r="A188" s="31">
        <v>5200201</v>
      </c>
      <c r="B188" s="65" t="s">
        <v>104</v>
      </c>
      <c r="C188" s="69" t="s">
        <v>105</v>
      </c>
      <c r="D188" s="69" t="s">
        <v>622</v>
      </c>
      <c r="E188" s="135">
        <v>2546.1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0</v>
      </c>
      <c r="M188" s="135">
        <v>12.67</v>
      </c>
      <c r="N188" s="135">
        <v>0</v>
      </c>
      <c r="O188" s="135">
        <v>0.03</v>
      </c>
      <c r="P188" s="135">
        <f t="shared" si="33"/>
        <v>2533.3999999999996</v>
      </c>
      <c r="Q188" s="330"/>
    </row>
    <row r="189" spans="1:17" ht="33" customHeight="1">
      <c r="A189" s="31">
        <v>5200205</v>
      </c>
      <c r="B189" s="65" t="s">
        <v>106</v>
      </c>
      <c r="C189" s="69" t="s">
        <v>107</v>
      </c>
      <c r="D189" s="69" t="s">
        <v>118</v>
      </c>
      <c r="E189" s="135">
        <v>1102.56</v>
      </c>
      <c r="F189" s="135">
        <v>0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v>0</v>
      </c>
      <c r="M189" s="135">
        <v>0</v>
      </c>
      <c r="N189" s="135">
        <v>141.14</v>
      </c>
      <c r="O189" s="135">
        <v>0.1</v>
      </c>
      <c r="P189" s="135">
        <f t="shared" si="33"/>
        <v>1243.6</v>
      </c>
      <c r="Q189" s="50"/>
    </row>
    <row r="190" spans="1:17" ht="33" customHeight="1">
      <c r="A190" s="31">
        <v>5200206</v>
      </c>
      <c r="B190" s="65" t="s">
        <v>108</v>
      </c>
      <c r="C190" s="69" t="s">
        <v>109</v>
      </c>
      <c r="D190" s="69" t="s">
        <v>118</v>
      </c>
      <c r="E190" s="135">
        <v>1102.56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53">
        <v>0</v>
      </c>
      <c r="L190" s="135">
        <v>0</v>
      </c>
      <c r="M190" s="135">
        <v>0</v>
      </c>
      <c r="N190" s="135">
        <v>141.14</v>
      </c>
      <c r="O190" s="135">
        <v>0.1</v>
      </c>
      <c r="P190" s="135">
        <f t="shared" si="33"/>
        <v>1243.6</v>
      </c>
      <c r="Q190" s="50"/>
    </row>
    <row r="191" spans="1:17" ht="33" customHeight="1">
      <c r="A191" s="31">
        <v>5200207</v>
      </c>
      <c r="B191" s="65" t="s">
        <v>110</v>
      </c>
      <c r="C191" s="69" t="s">
        <v>111</v>
      </c>
      <c r="D191" s="69" t="s">
        <v>118</v>
      </c>
      <c r="E191" s="135">
        <v>1102.56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53">
        <v>0</v>
      </c>
      <c r="L191" s="135">
        <v>0</v>
      </c>
      <c r="M191" s="135">
        <v>0</v>
      </c>
      <c r="N191" s="135">
        <v>141.14</v>
      </c>
      <c r="O191" s="135">
        <v>0.1</v>
      </c>
      <c r="P191" s="135">
        <f t="shared" si="33"/>
        <v>1243.6</v>
      </c>
      <c r="Q191" s="50"/>
    </row>
    <row r="192" spans="1:17" ht="33" customHeight="1">
      <c r="A192" s="31">
        <v>5200208</v>
      </c>
      <c r="B192" s="65" t="s">
        <v>112</v>
      </c>
      <c r="C192" s="69" t="s">
        <v>113</v>
      </c>
      <c r="D192" s="69" t="s">
        <v>118</v>
      </c>
      <c r="E192" s="135">
        <v>1102.56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53">
        <v>0</v>
      </c>
      <c r="L192" s="135">
        <v>0</v>
      </c>
      <c r="M192" s="135">
        <v>0</v>
      </c>
      <c r="N192" s="135">
        <v>141.14</v>
      </c>
      <c r="O192" s="135">
        <v>0.1</v>
      </c>
      <c r="P192" s="135">
        <f t="shared" si="33"/>
        <v>1243.6</v>
      </c>
      <c r="Q192" s="50"/>
    </row>
    <row r="193" spans="1:17" ht="33" customHeight="1">
      <c r="A193" s="31">
        <v>5200301</v>
      </c>
      <c r="B193" s="65" t="s">
        <v>116</v>
      </c>
      <c r="C193" s="69" t="s">
        <v>117</v>
      </c>
      <c r="D193" s="69" t="s">
        <v>623</v>
      </c>
      <c r="E193" s="135">
        <v>2204.94</v>
      </c>
      <c r="F193" s="135">
        <v>0</v>
      </c>
      <c r="G193" s="135">
        <v>0</v>
      </c>
      <c r="H193" s="135">
        <v>0</v>
      </c>
      <c r="I193" s="135">
        <v>0</v>
      </c>
      <c r="J193" s="135">
        <v>0</v>
      </c>
      <c r="K193" s="135">
        <v>0</v>
      </c>
      <c r="L193" s="135">
        <v>0</v>
      </c>
      <c r="M193" s="135">
        <v>0</v>
      </c>
      <c r="N193" s="135">
        <v>38.93</v>
      </c>
      <c r="O193" s="135">
        <v>0.07</v>
      </c>
      <c r="P193" s="135">
        <f t="shared" si="33"/>
        <v>2243.7999999999997</v>
      </c>
      <c r="Q193" s="50"/>
    </row>
    <row r="194" spans="1:17" ht="30" customHeight="1">
      <c r="A194" s="1" t="s">
        <v>8</v>
      </c>
      <c r="B194" s="65"/>
      <c r="C194" s="69"/>
      <c r="D194" s="69"/>
      <c r="E194" s="73">
        <f>SUM(E185:E193)</f>
        <v>20229.93</v>
      </c>
      <c r="F194" s="144">
        <f aca="true" t="shared" si="34" ref="F194:P194">SUM(F185:F193)</f>
        <v>0</v>
      </c>
      <c r="G194" s="144">
        <f t="shared" si="34"/>
        <v>0</v>
      </c>
      <c r="H194" s="144">
        <f t="shared" si="34"/>
        <v>0</v>
      </c>
      <c r="I194" s="144">
        <f t="shared" si="34"/>
        <v>0</v>
      </c>
      <c r="J194" s="144">
        <f t="shared" si="34"/>
        <v>0</v>
      </c>
      <c r="K194" s="144">
        <f t="shared" si="34"/>
        <v>0</v>
      </c>
      <c r="L194" s="144">
        <f t="shared" si="34"/>
        <v>0</v>
      </c>
      <c r="M194" s="144">
        <f t="shared" si="34"/>
        <v>732.3199999999998</v>
      </c>
      <c r="N194" s="144">
        <f t="shared" si="34"/>
        <v>603.4899999999999</v>
      </c>
      <c r="O194" s="144">
        <f t="shared" si="34"/>
        <v>0.30000000000000004</v>
      </c>
      <c r="P194" s="144">
        <f t="shared" si="34"/>
        <v>20100.8</v>
      </c>
      <c r="Q194" s="50"/>
    </row>
    <row r="195" spans="1:17" s="37" customFormat="1" ht="30" customHeight="1">
      <c r="A195" s="103"/>
      <c r="B195" s="90" t="s">
        <v>534</v>
      </c>
      <c r="C195" s="139"/>
      <c r="D195" s="139"/>
      <c r="E195" s="180">
        <f>E183+E194</f>
        <v>24647.88</v>
      </c>
      <c r="F195" s="181">
        <f aca="true" t="shared" si="35" ref="F195:P195">F183+F194</f>
        <v>0</v>
      </c>
      <c r="G195" s="181">
        <f t="shared" si="35"/>
        <v>0</v>
      </c>
      <c r="H195" s="181">
        <f t="shared" si="35"/>
        <v>0</v>
      </c>
      <c r="I195" s="181">
        <f t="shared" si="35"/>
        <v>0</v>
      </c>
      <c r="J195" s="180">
        <f t="shared" si="35"/>
        <v>0</v>
      </c>
      <c r="K195" s="181">
        <f t="shared" si="35"/>
        <v>0</v>
      </c>
      <c r="L195" s="181">
        <f t="shared" si="35"/>
        <v>0</v>
      </c>
      <c r="M195" s="181">
        <f t="shared" si="35"/>
        <v>1151.56</v>
      </c>
      <c r="N195" s="181">
        <f t="shared" si="35"/>
        <v>603.4899999999999</v>
      </c>
      <c r="O195" s="181">
        <f t="shared" si="35"/>
        <v>0.41000000000000003</v>
      </c>
      <c r="P195" s="181">
        <f t="shared" si="35"/>
        <v>24099.399999999998</v>
      </c>
      <c r="Q195" s="104"/>
    </row>
    <row r="196" ht="36" customHeight="1">
      <c r="K196" s="4"/>
    </row>
    <row r="197" spans="2:16" ht="18">
      <c r="B197" s="27"/>
      <c r="C197" s="27"/>
      <c r="D197" s="27" t="s">
        <v>781</v>
      </c>
      <c r="E197" s="27"/>
      <c r="F197" s="27"/>
      <c r="G197" s="27"/>
      <c r="H197" s="27"/>
      <c r="I197" s="27"/>
      <c r="J197" s="27" t="s">
        <v>783</v>
      </c>
      <c r="K197" s="27"/>
      <c r="L197" s="27"/>
      <c r="M197" s="27"/>
      <c r="N197" s="27"/>
      <c r="O197" s="27"/>
      <c r="P197" s="27"/>
    </row>
    <row r="198" spans="1:16" ht="18">
      <c r="A198" s="26" t="s">
        <v>782</v>
      </c>
      <c r="B198" s="27"/>
      <c r="C198" s="27"/>
      <c r="D198" s="27" t="s">
        <v>780</v>
      </c>
      <c r="E198" s="27"/>
      <c r="F198" s="27"/>
      <c r="G198" s="27"/>
      <c r="H198" s="27"/>
      <c r="I198" s="27"/>
      <c r="J198" s="27" t="s">
        <v>784</v>
      </c>
      <c r="K198" s="27"/>
      <c r="L198" s="27"/>
      <c r="M198" s="27"/>
      <c r="N198" s="27"/>
      <c r="O198" s="27"/>
      <c r="P198" s="27"/>
    </row>
    <row r="199" spans="2:16" ht="18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2:16" ht="18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7" ht="33">
      <c r="A201" s="6" t="s">
        <v>0</v>
      </c>
      <c r="B201" s="32"/>
      <c r="C201" s="8"/>
      <c r="D201" s="94" t="s">
        <v>820</v>
      </c>
      <c r="E201" s="8"/>
      <c r="F201" s="8"/>
      <c r="G201" s="8"/>
      <c r="H201" s="8"/>
      <c r="I201" s="8"/>
      <c r="J201" s="8"/>
      <c r="K201" s="9"/>
      <c r="L201" s="8"/>
      <c r="M201" s="8"/>
      <c r="N201" s="8"/>
      <c r="O201" s="8"/>
      <c r="P201" s="8"/>
      <c r="Q201" s="41"/>
    </row>
    <row r="202" spans="1:17" ht="18">
      <c r="A202" s="11"/>
      <c r="B202" s="36" t="s">
        <v>495</v>
      </c>
      <c r="C202" s="13"/>
      <c r="D202" s="13"/>
      <c r="E202" s="13"/>
      <c r="F202" s="13"/>
      <c r="G202" s="13"/>
      <c r="H202" s="13"/>
      <c r="I202" s="14"/>
      <c r="J202" s="14"/>
      <c r="K202" s="15"/>
      <c r="L202" s="13"/>
      <c r="M202" s="13"/>
      <c r="N202" s="13"/>
      <c r="O202" s="13"/>
      <c r="P202" s="13"/>
      <c r="Q202" s="42" t="s">
        <v>806</v>
      </c>
    </row>
    <row r="203" spans="1:17" ht="20.25">
      <c r="A203" s="16"/>
      <c r="B203" s="17"/>
      <c r="C203" s="17"/>
      <c r="D203" s="79" t="s">
        <v>779</v>
      </c>
      <c r="E203" s="18"/>
      <c r="F203" s="18"/>
      <c r="G203" s="18"/>
      <c r="H203" s="18"/>
      <c r="I203" s="18"/>
      <c r="J203" s="18"/>
      <c r="K203" s="19"/>
      <c r="L203" s="18"/>
      <c r="M203" s="18"/>
      <c r="N203" s="18"/>
      <c r="O203" s="18"/>
      <c r="P203" s="18"/>
      <c r="Q203" s="43"/>
    </row>
    <row r="204" spans="1:17" ht="33" customHeight="1" thickBot="1">
      <c r="A204" s="80" t="s">
        <v>1</v>
      </c>
      <c r="B204" s="81" t="s">
        <v>2</v>
      </c>
      <c r="C204" s="81" t="s">
        <v>3</v>
      </c>
      <c r="D204" s="81" t="s">
        <v>4</v>
      </c>
      <c r="E204" s="68" t="s">
        <v>5</v>
      </c>
      <c r="F204" s="40" t="s">
        <v>517</v>
      </c>
      <c r="G204" s="40" t="s">
        <v>481</v>
      </c>
      <c r="H204" s="40" t="s">
        <v>615</v>
      </c>
      <c r="I204" s="68" t="s">
        <v>520</v>
      </c>
      <c r="J204" s="68" t="s">
        <v>483</v>
      </c>
      <c r="K204" s="68" t="s">
        <v>482</v>
      </c>
      <c r="L204" s="40" t="s">
        <v>493</v>
      </c>
      <c r="M204" s="82" t="s">
        <v>488</v>
      </c>
      <c r="N204" s="40" t="s">
        <v>489</v>
      </c>
      <c r="O204" s="40" t="s">
        <v>530</v>
      </c>
      <c r="P204" s="40" t="s">
        <v>519</v>
      </c>
      <c r="Q204" s="83" t="s">
        <v>490</v>
      </c>
    </row>
    <row r="205" spans="1:17" ht="33" customHeight="1" thickTop="1">
      <c r="A205" s="292" t="s">
        <v>119</v>
      </c>
      <c r="B205" s="310"/>
      <c r="C205" s="294"/>
      <c r="D205" s="294"/>
      <c r="E205" s="310"/>
      <c r="F205" s="310"/>
      <c r="G205" s="310"/>
      <c r="H205" s="310"/>
      <c r="I205" s="310"/>
      <c r="J205" s="310"/>
      <c r="K205" s="312"/>
      <c r="L205" s="310"/>
      <c r="M205" s="310"/>
      <c r="N205" s="310"/>
      <c r="O205" s="310"/>
      <c r="P205" s="310"/>
      <c r="Q205" s="311"/>
    </row>
    <row r="206" spans="1:17" ht="33" customHeight="1">
      <c r="A206" s="31">
        <v>5200202</v>
      </c>
      <c r="B206" s="65" t="s">
        <v>120</v>
      </c>
      <c r="C206" s="69" t="s">
        <v>121</v>
      </c>
      <c r="D206" s="69" t="s">
        <v>62</v>
      </c>
      <c r="E206" s="65">
        <v>4417.95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419.24</v>
      </c>
      <c r="N206" s="65">
        <v>0</v>
      </c>
      <c r="O206" s="65">
        <v>0.11</v>
      </c>
      <c r="P206" s="65">
        <f>E206+F206+G206+I206-J206-L206-M206-K206+N206-O206</f>
        <v>3998.6</v>
      </c>
      <c r="Q206" s="50"/>
    </row>
    <row r="207" spans="1:17" ht="33" customHeight="1">
      <c r="A207" s="31">
        <v>5200401</v>
      </c>
      <c r="B207" s="65" t="s">
        <v>126</v>
      </c>
      <c r="C207" s="69" t="s">
        <v>127</v>
      </c>
      <c r="D207" s="69" t="s">
        <v>62</v>
      </c>
      <c r="E207" s="65">
        <v>5250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574.14</v>
      </c>
      <c r="N207" s="65">
        <v>0</v>
      </c>
      <c r="O207" s="65">
        <v>-0.14</v>
      </c>
      <c r="P207" s="65">
        <f>E207+F207+G207+I207-J207-L207-M207-K207+N207-O207</f>
        <v>4676</v>
      </c>
      <c r="Q207" s="50"/>
    </row>
    <row r="208" spans="1:17" ht="33" customHeight="1">
      <c r="A208" s="31">
        <v>5200411</v>
      </c>
      <c r="B208" s="65" t="s">
        <v>128</v>
      </c>
      <c r="C208" s="69" t="s">
        <v>129</v>
      </c>
      <c r="D208" s="69" t="s">
        <v>621</v>
      </c>
      <c r="E208" s="65">
        <v>5500.05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627.55</v>
      </c>
      <c r="N208" s="65">
        <v>0</v>
      </c>
      <c r="O208" s="65">
        <v>0.1</v>
      </c>
      <c r="P208" s="65">
        <f>E208+F208+G208+I208-J208-L208-M208-K208+N208-O208</f>
        <v>4872.4</v>
      </c>
      <c r="Q208" s="50"/>
    </row>
    <row r="209" spans="1:17" ht="33" customHeight="1">
      <c r="A209" s="31">
        <v>11100100</v>
      </c>
      <c r="B209" s="65" t="s">
        <v>266</v>
      </c>
      <c r="C209" s="69" t="s">
        <v>267</v>
      </c>
      <c r="D209" s="69" t="s">
        <v>621</v>
      </c>
      <c r="E209" s="65">
        <v>2546.1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12.67</v>
      </c>
      <c r="N209" s="65">
        <v>0</v>
      </c>
      <c r="O209" s="65">
        <v>0.03</v>
      </c>
      <c r="P209" s="65">
        <f>E209+F209+G209+I209-J209-L209-M209-K209+N209-O209</f>
        <v>2533.3999999999996</v>
      </c>
      <c r="Q209" s="331"/>
    </row>
    <row r="210" spans="1:17" ht="33" customHeight="1">
      <c r="A210" s="1" t="s">
        <v>8</v>
      </c>
      <c r="B210" s="65"/>
      <c r="C210" s="69"/>
      <c r="D210" s="69"/>
      <c r="E210" s="73">
        <f aca="true" t="shared" si="36" ref="E210:P210">SUM(E206:E209)</f>
        <v>17714.1</v>
      </c>
      <c r="F210" s="73">
        <f t="shared" si="36"/>
        <v>0</v>
      </c>
      <c r="G210" s="73">
        <f t="shared" si="36"/>
        <v>0</v>
      </c>
      <c r="H210" s="73">
        <f t="shared" si="36"/>
        <v>0</v>
      </c>
      <c r="I210" s="73">
        <f t="shared" si="36"/>
        <v>0</v>
      </c>
      <c r="J210" s="73">
        <f t="shared" si="36"/>
        <v>0</v>
      </c>
      <c r="K210" s="73">
        <f t="shared" si="36"/>
        <v>0</v>
      </c>
      <c r="L210" s="73">
        <f t="shared" si="36"/>
        <v>0</v>
      </c>
      <c r="M210" s="73">
        <f t="shared" si="36"/>
        <v>1633.6</v>
      </c>
      <c r="N210" s="73">
        <f t="shared" si="36"/>
        <v>0</v>
      </c>
      <c r="O210" s="73">
        <f t="shared" si="36"/>
        <v>0.09999999999999999</v>
      </c>
      <c r="P210" s="73">
        <f t="shared" si="36"/>
        <v>16080.4</v>
      </c>
      <c r="Q210" s="50"/>
    </row>
    <row r="211" spans="1:17" ht="33" customHeight="1">
      <c r="A211" s="292" t="s">
        <v>130</v>
      </c>
      <c r="B211" s="310"/>
      <c r="C211" s="294"/>
      <c r="D211" s="294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  <c r="O211" s="310"/>
      <c r="P211" s="310"/>
      <c r="Q211" s="311"/>
    </row>
    <row r="212" spans="1:17" ht="33" customHeight="1">
      <c r="A212" s="31">
        <v>2200101</v>
      </c>
      <c r="B212" s="65" t="s">
        <v>18</v>
      </c>
      <c r="C212" s="69" t="s">
        <v>19</v>
      </c>
      <c r="D212" s="69" t="s">
        <v>624</v>
      </c>
      <c r="E212" s="65">
        <v>2546.1</v>
      </c>
      <c r="F212" s="65">
        <v>0</v>
      </c>
      <c r="G212" s="65">
        <v>0</v>
      </c>
      <c r="H212" s="65">
        <v>0</v>
      </c>
      <c r="I212" s="65">
        <v>0</v>
      </c>
      <c r="J212" s="65">
        <v>0</v>
      </c>
      <c r="K212" s="65">
        <v>0</v>
      </c>
      <c r="L212" s="65">
        <v>0</v>
      </c>
      <c r="M212" s="65">
        <v>12.67</v>
      </c>
      <c r="N212" s="65">
        <v>0</v>
      </c>
      <c r="O212" s="65">
        <v>0.03</v>
      </c>
      <c r="P212" s="65">
        <f>E212+F212+G212+I212-J212-L212-M212-K212+N212-O212</f>
        <v>2533.3999999999996</v>
      </c>
      <c r="Q212" s="24"/>
    </row>
    <row r="213" spans="1:17" ht="33" customHeight="1">
      <c r="A213" s="31">
        <v>5200103</v>
      </c>
      <c r="B213" s="65" t="s">
        <v>100</v>
      </c>
      <c r="C213" s="69" t="s">
        <v>101</v>
      </c>
      <c r="D213" s="69" t="s">
        <v>14</v>
      </c>
      <c r="E213" s="65">
        <v>2546.1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  <c r="L213" s="65">
        <v>0</v>
      </c>
      <c r="M213" s="65">
        <v>12.67</v>
      </c>
      <c r="N213" s="65">
        <v>0</v>
      </c>
      <c r="O213" s="65">
        <v>0.03</v>
      </c>
      <c r="P213" s="65">
        <f>E213+F213+G213+I213-J213-L213-M213-K213+N213-O213</f>
        <v>2533.3999999999996</v>
      </c>
      <c r="Q213" s="50"/>
    </row>
    <row r="214" spans="1:17" ht="33" customHeight="1" hidden="1">
      <c r="A214" s="31">
        <v>5200211</v>
      </c>
      <c r="B214" s="65" t="s">
        <v>131</v>
      </c>
      <c r="C214" s="69" t="s">
        <v>132</v>
      </c>
      <c r="D214" s="69" t="s">
        <v>620</v>
      </c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>
        <f aca="true" t="shared" si="37" ref="P214:P221">E214+F214+G214+I214-J214-L214-M214-K214+N214-O214</f>
        <v>0</v>
      </c>
      <c r="Q214" s="330"/>
    </row>
    <row r="215" spans="1:17" ht="33" customHeight="1">
      <c r="A215" s="31">
        <v>5300000</v>
      </c>
      <c r="B215" s="65" t="s">
        <v>133</v>
      </c>
      <c r="C215" s="69" t="s">
        <v>134</v>
      </c>
      <c r="D215" s="69" t="s">
        <v>135</v>
      </c>
      <c r="E215" s="65">
        <v>5500.05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65">
        <v>0</v>
      </c>
      <c r="M215" s="65">
        <v>627.55</v>
      </c>
      <c r="N215" s="65">
        <v>0</v>
      </c>
      <c r="O215" s="65">
        <v>-0.1</v>
      </c>
      <c r="P215" s="65">
        <f t="shared" si="37"/>
        <v>4872.6</v>
      </c>
      <c r="Q215" s="50"/>
    </row>
    <row r="216" spans="1:17" ht="33" customHeight="1">
      <c r="A216" s="31">
        <v>5300101</v>
      </c>
      <c r="B216" s="65" t="s">
        <v>136</v>
      </c>
      <c r="C216" s="69" t="s">
        <v>137</v>
      </c>
      <c r="D216" s="69" t="s">
        <v>14</v>
      </c>
      <c r="E216" s="65">
        <v>2788.22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65">
        <v>0</v>
      </c>
      <c r="M216" s="65">
        <v>53.94</v>
      </c>
      <c r="N216" s="65">
        <v>0</v>
      </c>
      <c r="O216" s="65">
        <v>0.08</v>
      </c>
      <c r="P216" s="65">
        <f t="shared" si="37"/>
        <v>2734.2</v>
      </c>
      <c r="Q216" s="330"/>
    </row>
    <row r="217" spans="1:17" ht="33" customHeight="1">
      <c r="A217" s="31">
        <v>5300201</v>
      </c>
      <c r="B217" s="65" t="s">
        <v>138</v>
      </c>
      <c r="C217" s="69" t="s">
        <v>139</v>
      </c>
      <c r="D217" s="69" t="s">
        <v>621</v>
      </c>
      <c r="E217" s="65">
        <v>3250.05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5">
        <v>0</v>
      </c>
      <c r="L217" s="65">
        <v>0</v>
      </c>
      <c r="M217" s="65">
        <v>124.46</v>
      </c>
      <c r="N217" s="65">
        <v>0</v>
      </c>
      <c r="O217" s="65">
        <v>-0.21</v>
      </c>
      <c r="P217" s="65">
        <f t="shared" si="37"/>
        <v>3125.8</v>
      </c>
      <c r="Q217" s="330"/>
    </row>
    <row r="218" spans="1:17" ht="33" customHeight="1">
      <c r="A218" s="31">
        <v>5300202</v>
      </c>
      <c r="B218" s="65" t="s">
        <v>140</v>
      </c>
      <c r="C218" s="69" t="s">
        <v>141</v>
      </c>
      <c r="D218" s="69" t="s">
        <v>621</v>
      </c>
      <c r="E218" s="65">
        <v>2882.4</v>
      </c>
      <c r="F218" s="65"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65">
        <v>0</v>
      </c>
      <c r="M218" s="65">
        <v>64.18</v>
      </c>
      <c r="N218" s="65">
        <v>0</v>
      </c>
      <c r="O218" s="65">
        <v>-0.18</v>
      </c>
      <c r="P218" s="65">
        <f t="shared" si="37"/>
        <v>2818.4</v>
      </c>
      <c r="Q218" s="330"/>
    </row>
    <row r="219" spans="1:17" ht="33" customHeight="1">
      <c r="A219" s="31">
        <v>5300204</v>
      </c>
      <c r="B219" s="65" t="s">
        <v>142</v>
      </c>
      <c r="C219" s="69" t="s">
        <v>143</v>
      </c>
      <c r="D219" s="69" t="s">
        <v>621</v>
      </c>
      <c r="E219" s="65">
        <v>3666.9</v>
      </c>
      <c r="F219" s="65"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65">
        <v>0</v>
      </c>
      <c r="M219" s="65">
        <v>295.75</v>
      </c>
      <c r="N219" s="65">
        <v>0</v>
      </c>
      <c r="O219" s="65">
        <v>-0.05</v>
      </c>
      <c r="P219" s="65">
        <f t="shared" si="37"/>
        <v>3371.2000000000003</v>
      </c>
      <c r="Q219" s="330"/>
    </row>
    <row r="220" spans="1:17" ht="33" customHeight="1">
      <c r="A220" s="31">
        <v>5300206</v>
      </c>
      <c r="B220" s="65" t="s">
        <v>144</v>
      </c>
      <c r="C220" s="69" t="s">
        <v>145</v>
      </c>
      <c r="D220" s="69" t="s">
        <v>621</v>
      </c>
      <c r="E220" s="65">
        <v>3250.05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0</v>
      </c>
      <c r="L220" s="65">
        <v>0</v>
      </c>
      <c r="M220" s="65">
        <v>124.46</v>
      </c>
      <c r="N220" s="65">
        <v>0</v>
      </c>
      <c r="O220" s="65">
        <v>-0.21</v>
      </c>
      <c r="P220" s="65">
        <f t="shared" si="37"/>
        <v>3125.8</v>
      </c>
      <c r="Q220" s="330"/>
    </row>
    <row r="221" spans="1:17" ht="33" customHeight="1">
      <c r="A221" s="31">
        <v>5300207</v>
      </c>
      <c r="B221" s="65" t="s">
        <v>146</v>
      </c>
      <c r="C221" s="69" t="s">
        <v>147</v>
      </c>
      <c r="D221" s="69" t="s">
        <v>621</v>
      </c>
      <c r="E221" s="65">
        <v>3250.05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124.46</v>
      </c>
      <c r="N221" s="65">
        <v>0</v>
      </c>
      <c r="O221" s="65">
        <v>-0.01</v>
      </c>
      <c r="P221" s="65">
        <f t="shared" si="37"/>
        <v>3125.6000000000004</v>
      </c>
      <c r="Q221" s="330"/>
    </row>
    <row r="222" spans="1:17" ht="33" customHeight="1">
      <c r="A222" s="1" t="s">
        <v>8</v>
      </c>
      <c r="B222" s="74"/>
      <c r="C222" s="69"/>
      <c r="D222" s="69"/>
      <c r="E222" s="73">
        <f aca="true" t="shared" si="38" ref="E222:P222">SUM(E212:E221)</f>
        <v>29679.920000000002</v>
      </c>
      <c r="F222" s="144">
        <f t="shared" si="38"/>
        <v>0</v>
      </c>
      <c r="G222" s="144">
        <f t="shared" si="38"/>
        <v>0</v>
      </c>
      <c r="H222" s="144">
        <f t="shared" si="38"/>
        <v>0</v>
      </c>
      <c r="I222" s="144">
        <f t="shared" si="38"/>
        <v>0</v>
      </c>
      <c r="J222" s="144">
        <f t="shared" si="38"/>
        <v>0</v>
      </c>
      <c r="K222" s="144">
        <f t="shared" si="38"/>
        <v>0</v>
      </c>
      <c r="L222" s="144">
        <f t="shared" si="38"/>
        <v>0</v>
      </c>
      <c r="M222" s="144">
        <f t="shared" si="38"/>
        <v>1440.14</v>
      </c>
      <c r="N222" s="144">
        <f t="shared" si="38"/>
        <v>0</v>
      </c>
      <c r="O222" s="144">
        <f t="shared" si="38"/>
        <v>-0.62</v>
      </c>
      <c r="P222" s="144">
        <f t="shared" si="38"/>
        <v>28240.4</v>
      </c>
      <c r="Q222" s="50"/>
    </row>
    <row r="223" spans="1:17" s="37" customFormat="1" ht="33" customHeight="1">
      <c r="A223" s="103"/>
      <c r="B223" s="90" t="s">
        <v>534</v>
      </c>
      <c r="C223" s="139"/>
      <c r="D223" s="139"/>
      <c r="E223" s="104">
        <f>E210+E222</f>
        <v>47394.020000000004</v>
      </c>
      <c r="F223" s="104">
        <f aca="true" t="shared" si="39" ref="F223:P223">F210+F222</f>
        <v>0</v>
      </c>
      <c r="G223" s="104">
        <f t="shared" si="39"/>
        <v>0</v>
      </c>
      <c r="H223" s="104">
        <f t="shared" si="39"/>
        <v>0</v>
      </c>
      <c r="I223" s="104">
        <f t="shared" si="39"/>
        <v>0</v>
      </c>
      <c r="J223" s="104">
        <f t="shared" si="39"/>
        <v>0</v>
      </c>
      <c r="K223" s="104">
        <f t="shared" si="39"/>
        <v>0</v>
      </c>
      <c r="L223" s="104">
        <f t="shared" si="39"/>
        <v>0</v>
      </c>
      <c r="M223" s="104">
        <f t="shared" si="39"/>
        <v>3073.74</v>
      </c>
      <c r="N223" s="104">
        <f t="shared" si="39"/>
        <v>0</v>
      </c>
      <c r="O223" s="104">
        <f t="shared" si="39"/>
        <v>-0.52</v>
      </c>
      <c r="P223" s="104">
        <f t="shared" si="39"/>
        <v>44320.8</v>
      </c>
      <c r="Q223" s="104"/>
    </row>
    <row r="224" ht="30" customHeight="1">
      <c r="K224" s="4"/>
    </row>
    <row r="225" spans="2:16" ht="18">
      <c r="B225" s="27"/>
      <c r="C225" s="27"/>
      <c r="D225" s="27" t="s">
        <v>781</v>
      </c>
      <c r="E225" s="27"/>
      <c r="F225" s="27"/>
      <c r="G225" s="27"/>
      <c r="H225" s="27"/>
      <c r="I225" s="27"/>
      <c r="J225" s="27" t="s">
        <v>783</v>
      </c>
      <c r="K225" s="27"/>
      <c r="L225" s="27"/>
      <c r="M225" s="27"/>
      <c r="N225" s="27"/>
      <c r="O225" s="27"/>
      <c r="P225" s="27"/>
    </row>
    <row r="226" spans="1:16" ht="18">
      <c r="A226" s="26" t="s">
        <v>782</v>
      </c>
      <c r="B226" s="27"/>
      <c r="C226" s="27"/>
      <c r="D226" s="27" t="s">
        <v>780</v>
      </c>
      <c r="E226" s="27"/>
      <c r="F226" s="27"/>
      <c r="G226" s="27"/>
      <c r="H226" s="27"/>
      <c r="I226" s="27"/>
      <c r="J226" s="27" t="s">
        <v>784</v>
      </c>
      <c r="K226" s="27"/>
      <c r="L226" s="27"/>
      <c r="M226" s="27"/>
      <c r="N226" s="27"/>
      <c r="O226" s="27"/>
      <c r="P226" s="27"/>
    </row>
    <row r="227" spans="2:16" ht="18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9" spans="1:17" ht="33">
      <c r="A229" s="6" t="s">
        <v>0</v>
      </c>
      <c r="B229" s="55"/>
      <c r="C229" s="8"/>
      <c r="D229" s="97" t="s">
        <v>820</v>
      </c>
      <c r="E229" s="8"/>
      <c r="F229" s="8"/>
      <c r="G229" s="8"/>
      <c r="H229" s="8"/>
      <c r="I229" s="8"/>
      <c r="J229" s="8"/>
      <c r="K229" s="9"/>
      <c r="L229" s="8"/>
      <c r="M229" s="8"/>
      <c r="N229" s="8"/>
      <c r="O229" s="8"/>
      <c r="P229" s="8"/>
      <c r="Q229" s="41"/>
    </row>
    <row r="230" spans="1:17" ht="18">
      <c r="A230" s="11"/>
      <c r="B230" s="77" t="s">
        <v>496</v>
      </c>
      <c r="C230" s="13"/>
      <c r="D230" s="13"/>
      <c r="E230" s="13"/>
      <c r="F230" s="13"/>
      <c r="G230" s="13"/>
      <c r="H230" s="13"/>
      <c r="I230" s="14"/>
      <c r="J230" s="14"/>
      <c r="K230" s="15"/>
      <c r="L230" s="13"/>
      <c r="M230" s="13"/>
      <c r="N230" s="13"/>
      <c r="O230" s="13"/>
      <c r="P230" s="13"/>
      <c r="Q230" s="42" t="s">
        <v>807</v>
      </c>
    </row>
    <row r="231" spans="1:17" ht="20.25">
      <c r="A231" s="16"/>
      <c r="B231" s="71"/>
      <c r="C231" s="17"/>
      <c r="D231" s="79" t="s">
        <v>779</v>
      </c>
      <c r="E231" s="18"/>
      <c r="F231" s="18"/>
      <c r="G231" s="18"/>
      <c r="H231" s="18"/>
      <c r="I231" s="18"/>
      <c r="J231" s="18"/>
      <c r="K231" s="19"/>
      <c r="L231" s="18"/>
      <c r="M231" s="18"/>
      <c r="N231" s="18"/>
      <c r="O231" s="18"/>
      <c r="P231" s="18"/>
      <c r="Q231" s="43"/>
    </row>
    <row r="232" spans="1:17" s="85" customFormat="1" ht="36.75" customHeight="1" thickBot="1">
      <c r="A232" s="80" t="s">
        <v>1</v>
      </c>
      <c r="B232" s="81" t="s">
        <v>2</v>
      </c>
      <c r="C232" s="81" t="s">
        <v>3</v>
      </c>
      <c r="D232" s="81" t="s">
        <v>4</v>
      </c>
      <c r="E232" s="68" t="s">
        <v>5</v>
      </c>
      <c r="F232" s="40" t="s">
        <v>517</v>
      </c>
      <c r="G232" s="40" t="s">
        <v>481</v>
      </c>
      <c r="H232" s="40" t="s">
        <v>598</v>
      </c>
      <c r="I232" s="68" t="s">
        <v>520</v>
      </c>
      <c r="J232" s="68" t="s">
        <v>483</v>
      </c>
      <c r="K232" s="68" t="s">
        <v>482</v>
      </c>
      <c r="L232" s="40" t="s">
        <v>493</v>
      </c>
      <c r="M232" s="82" t="s">
        <v>488</v>
      </c>
      <c r="N232" s="40" t="s">
        <v>489</v>
      </c>
      <c r="O232" s="40" t="s">
        <v>530</v>
      </c>
      <c r="P232" s="40" t="s">
        <v>519</v>
      </c>
      <c r="Q232" s="83" t="s">
        <v>490</v>
      </c>
    </row>
    <row r="233" spans="1:17" ht="28.5" customHeight="1" thickTop="1">
      <c r="A233" s="292" t="s">
        <v>148</v>
      </c>
      <c r="B233" s="296"/>
      <c r="C233" s="296"/>
      <c r="D233" s="296"/>
      <c r="E233" s="296"/>
      <c r="F233" s="296"/>
      <c r="G233" s="296"/>
      <c r="H233" s="296"/>
      <c r="I233" s="296"/>
      <c r="J233" s="296"/>
      <c r="K233" s="297"/>
      <c r="L233" s="296"/>
      <c r="M233" s="296"/>
      <c r="N233" s="296"/>
      <c r="O233" s="296"/>
      <c r="P233" s="296"/>
      <c r="Q233" s="295"/>
    </row>
    <row r="234" spans="1:17" s="67" customFormat="1" ht="33" customHeight="1" hidden="1">
      <c r="A234" s="31"/>
      <c r="B234" s="145"/>
      <c r="C234" s="24"/>
      <c r="D234" s="24"/>
      <c r="E234" s="145"/>
      <c r="F234" s="145"/>
      <c r="G234" s="145"/>
      <c r="H234" s="145"/>
      <c r="I234" s="145"/>
      <c r="J234" s="145"/>
      <c r="K234" s="152"/>
      <c r="L234" s="145"/>
      <c r="M234" s="145"/>
      <c r="N234" s="145"/>
      <c r="O234" s="145"/>
      <c r="P234" s="145"/>
      <c r="Q234" s="138"/>
    </row>
    <row r="235" spans="1:17" ht="33" customHeight="1">
      <c r="A235" s="31">
        <v>5200204</v>
      </c>
      <c r="B235" s="145" t="s">
        <v>124</v>
      </c>
      <c r="C235" s="69" t="s">
        <v>125</v>
      </c>
      <c r="D235" s="69" t="s">
        <v>62</v>
      </c>
      <c r="E235" s="145">
        <v>4297.5</v>
      </c>
      <c r="F235" s="145">
        <v>0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397.66</v>
      </c>
      <c r="N235" s="145">
        <v>0</v>
      </c>
      <c r="O235" s="145">
        <v>0.04</v>
      </c>
      <c r="P235" s="145">
        <f>E235+F235+G235+I235-J235-L235-M235-K235+N235-O235</f>
        <v>3899.8</v>
      </c>
      <c r="Q235" s="69"/>
    </row>
    <row r="236" spans="1:17" ht="33" customHeight="1">
      <c r="A236" s="31">
        <v>5200210</v>
      </c>
      <c r="B236" s="145" t="s">
        <v>114</v>
      </c>
      <c r="C236" s="69" t="s">
        <v>115</v>
      </c>
      <c r="D236" s="69" t="s">
        <v>62</v>
      </c>
      <c r="E236" s="145">
        <v>4410</v>
      </c>
      <c r="F236" s="145">
        <v>0</v>
      </c>
      <c r="G236" s="145">
        <v>0</v>
      </c>
      <c r="H236" s="145">
        <v>0</v>
      </c>
      <c r="I236" s="145">
        <v>0</v>
      </c>
      <c r="J236" s="145">
        <v>0</v>
      </c>
      <c r="K236" s="145">
        <v>0</v>
      </c>
      <c r="L236" s="145">
        <v>0</v>
      </c>
      <c r="M236" s="145">
        <v>417.82</v>
      </c>
      <c r="N236" s="145">
        <v>0</v>
      </c>
      <c r="O236" s="145">
        <v>-0.02</v>
      </c>
      <c r="P236" s="145">
        <f>E236+F236+G236+I236-J236-L236-M236-K236+N236-O236</f>
        <v>3992.2</v>
      </c>
      <c r="Q236" s="69"/>
    </row>
    <row r="237" spans="1:17" ht="33" customHeight="1">
      <c r="A237" s="31">
        <v>11100311</v>
      </c>
      <c r="B237" s="145" t="s">
        <v>307</v>
      </c>
      <c r="C237" s="2" t="s">
        <v>308</v>
      </c>
      <c r="D237" s="2" t="s">
        <v>62</v>
      </c>
      <c r="E237" s="145">
        <v>1382.54</v>
      </c>
      <c r="F237" s="145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123.12</v>
      </c>
      <c r="O237" s="145">
        <v>0.06</v>
      </c>
      <c r="P237" s="145">
        <f>E237+F237+G237+I237-J237-L237-M237-K237+N237-O237</f>
        <v>1505.6</v>
      </c>
      <c r="Q237" s="69"/>
    </row>
    <row r="238" spans="1:17" ht="33" customHeight="1">
      <c r="A238" s="31">
        <v>11100404</v>
      </c>
      <c r="B238" s="151" t="s">
        <v>341</v>
      </c>
      <c r="C238" s="2" t="s">
        <v>342</v>
      </c>
      <c r="D238" s="2" t="s">
        <v>62</v>
      </c>
      <c r="E238" s="145">
        <v>2000.1</v>
      </c>
      <c r="F238" s="145">
        <v>0</v>
      </c>
      <c r="G238" s="145">
        <v>0</v>
      </c>
      <c r="H238" s="145">
        <v>0</v>
      </c>
      <c r="I238" s="145">
        <v>0</v>
      </c>
      <c r="J238" s="145">
        <v>0</v>
      </c>
      <c r="K238" s="145">
        <v>0</v>
      </c>
      <c r="L238" s="145">
        <v>0</v>
      </c>
      <c r="M238" s="145">
        <v>0</v>
      </c>
      <c r="N238" s="145">
        <v>71.68</v>
      </c>
      <c r="O238" s="145">
        <v>-0.02</v>
      </c>
      <c r="P238" s="145">
        <f>E238+F238+G238+I238-J238-L238-M238-K238+N238-O238</f>
        <v>2071.7999999999997</v>
      </c>
      <c r="Q238" s="69"/>
    </row>
    <row r="239" spans="1:17" ht="33" customHeight="1">
      <c r="A239" s="1" t="s">
        <v>8</v>
      </c>
      <c r="B239" s="145"/>
      <c r="C239" s="2"/>
      <c r="D239" s="2"/>
      <c r="E239" s="52">
        <f>SUM(E234:E238)</f>
        <v>12090.140000000001</v>
      </c>
      <c r="F239" s="146">
        <f aca="true" t="shared" si="40" ref="F239:P239">SUM(F234:F238)</f>
        <v>0</v>
      </c>
      <c r="G239" s="146">
        <f t="shared" si="40"/>
        <v>0</v>
      </c>
      <c r="H239" s="146">
        <f t="shared" si="40"/>
        <v>0</v>
      </c>
      <c r="I239" s="146">
        <f t="shared" si="40"/>
        <v>0</v>
      </c>
      <c r="J239" s="52">
        <f t="shared" si="40"/>
        <v>0</v>
      </c>
      <c r="K239" s="146">
        <f t="shared" si="40"/>
        <v>0</v>
      </c>
      <c r="L239" s="146">
        <f t="shared" si="40"/>
        <v>0</v>
      </c>
      <c r="M239" s="52">
        <f t="shared" si="40"/>
        <v>815.48</v>
      </c>
      <c r="N239" s="146">
        <f t="shared" si="40"/>
        <v>194.8</v>
      </c>
      <c r="O239" s="146">
        <f t="shared" si="40"/>
        <v>0.06</v>
      </c>
      <c r="P239" s="146">
        <f t="shared" si="40"/>
        <v>11469.4</v>
      </c>
      <c r="Q239" s="45"/>
    </row>
    <row r="240" spans="1:17" ht="35.25" customHeight="1">
      <c r="A240" s="292" t="s">
        <v>150</v>
      </c>
      <c r="B240" s="308"/>
      <c r="C240" s="296"/>
      <c r="D240" s="296"/>
      <c r="E240" s="308"/>
      <c r="F240" s="308"/>
      <c r="G240" s="308"/>
      <c r="H240" s="308"/>
      <c r="I240" s="308"/>
      <c r="J240" s="308"/>
      <c r="K240" s="309"/>
      <c r="L240" s="308"/>
      <c r="M240" s="308"/>
      <c r="N240" s="308"/>
      <c r="O240" s="308"/>
      <c r="P240" s="308"/>
      <c r="Q240" s="295"/>
    </row>
    <row r="241" spans="1:17" ht="33" customHeight="1" hidden="1">
      <c r="A241" s="31">
        <v>6100201</v>
      </c>
      <c r="B241" s="145" t="s">
        <v>151</v>
      </c>
      <c r="C241" s="69" t="s">
        <v>152</v>
      </c>
      <c r="D241" s="2" t="s">
        <v>621</v>
      </c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>
        <f>E241+F241+G241+I241-J241-L241-M241-K241+N241-O241</f>
        <v>0</v>
      </c>
      <c r="Q241" s="45"/>
    </row>
    <row r="242" spans="1:17" ht="33" customHeight="1" hidden="1">
      <c r="A242" s="31">
        <v>6200000</v>
      </c>
      <c r="B242" s="145" t="s">
        <v>153</v>
      </c>
      <c r="C242" s="69" t="s">
        <v>154</v>
      </c>
      <c r="D242" s="2" t="s">
        <v>609</v>
      </c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>
        <f>E242+F242+G242+I242-J242-L242-M242-K242+N242-O242</f>
        <v>0</v>
      </c>
      <c r="Q242" s="45"/>
    </row>
    <row r="243" spans="1:17" ht="33" customHeight="1">
      <c r="A243" s="31">
        <v>6200202</v>
      </c>
      <c r="B243" s="145" t="s">
        <v>155</v>
      </c>
      <c r="C243" s="69" t="s">
        <v>156</v>
      </c>
      <c r="D243" s="2" t="s">
        <v>610</v>
      </c>
      <c r="E243" s="145">
        <v>2204.94</v>
      </c>
      <c r="F243" s="145">
        <v>0</v>
      </c>
      <c r="G243" s="145">
        <v>0</v>
      </c>
      <c r="H243" s="145">
        <v>0</v>
      </c>
      <c r="I243" s="145">
        <v>0</v>
      </c>
      <c r="J243" s="145">
        <v>0</v>
      </c>
      <c r="K243" s="145">
        <v>0</v>
      </c>
      <c r="L243" s="145">
        <v>0</v>
      </c>
      <c r="M243" s="145">
        <v>0</v>
      </c>
      <c r="N243" s="145">
        <v>38.93</v>
      </c>
      <c r="O243" s="145">
        <v>-0.13</v>
      </c>
      <c r="P243" s="145">
        <f>E243+F243+G243+I243-J243-L243-M243-K243+N243-O243</f>
        <v>2244</v>
      </c>
      <c r="Q243" s="45"/>
    </row>
    <row r="244" spans="1:17" ht="35.25" customHeight="1">
      <c r="A244" s="1" t="s">
        <v>8</v>
      </c>
      <c r="B244" s="145"/>
      <c r="C244" s="2"/>
      <c r="D244" s="2"/>
      <c r="E244" s="146">
        <f>SUM(E241:E243)</f>
        <v>2204.94</v>
      </c>
      <c r="F244" s="146">
        <f aca="true" t="shared" si="41" ref="F244:M244">SUM(F241:F243)</f>
        <v>0</v>
      </c>
      <c r="G244" s="146">
        <f t="shared" si="41"/>
        <v>0</v>
      </c>
      <c r="H244" s="146">
        <f t="shared" si="41"/>
        <v>0</v>
      </c>
      <c r="I244" s="146">
        <f t="shared" si="41"/>
        <v>0</v>
      </c>
      <c r="J244" s="146">
        <f t="shared" si="41"/>
        <v>0</v>
      </c>
      <c r="K244" s="146">
        <f>SUM(K241:K243)</f>
        <v>0</v>
      </c>
      <c r="L244" s="146">
        <f t="shared" si="41"/>
        <v>0</v>
      </c>
      <c r="M244" s="146">
        <f t="shared" si="41"/>
        <v>0</v>
      </c>
      <c r="N244" s="146">
        <f>SUM(N241:N243)</f>
        <v>38.93</v>
      </c>
      <c r="O244" s="146">
        <f>SUM(O241:O243)</f>
        <v>-0.13</v>
      </c>
      <c r="P244" s="146">
        <f>SUM(P241:P243)</f>
        <v>2244</v>
      </c>
      <c r="Q244" s="45"/>
    </row>
    <row r="245" spans="1:17" ht="33" customHeight="1">
      <c r="A245" s="292" t="s">
        <v>822</v>
      </c>
      <c r="B245" s="308"/>
      <c r="C245" s="296"/>
      <c r="D245" s="296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295"/>
    </row>
    <row r="246" spans="1:17" ht="33" customHeight="1">
      <c r="A246" s="31">
        <v>6300000</v>
      </c>
      <c r="B246" s="145" t="s">
        <v>157</v>
      </c>
      <c r="C246" s="69" t="s">
        <v>158</v>
      </c>
      <c r="D246" s="2" t="s">
        <v>611</v>
      </c>
      <c r="E246" s="145">
        <v>3858.69</v>
      </c>
      <c r="F246" s="145">
        <v>0</v>
      </c>
      <c r="G246" s="145">
        <v>0</v>
      </c>
      <c r="H246" s="145">
        <v>0</v>
      </c>
      <c r="I246" s="145">
        <v>0</v>
      </c>
      <c r="J246" s="145">
        <v>0</v>
      </c>
      <c r="K246" s="145">
        <v>0</v>
      </c>
      <c r="L246" s="145">
        <v>0</v>
      </c>
      <c r="M246" s="145">
        <v>326.44</v>
      </c>
      <c r="N246" s="145">
        <v>0</v>
      </c>
      <c r="O246" s="145">
        <v>0.05</v>
      </c>
      <c r="P246" s="145">
        <f>E246+F246+G246+I246-J246-L246-M246-K246+N246-O246</f>
        <v>3532.2</v>
      </c>
      <c r="Q246" s="45"/>
    </row>
    <row r="247" spans="1:17" ht="33" customHeight="1">
      <c r="A247" s="31">
        <v>6300201</v>
      </c>
      <c r="B247" s="145" t="s">
        <v>711</v>
      </c>
      <c r="C247" s="69" t="s">
        <v>712</v>
      </c>
      <c r="D247" s="2" t="s">
        <v>713</v>
      </c>
      <c r="E247" s="145">
        <v>2364</v>
      </c>
      <c r="F247" s="145">
        <v>0</v>
      </c>
      <c r="G247" s="145">
        <v>0</v>
      </c>
      <c r="H247" s="145">
        <v>0</v>
      </c>
      <c r="I247" s="145">
        <v>0</v>
      </c>
      <c r="J247" s="145">
        <v>0</v>
      </c>
      <c r="K247" s="145">
        <v>0</v>
      </c>
      <c r="L247" s="145">
        <v>0</v>
      </c>
      <c r="M247" s="145">
        <v>0</v>
      </c>
      <c r="N247" s="145">
        <v>7.14</v>
      </c>
      <c r="O247" s="145">
        <v>-0.06</v>
      </c>
      <c r="P247" s="145">
        <f>E247+F247+G247+I247-J247-L247-M247-K247+N247-O247</f>
        <v>2371.2</v>
      </c>
      <c r="Q247" s="69"/>
    </row>
    <row r="248" spans="1:17" ht="33" customHeight="1">
      <c r="A248" s="1" t="s">
        <v>8</v>
      </c>
      <c r="B248" s="2"/>
      <c r="C248" s="69"/>
      <c r="D248" s="2"/>
      <c r="E248" s="146">
        <f>SUM(E246:E247)</f>
        <v>6222.6900000000005</v>
      </c>
      <c r="F248" s="146">
        <f aca="true" t="shared" si="42" ref="F248:P248">SUM(F246:F247)</f>
        <v>0</v>
      </c>
      <c r="G248" s="146">
        <f t="shared" si="42"/>
        <v>0</v>
      </c>
      <c r="H248" s="146">
        <f t="shared" si="42"/>
        <v>0</v>
      </c>
      <c r="I248" s="146">
        <f t="shared" si="42"/>
        <v>0</v>
      </c>
      <c r="J248" s="146">
        <f t="shared" si="42"/>
        <v>0</v>
      </c>
      <c r="K248" s="146">
        <f t="shared" si="42"/>
        <v>0</v>
      </c>
      <c r="L248" s="146">
        <f t="shared" si="42"/>
        <v>0</v>
      </c>
      <c r="M248" s="146">
        <f t="shared" si="42"/>
        <v>326.44</v>
      </c>
      <c r="N248" s="146">
        <f t="shared" si="42"/>
        <v>7.14</v>
      </c>
      <c r="O248" s="146">
        <f t="shared" si="42"/>
        <v>-0.009999999999999995</v>
      </c>
      <c r="P248" s="146">
        <f t="shared" si="42"/>
        <v>5903.4</v>
      </c>
      <c r="Q248" s="45"/>
    </row>
    <row r="249" spans="1:17" ht="33" customHeight="1">
      <c r="A249" s="89"/>
      <c r="B249" s="90" t="s">
        <v>534</v>
      </c>
      <c r="C249" s="91"/>
      <c r="D249" s="91"/>
      <c r="E249" s="136">
        <f>E239+E244+E248</f>
        <v>20517.770000000004</v>
      </c>
      <c r="F249" s="136">
        <f aca="true" t="shared" si="43" ref="F249:P249">F239+F244+F248</f>
        <v>0</v>
      </c>
      <c r="G249" s="136">
        <f t="shared" si="43"/>
        <v>0</v>
      </c>
      <c r="H249" s="136">
        <f t="shared" si="43"/>
        <v>0</v>
      </c>
      <c r="I249" s="136">
        <f t="shared" si="43"/>
        <v>0</v>
      </c>
      <c r="J249" s="136">
        <f t="shared" si="43"/>
        <v>0</v>
      </c>
      <c r="K249" s="136">
        <f t="shared" si="43"/>
        <v>0</v>
      </c>
      <c r="L249" s="136">
        <f t="shared" si="43"/>
        <v>0</v>
      </c>
      <c r="M249" s="136">
        <f t="shared" si="43"/>
        <v>1141.92</v>
      </c>
      <c r="N249" s="136">
        <f t="shared" si="43"/>
        <v>240.87</v>
      </c>
      <c r="O249" s="136">
        <f t="shared" si="43"/>
        <v>-0.08</v>
      </c>
      <c r="P249" s="136">
        <f t="shared" si="43"/>
        <v>19616.8</v>
      </c>
      <c r="Q249" s="92"/>
    </row>
    <row r="250" spans="1:17" ht="18">
      <c r="A250" s="34"/>
      <c r="B250" s="14"/>
      <c r="C250" s="14"/>
      <c r="D250" s="14"/>
      <c r="E250" s="14"/>
      <c r="F250" s="14"/>
      <c r="G250" s="14"/>
      <c r="H250" s="14"/>
      <c r="I250" s="14"/>
      <c r="J250" s="14"/>
      <c r="K250" s="35"/>
      <c r="L250" s="14"/>
      <c r="M250" s="14"/>
      <c r="N250" s="14"/>
      <c r="O250" s="14"/>
      <c r="P250" s="14"/>
      <c r="Q250" s="48"/>
    </row>
    <row r="251" spans="1:17" ht="18">
      <c r="A251" s="34"/>
      <c r="B251" s="14"/>
      <c r="C251" s="14"/>
      <c r="D251" s="14"/>
      <c r="E251" s="14"/>
      <c r="F251" s="14"/>
      <c r="G251" s="14"/>
      <c r="H251" s="14"/>
      <c r="I251" s="14"/>
      <c r="J251" s="14"/>
      <c r="K251" s="35"/>
      <c r="L251" s="14"/>
      <c r="M251" s="14"/>
      <c r="N251" s="14"/>
      <c r="O251" s="14"/>
      <c r="P251" s="14"/>
      <c r="Q251" s="48"/>
    </row>
    <row r="252" spans="1:17" ht="18">
      <c r="A252" s="34"/>
      <c r="B252" s="14"/>
      <c r="C252" s="14"/>
      <c r="D252" s="14"/>
      <c r="E252" s="14"/>
      <c r="F252" s="14"/>
      <c r="G252" s="14"/>
      <c r="H252" s="14"/>
      <c r="I252" s="14"/>
      <c r="J252" s="14"/>
      <c r="K252" s="35"/>
      <c r="L252" s="14"/>
      <c r="M252" s="14"/>
      <c r="N252" s="14"/>
      <c r="O252" s="14"/>
      <c r="P252" s="14"/>
      <c r="Q252" s="48"/>
    </row>
    <row r="253" spans="1:17" ht="18">
      <c r="A253" s="34"/>
      <c r="B253" s="14"/>
      <c r="C253" s="14"/>
      <c r="D253" s="14"/>
      <c r="E253" s="14"/>
      <c r="F253" s="14"/>
      <c r="G253" s="14"/>
      <c r="H253" s="14"/>
      <c r="I253" s="14"/>
      <c r="J253" s="14"/>
      <c r="K253" s="35"/>
      <c r="L253" s="14"/>
      <c r="M253" s="14"/>
      <c r="N253" s="14"/>
      <c r="O253" s="14"/>
      <c r="P253" s="14"/>
      <c r="Q253" s="48"/>
    </row>
    <row r="254" spans="1:17" ht="18">
      <c r="A254" s="34"/>
      <c r="B254" s="61"/>
      <c r="C254" s="61"/>
      <c r="D254" s="61" t="s">
        <v>781</v>
      </c>
      <c r="E254" s="61"/>
      <c r="F254" s="61"/>
      <c r="G254" s="61"/>
      <c r="H254" s="61"/>
      <c r="I254" s="61"/>
      <c r="J254" s="61" t="s">
        <v>783</v>
      </c>
      <c r="K254" s="61"/>
      <c r="L254" s="61"/>
      <c r="M254" s="61"/>
      <c r="N254" s="61"/>
      <c r="O254" s="61"/>
      <c r="P254" s="61"/>
      <c r="Q254" s="48"/>
    </row>
    <row r="255" spans="1:17" ht="18">
      <c r="A255" s="34" t="s">
        <v>782</v>
      </c>
      <c r="B255" s="61"/>
      <c r="C255" s="61"/>
      <c r="D255" s="27" t="s">
        <v>780</v>
      </c>
      <c r="E255" s="61"/>
      <c r="F255" s="61"/>
      <c r="G255" s="61"/>
      <c r="H255" s="61"/>
      <c r="I255" s="61"/>
      <c r="J255" s="61" t="s">
        <v>784</v>
      </c>
      <c r="K255" s="61"/>
      <c r="L255" s="61"/>
      <c r="M255" s="61"/>
      <c r="N255" s="61"/>
      <c r="O255" s="61"/>
      <c r="P255" s="61"/>
      <c r="Q255" s="48"/>
    </row>
    <row r="256" spans="1:17" ht="18">
      <c r="A256" s="34"/>
      <c r="B256" s="14"/>
      <c r="C256" s="14"/>
      <c r="D256" s="14"/>
      <c r="E256" s="14"/>
      <c r="F256" s="14"/>
      <c r="G256" s="14"/>
      <c r="H256" s="14"/>
      <c r="I256" s="14"/>
      <c r="J256" s="14"/>
      <c r="K256" s="35"/>
      <c r="L256" s="14"/>
      <c r="M256" s="14"/>
      <c r="N256" s="14"/>
      <c r="O256" s="14"/>
      <c r="P256" s="14"/>
      <c r="Q256" s="48"/>
    </row>
    <row r="257" spans="1:17" ht="18">
      <c r="A257" s="348"/>
      <c r="B257" s="349"/>
      <c r="C257" s="349"/>
      <c r="D257" s="349"/>
      <c r="E257" s="349"/>
      <c r="F257" s="349"/>
      <c r="G257" s="349"/>
      <c r="H257" s="349"/>
      <c r="I257" s="349"/>
      <c r="J257" s="349"/>
      <c r="K257" s="350"/>
      <c r="L257" s="349"/>
      <c r="M257" s="349"/>
      <c r="N257" s="349"/>
      <c r="O257" s="349"/>
      <c r="P257" s="349"/>
      <c r="Q257" s="351" t="s">
        <v>789</v>
      </c>
    </row>
    <row r="258" spans="1:17" ht="22.5" customHeight="1">
      <c r="A258" s="6" t="s">
        <v>0</v>
      </c>
      <c r="B258" s="32"/>
      <c r="C258" s="8"/>
      <c r="D258" s="7" t="s">
        <v>820</v>
      </c>
      <c r="E258" s="8"/>
      <c r="F258" s="8"/>
      <c r="G258" s="8"/>
      <c r="H258" s="8"/>
      <c r="I258" s="8"/>
      <c r="J258" s="8"/>
      <c r="K258" s="9"/>
      <c r="L258" s="8"/>
      <c r="M258" s="8"/>
      <c r="N258" s="8"/>
      <c r="O258" s="8"/>
      <c r="P258" s="8"/>
      <c r="Q258" s="41"/>
    </row>
    <row r="259" spans="1:17" ht="18">
      <c r="A259" s="11"/>
      <c r="B259" s="36" t="s">
        <v>497</v>
      </c>
      <c r="C259" s="13"/>
      <c r="D259" s="13"/>
      <c r="E259" s="13"/>
      <c r="F259" s="13"/>
      <c r="G259" s="13"/>
      <c r="H259" s="13"/>
      <c r="I259" s="14"/>
      <c r="J259" s="14"/>
      <c r="K259" s="15"/>
      <c r="L259" s="13"/>
      <c r="M259" s="13"/>
      <c r="N259" s="13"/>
      <c r="O259" s="13"/>
      <c r="P259" s="13"/>
      <c r="Q259" s="42" t="s">
        <v>791</v>
      </c>
    </row>
    <row r="260" spans="1:17" ht="20.25">
      <c r="A260" s="16"/>
      <c r="B260" s="71"/>
      <c r="C260" s="17"/>
      <c r="D260" s="79" t="s">
        <v>779</v>
      </c>
      <c r="E260" s="18"/>
      <c r="F260" s="18"/>
      <c r="G260" s="18"/>
      <c r="H260" s="18"/>
      <c r="I260" s="18"/>
      <c r="J260" s="18"/>
      <c r="K260" s="19"/>
      <c r="L260" s="18"/>
      <c r="M260" s="18"/>
      <c r="N260" s="18"/>
      <c r="O260" s="18"/>
      <c r="P260" s="18"/>
      <c r="Q260" s="43"/>
    </row>
    <row r="261" spans="1:17" s="85" customFormat="1" ht="28.5" customHeight="1">
      <c r="A261" s="195" t="s">
        <v>1</v>
      </c>
      <c r="B261" s="196" t="s">
        <v>2</v>
      </c>
      <c r="C261" s="196" t="s">
        <v>3</v>
      </c>
      <c r="D261" s="196" t="s">
        <v>4</v>
      </c>
      <c r="E261" s="197" t="s">
        <v>5</v>
      </c>
      <c r="F261" s="198" t="s">
        <v>517</v>
      </c>
      <c r="G261" s="198" t="s">
        <v>548</v>
      </c>
      <c r="H261" s="198" t="s">
        <v>598</v>
      </c>
      <c r="I261" s="197" t="s">
        <v>520</v>
      </c>
      <c r="J261" s="197" t="s">
        <v>483</v>
      </c>
      <c r="K261" s="197" t="s">
        <v>482</v>
      </c>
      <c r="L261" s="198" t="s">
        <v>493</v>
      </c>
      <c r="M261" s="199" t="s">
        <v>488</v>
      </c>
      <c r="N261" s="198" t="s">
        <v>489</v>
      </c>
      <c r="O261" s="198" t="s">
        <v>530</v>
      </c>
      <c r="P261" s="198" t="s">
        <v>519</v>
      </c>
      <c r="Q261" s="200" t="s">
        <v>490</v>
      </c>
    </row>
    <row r="262" spans="1:17" ht="18">
      <c r="A262" s="304" t="s">
        <v>159</v>
      </c>
      <c r="B262" s="305"/>
      <c r="C262" s="305"/>
      <c r="D262" s="305"/>
      <c r="E262" s="305"/>
      <c r="F262" s="305"/>
      <c r="G262" s="305"/>
      <c r="H262" s="305"/>
      <c r="I262" s="305"/>
      <c r="J262" s="305"/>
      <c r="K262" s="306"/>
      <c r="L262" s="305"/>
      <c r="M262" s="305"/>
      <c r="N262" s="305"/>
      <c r="O262" s="305"/>
      <c r="P262" s="305"/>
      <c r="Q262" s="307"/>
    </row>
    <row r="263" spans="1:17" s="67" customFormat="1" ht="20.25" customHeight="1">
      <c r="A263" s="204">
        <v>700006</v>
      </c>
      <c r="B263" s="188" t="s">
        <v>532</v>
      </c>
      <c r="C263" s="189" t="s">
        <v>533</v>
      </c>
      <c r="D263" s="189" t="s">
        <v>14</v>
      </c>
      <c r="E263" s="188">
        <v>2049.55</v>
      </c>
      <c r="F263" s="188">
        <v>0</v>
      </c>
      <c r="G263" s="188">
        <v>0</v>
      </c>
      <c r="H263" s="188">
        <v>0</v>
      </c>
      <c r="I263" s="188">
        <v>0</v>
      </c>
      <c r="J263" s="188">
        <v>0</v>
      </c>
      <c r="K263" s="191">
        <v>0</v>
      </c>
      <c r="L263" s="188">
        <v>0</v>
      </c>
      <c r="M263" s="188">
        <v>0</v>
      </c>
      <c r="N263" s="188">
        <v>68.51</v>
      </c>
      <c r="O263" s="188">
        <v>0.06</v>
      </c>
      <c r="P263" s="188">
        <f>E263+F263+G263+I263-J263-L263-M263-K263+N263-O263</f>
        <v>2118.0000000000005</v>
      </c>
      <c r="Q263" s="205"/>
    </row>
    <row r="264" spans="1:17" s="67" customFormat="1" ht="20.25" customHeight="1">
      <c r="A264" s="204">
        <v>7100007</v>
      </c>
      <c r="B264" s="188" t="s">
        <v>718</v>
      </c>
      <c r="C264" s="189" t="s">
        <v>719</v>
      </c>
      <c r="D264" s="189" t="s">
        <v>14</v>
      </c>
      <c r="E264" s="188">
        <v>2049.6</v>
      </c>
      <c r="F264" s="188">
        <v>0</v>
      </c>
      <c r="G264" s="188">
        <v>0</v>
      </c>
      <c r="H264" s="188">
        <v>0</v>
      </c>
      <c r="I264" s="188">
        <v>0</v>
      </c>
      <c r="J264" s="188">
        <v>0</v>
      </c>
      <c r="K264" s="191">
        <v>0</v>
      </c>
      <c r="L264" s="188">
        <v>0</v>
      </c>
      <c r="M264" s="188">
        <v>0</v>
      </c>
      <c r="N264" s="188">
        <v>68.51</v>
      </c>
      <c r="O264" s="188">
        <v>-0.09</v>
      </c>
      <c r="P264" s="188">
        <f>E264+F264+G264+I264-J264-L264-M264-K264+N264-O264</f>
        <v>2118.2000000000003</v>
      </c>
      <c r="Q264" s="205"/>
    </row>
    <row r="265" spans="1:17" ht="18">
      <c r="A265" s="206" t="s">
        <v>8</v>
      </c>
      <c r="B265" s="188"/>
      <c r="C265" s="189"/>
      <c r="D265" s="189"/>
      <c r="E265" s="192">
        <f>SUM(E263:E264)</f>
        <v>4099.15</v>
      </c>
      <c r="F265" s="192">
        <f>SUM(F263:F264)</f>
        <v>0</v>
      </c>
      <c r="G265" s="192">
        <f>SUM(G263:G264)</f>
        <v>0</v>
      </c>
      <c r="H265" s="192">
        <f>SUM(H263:H264)</f>
        <v>0</v>
      </c>
      <c r="I265" s="192">
        <f>SUM(I263:I264)</f>
        <v>0</v>
      </c>
      <c r="J265" s="192">
        <f>SUM(J263:J264)</f>
        <v>0</v>
      </c>
      <c r="K265" s="192">
        <f>SUM(K263:K264)</f>
        <v>0</v>
      </c>
      <c r="L265" s="192">
        <f>SUM(L263:L264)</f>
        <v>0</v>
      </c>
      <c r="M265" s="192">
        <f>SUM(M263:M264)</f>
        <v>0</v>
      </c>
      <c r="N265" s="192">
        <f>SUM(N263:N264)</f>
        <v>137.02</v>
      </c>
      <c r="O265" s="192">
        <f>SUM(O263:O264)</f>
        <v>-0.03</v>
      </c>
      <c r="P265" s="192">
        <f>SUM(P263:P264)</f>
        <v>4236.200000000001</v>
      </c>
      <c r="Q265" s="203"/>
    </row>
    <row r="266" spans="1:17" ht="21" customHeight="1">
      <c r="A266" s="300" t="s">
        <v>160</v>
      </c>
      <c r="B266" s="301"/>
      <c r="C266" s="261"/>
      <c r="D266" s="261"/>
      <c r="E266" s="301"/>
      <c r="F266" s="301"/>
      <c r="G266" s="301"/>
      <c r="H266" s="301"/>
      <c r="I266" s="301"/>
      <c r="J266" s="301"/>
      <c r="K266" s="302"/>
      <c r="L266" s="301"/>
      <c r="M266" s="301"/>
      <c r="N266" s="301"/>
      <c r="O266" s="301"/>
      <c r="P266" s="301"/>
      <c r="Q266" s="303"/>
    </row>
    <row r="267" spans="1:17" ht="20.25" customHeight="1">
      <c r="A267" s="202">
        <v>7100001</v>
      </c>
      <c r="B267" s="188" t="s">
        <v>161</v>
      </c>
      <c r="C267" s="189" t="s">
        <v>162</v>
      </c>
      <c r="D267" s="189" t="s">
        <v>163</v>
      </c>
      <c r="E267" s="188">
        <v>0</v>
      </c>
      <c r="F267" s="188">
        <v>0</v>
      </c>
      <c r="G267" s="188">
        <v>0</v>
      </c>
      <c r="H267" s="188">
        <v>0</v>
      </c>
      <c r="I267" s="188">
        <v>0</v>
      </c>
      <c r="J267" s="188">
        <v>0</v>
      </c>
      <c r="K267" s="188">
        <v>0</v>
      </c>
      <c r="L267" s="188">
        <v>0</v>
      </c>
      <c r="M267" s="188">
        <v>0</v>
      </c>
      <c r="N267" s="188">
        <v>0</v>
      </c>
      <c r="O267" s="188">
        <v>0</v>
      </c>
      <c r="P267" s="188">
        <f>E267+F267+G267+H267+I267-J267-L267-M267-K267+N267-O267</f>
        <v>0</v>
      </c>
      <c r="Q267" s="203"/>
    </row>
    <row r="268" spans="1:17" ht="20.25" customHeight="1">
      <c r="A268" s="202">
        <v>7100202</v>
      </c>
      <c r="B268" s="188" t="s">
        <v>687</v>
      </c>
      <c r="C268" s="189" t="s">
        <v>688</v>
      </c>
      <c r="D268" s="189" t="s">
        <v>545</v>
      </c>
      <c r="E268" s="188">
        <v>4500</v>
      </c>
      <c r="F268" s="188">
        <v>0</v>
      </c>
      <c r="G268" s="188">
        <v>0</v>
      </c>
      <c r="H268" s="188">
        <v>300</v>
      </c>
      <c r="I268" s="188">
        <v>0</v>
      </c>
      <c r="J268" s="188">
        <v>0</v>
      </c>
      <c r="K268" s="188">
        <v>0</v>
      </c>
      <c r="L268" s="188">
        <v>0</v>
      </c>
      <c r="M268" s="188">
        <v>433.95</v>
      </c>
      <c r="N268" s="188">
        <v>0</v>
      </c>
      <c r="O268" s="188">
        <v>0.05</v>
      </c>
      <c r="P268" s="188">
        <f aca="true" t="shared" si="44" ref="P268:P291">E268+F268+G268+H268+I268-J268-L268-M268-K268+N268-O268</f>
        <v>4366</v>
      </c>
      <c r="Q268" s="203"/>
    </row>
    <row r="269" spans="1:17" ht="20.25" customHeight="1">
      <c r="A269" s="202">
        <v>7100303</v>
      </c>
      <c r="B269" s="188" t="s">
        <v>166</v>
      </c>
      <c r="C269" s="189" t="s">
        <v>167</v>
      </c>
      <c r="D269" s="189" t="s">
        <v>165</v>
      </c>
      <c r="E269" s="188">
        <v>2925</v>
      </c>
      <c r="F269" s="188">
        <v>0</v>
      </c>
      <c r="G269" s="188">
        <v>0</v>
      </c>
      <c r="H269" s="188">
        <v>300</v>
      </c>
      <c r="I269" s="188">
        <v>0</v>
      </c>
      <c r="J269" s="188">
        <v>0</v>
      </c>
      <c r="K269" s="188">
        <v>85.91</v>
      </c>
      <c r="L269" s="188">
        <v>0</v>
      </c>
      <c r="M269" s="188">
        <v>68.82</v>
      </c>
      <c r="N269" s="188">
        <v>0</v>
      </c>
      <c r="O269" s="188">
        <v>0.07</v>
      </c>
      <c r="P269" s="188">
        <f t="shared" si="44"/>
        <v>3070.2</v>
      </c>
      <c r="Q269" s="203"/>
    </row>
    <row r="270" spans="1:17" ht="20.25" customHeight="1">
      <c r="A270" s="202">
        <v>7100307</v>
      </c>
      <c r="B270" s="188" t="s">
        <v>168</v>
      </c>
      <c r="C270" s="189" t="s">
        <v>169</v>
      </c>
      <c r="D270" s="189" t="s">
        <v>165</v>
      </c>
      <c r="E270" s="188">
        <v>2925</v>
      </c>
      <c r="F270" s="188">
        <v>0</v>
      </c>
      <c r="G270" s="188">
        <v>0</v>
      </c>
      <c r="H270" s="188">
        <v>300</v>
      </c>
      <c r="I270" s="188">
        <v>0</v>
      </c>
      <c r="J270" s="188">
        <v>0</v>
      </c>
      <c r="K270" s="188">
        <v>0</v>
      </c>
      <c r="L270" s="188">
        <v>0</v>
      </c>
      <c r="M270" s="188">
        <v>68.82</v>
      </c>
      <c r="N270" s="188">
        <v>0</v>
      </c>
      <c r="O270" s="188">
        <v>-0.02</v>
      </c>
      <c r="P270" s="188">
        <f t="shared" si="44"/>
        <v>3156.2</v>
      </c>
      <c r="Q270" s="203"/>
    </row>
    <row r="271" spans="1:17" ht="20.25" customHeight="1">
      <c r="A271" s="202">
        <v>7100309</v>
      </c>
      <c r="B271" s="188" t="s">
        <v>170</v>
      </c>
      <c r="C271" s="189" t="s">
        <v>171</v>
      </c>
      <c r="D271" s="189" t="s">
        <v>165</v>
      </c>
      <c r="E271" s="188">
        <v>2925</v>
      </c>
      <c r="F271" s="188">
        <v>0</v>
      </c>
      <c r="G271" s="188">
        <v>0</v>
      </c>
      <c r="H271" s="188">
        <v>300</v>
      </c>
      <c r="I271" s="188">
        <v>0</v>
      </c>
      <c r="J271" s="188">
        <v>0</v>
      </c>
      <c r="K271" s="188">
        <v>0</v>
      </c>
      <c r="L271" s="188">
        <v>0</v>
      </c>
      <c r="M271" s="188">
        <v>68.82</v>
      </c>
      <c r="N271" s="188">
        <v>0</v>
      </c>
      <c r="O271" s="188">
        <v>-0.02</v>
      </c>
      <c r="P271" s="188">
        <f t="shared" si="44"/>
        <v>3156.2</v>
      </c>
      <c r="Q271" s="203"/>
    </row>
    <row r="272" spans="1:17" ht="20.25" customHeight="1">
      <c r="A272" s="202">
        <v>7100310</v>
      </c>
      <c r="B272" s="188" t="s">
        <v>172</v>
      </c>
      <c r="C272" s="189" t="s">
        <v>173</v>
      </c>
      <c r="D272" s="189" t="s">
        <v>165</v>
      </c>
      <c r="E272" s="188">
        <v>2925</v>
      </c>
      <c r="F272" s="188">
        <v>0</v>
      </c>
      <c r="G272" s="188">
        <v>0</v>
      </c>
      <c r="H272" s="188">
        <v>300</v>
      </c>
      <c r="I272" s="188">
        <v>0</v>
      </c>
      <c r="J272" s="188">
        <v>0</v>
      </c>
      <c r="K272" s="188">
        <v>0</v>
      </c>
      <c r="L272" s="188">
        <v>0</v>
      </c>
      <c r="M272" s="188">
        <v>68.82</v>
      </c>
      <c r="N272" s="188">
        <v>0</v>
      </c>
      <c r="O272" s="188">
        <v>-0.02</v>
      </c>
      <c r="P272" s="188">
        <f t="shared" si="44"/>
        <v>3156.2</v>
      </c>
      <c r="Q272" s="203"/>
    </row>
    <row r="273" spans="1:17" ht="20.25" customHeight="1">
      <c r="A273" s="202">
        <v>7100312</v>
      </c>
      <c r="B273" s="188" t="s">
        <v>174</v>
      </c>
      <c r="C273" s="189" t="s">
        <v>175</v>
      </c>
      <c r="D273" s="189" t="s">
        <v>165</v>
      </c>
      <c r="E273" s="188">
        <v>2925</v>
      </c>
      <c r="F273" s="188">
        <v>0</v>
      </c>
      <c r="G273" s="188">
        <v>0</v>
      </c>
      <c r="H273" s="188">
        <v>300</v>
      </c>
      <c r="I273" s="188">
        <v>0</v>
      </c>
      <c r="J273" s="188">
        <v>0</v>
      </c>
      <c r="K273" s="188">
        <v>0</v>
      </c>
      <c r="L273" s="188">
        <v>0</v>
      </c>
      <c r="M273" s="188">
        <v>68.82</v>
      </c>
      <c r="N273" s="188">
        <v>0</v>
      </c>
      <c r="O273" s="188">
        <v>-0.02</v>
      </c>
      <c r="P273" s="188">
        <f t="shared" si="44"/>
        <v>3156.2</v>
      </c>
      <c r="Q273" s="203"/>
    </row>
    <row r="274" spans="1:17" ht="20.25" customHeight="1">
      <c r="A274" s="202">
        <v>7100313</v>
      </c>
      <c r="B274" s="188" t="s">
        <v>176</v>
      </c>
      <c r="C274" s="189" t="s">
        <v>177</v>
      </c>
      <c r="D274" s="189" t="s">
        <v>165</v>
      </c>
      <c r="E274" s="188">
        <v>2925</v>
      </c>
      <c r="F274" s="188">
        <v>0</v>
      </c>
      <c r="G274" s="188">
        <v>0</v>
      </c>
      <c r="H274" s="188">
        <v>300</v>
      </c>
      <c r="I274" s="188">
        <v>0</v>
      </c>
      <c r="J274" s="188">
        <v>0</v>
      </c>
      <c r="K274" s="188">
        <v>433.53</v>
      </c>
      <c r="L274" s="188">
        <v>0</v>
      </c>
      <c r="M274" s="188">
        <v>68.82</v>
      </c>
      <c r="N274" s="188">
        <v>0</v>
      </c>
      <c r="O274" s="188">
        <v>-0.15</v>
      </c>
      <c r="P274" s="188">
        <f t="shared" si="44"/>
        <v>2722.7999999999997</v>
      </c>
      <c r="Q274" s="203"/>
    </row>
    <row r="275" spans="1:17" ht="20.25" customHeight="1">
      <c r="A275" s="202">
        <v>7100314</v>
      </c>
      <c r="B275" s="188" t="s">
        <v>521</v>
      </c>
      <c r="C275" s="189" t="s">
        <v>522</v>
      </c>
      <c r="D275" s="189" t="s">
        <v>165</v>
      </c>
      <c r="E275" s="188">
        <v>2925</v>
      </c>
      <c r="F275" s="188">
        <v>0</v>
      </c>
      <c r="G275" s="188">
        <v>0</v>
      </c>
      <c r="H275" s="188">
        <v>300</v>
      </c>
      <c r="I275" s="188">
        <v>0</v>
      </c>
      <c r="J275" s="188">
        <v>0</v>
      </c>
      <c r="K275" s="188">
        <v>0</v>
      </c>
      <c r="L275" s="188">
        <v>0</v>
      </c>
      <c r="M275" s="188">
        <v>68.82</v>
      </c>
      <c r="N275" s="188">
        <v>0</v>
      </c>
      <c r="O275" s="188">
        <v>-0.02</v>
      </c>
      <c r="P275" s="188">
        <f t="shared" si="44"/>
        <v>3156.2</v>
      </c>
      <c r="Q275" s="203"/>
    </row>
    <row r="276" spans="1:17" ht="20.25" customHeight="1">
      <c r="A276" s="202">
        <v>7100315</v>
      </c>
      <c r="B276" s="188" t="s">
        <v>178</v>
      </c>
      <c r="C276" s="189" t="s">
        <v>179</v>
      </c>
      <c r="D276" s="189" t="s">
        <v>165</v>
      </c>
      <c r="E276" s="188">
        <v>2925</v>
      </c>
      <c r="F276" s="188">
        <v>0</v>
      </c>
      <c r="G276" s="188">
        <v>0</v>
      </c>
      <c r="H276" s="188">
        <v>300</v>
      </c>
      <c r="I276" s="188">
        <v>0</v>
      </c>
      <c r="J276" s="188">
        <v>0</v>
      </c>
      <c r="K276" s="188">
        <v>433.53</v>
      </c>
      <c r="L276" s="188">
        <v>0</v>
      </c>
      <c r="M276" s="188">
        <v>68.82</v>
      </c>
      <c r="N276" s="188">
        <v>0</v>
      </c>
      <c r="O276" s="188">
        <v>-0.15</v>
      </c>
      <c r="P276" s="188">
        <f t="shared" si="44"/>
        <v>2722.7999999999997</v>
      </c>
      <c r="Q276" s="203"/>
    </row>
    <row r="277" spans="1:17" ht="20.25" customHeight="1">
      <c r="A277" s="202">
        <v>7100317</v>
      </c>
      <c r="B277" s="188" t="s">
        <v>180</v>
      </c>
      <c r="C277" s="189" t="s">
        <v>181</v>
      </c>
      <c r="D277" s="189" t="s">
        <v>165</v>
      </c>
      <c r="E277" s="188">
        <v>2925</v>
      </c>
      <c r="F277" s="188">
        <v>0</v>
      </c>
      <c r="G277" s="188">
        <v>0</v>
      </c>
      <c r="H277" s="188">
        <v>300</v>
      </c>
      <c r="I277" s="188">
        <v>0</v>
      </c>
      <c r="J277" s="188">
        <v>0</v>
      </c>
      <c r="K277" s="188">
        <v>437.7</v>
      </c>
      <c r="L277" s="188">
        <v>0</v>
      </c>
      <c r="M277" s="188">
        <v>68.82</v>
      </c>
      <c r="N277" s="188">
        <v>0</v>
      </c>
      <c r="O277" s="188">
        <v>0.08</v>
      </c>
      <c r="P277" s="188">
        <f t="shared" si="44"/>
        <v>2718.4</v>
      </c>
      <c r="Q277" s="203"/>
    </row>
    <row r="278" spans="1:17" ht="20.25" customHeight="1">
      <c r="A278" s="202">
        <v>7100320</v>
      </c>
      <c r="B278" s="188" t="s">
        <v>182</v>
      </c>
      <c r="C278" s="189" t="s">
        <v>183</v>
      </c>
      <c r="D278" s="189" t="s">
        <v>164</v>
      </c>
      <c r="E278" s="188">
        <v>5775</v>
      </c>
      <c r="F278" s="188">
        <v>0</v>
      </c>
      <c r="G278" s="188">
        <v>0</v>
      </c>
      <c r="H278" s="188">
        <v>0</v>
      </c>
      <c r="I278" s="188">
        <v>0</v>
      </c>
      <c r="J278" s="188">
        <v>0</v>
      </c>
      <c r="K278" s="188">
        <v>0</v>
      </c>
      <c r="L278" s="188">
        <v>0</v>
      </c>
      <c r="M278" s="188">
        <v>686.28</v>
      </c>
      <c r="N278" s="188">
        <v>0</v>
      </c>
      <c r="O278" s="188">
        <v>-0.08</v>
      </c>
      <c r="P278" s="188">
        <f t="shared" si="44"/>
        <v>5088.8</v>
      </c>
      <c r="Q278" s="203"/>
    </row>
    <row r="279" spans="1:17" ht="20.25" customHeight="1">
      <c r="A279" s="202">
        <v>7100322</v>
      </c>
      <c r="B279" s="193" t="s">
        <v>484</v>
      </c>
      <c r="C279" s="189" t="s">
        <v>485</v>
      </c>
      <c r="D279" s="189" t="s">
        <v>165</v>
      </c>
      <c r="E279" s="188">
        <v>2925</v>
      </c>
      <c r="F279" s="188">
        <v>0</v>
      </c>
      <c r="G279" s="188">
        <v>0</v>
      </c>
      <c r="H279" s="188">
        <v>300</v>
      </c>
      <c r="I279" s="188">
        <v>0</v>
      </c>
      <c r="J279" s="188">
        <v>0</v>
      </c>
      <c r="K279" s="188">
        <v>127.55</v>
      </c>
      <c r="L279" s="188">
        <v>0</v>
      </c>
      <c r="M279" s="188">
        <v>68.82</v>
      </c>
      <c r="N279" s="188">
        <v>0</v>
      </c>
      <c r="O279" s="188">
        <v>-0.17</v>
      </c>
      <c r="P279" s="188">
        <f t="shared" si="44"/>
        <v>3028.7999999999997</v>
      </c>
      <c r="Q279" s="203"/>
    </row>
    <row r="280" spans="1:17" ht="20.25" customHeight="1">
      <c r="A280" s="202">
        <v>7100325</v>
      </c>
      <c r="B280" s="188" t="s">
        <v>184</v>
      </c>
      <c r="C280" s="189" t="s">
        <v>185</v>
      </c>
      <c r="D280" s="189" t="s">
        <v>165</v>
      </c>
      <c r="E280" s="188">
        <v>2925</v>
      </c>
      <c r="F280" s="188">
        <v>0</v>
      </c>
      <c r="G280" s="188">
        <v>0</v>
      </c>
      <c r="H280" s="188">
        <v>300</v>
      </c>
      <c r="I280" s="188">
        <v>0</v>
      </c>
      <c r="J280" s="188">
        <v>0</v>
      </c>
      <c r="K280" s="188">
        <v>395.9</v>
      </c>
      <c r="L280" s="188">
        <v>0</v>
      </c>
      <c r="M280" s="188">
        <v>68.82</v>
      </c>
      <c r="N280" s="188">
        <v>0</v>
      </c>
      <c r="O280" s="188">
        <v>0.08</v>
      </c>
      <c r="P280" s="188">
        <f t="shared" si="44"/>
        <v>2760.2</v>
      </c>
      <c r="Q280" s="203"/>
    </row>
    <row r="281" spans="1:17" ht="20.25" customHeight="1">
      <c r="A281" s="202">
        <v>7100327</v>
      </c>
      <c r="B281" s="188" t="s">
        <v>668</v>
      </c>
      <c r="C281" s="189" t="s">
        <v>669</v>
      </c>
      <c r="D281" s="189" t="s">
        <v>165</v>
      </c>
      <c r="E281" s="188">
        <v>2925</v>
      </c>
      <c r="F281" s="188">
        <v>0</v>
      </c>
      <c r="G281" s="188">
        <v>0</v>
      </c>
      <c r="H281" s="188">
        <v>300</v>
      </c>
      <c r="I281" s="188">
        <v>0</v>
      </c>
      <c r="J281" s="188">
        <v>0</v>
      </c>
      <c r="K281" s="188">
        <v>0</v>
      </c>
      <c r="L281" s="188">
        <v>0</v>
      </c>
      <c r="M281" s="188">
        <v>68.82</v>
      </c>
      <c r="N281" s="188">
        <v>0</v>
      </c>
      <c r="O281" s="188">
        <v>-0.02</v>
      </c>
      <c r="P281" s="188">
        <f t="shared" si="44"/>
        <v>3156.2</v>
      </c>
      <c r="Q281" s="203"/>
    </row>
    <row r="282" spans="1:17" ht="20.25" customHeight="1">
      <c r="A282" s="202">
        <v>7100330</v>
      </c>
      <c r="B282" s="188" t="s">
        <v>186</v>
      </c>
      <c r="C282" s="189" t="s">
        <v>187</v>
      </c>
      <c r="D282" s="189" t="s">
        <v>626</v>
      </c>
      <c r="E282" s="188">
        <v>4000.05</v>
      </c>
      <c r="F282" s="188">
        <v>0</v>
      </c>
      <c r="G282" s="188">
        <v>0</v>
      </c>
      <c r="H282" s="188">
        <v>300</v>
      </c>
      <c r="I282" s="188">
        <v>0</v>
      </c>
      <c r="J282" s="188">
        <v>0</v>
      </c>
      <c r="K282" s="188">
        <v>0</v>
      </c>
      <c r="L282" s="188">
        <v>0</v>
      </c>
      <c r="M282" s="188">
        <v>349.05</v>
      </c>
      <c r="N282" s="188">
        <v>0</v>
      </c>
      <c r="O282" s="188">
        <v>0</v>
      </c>
      <c r="P282" s="188">
        <f t="shared" si="44"/>
        <v>3951</v>
      </c>
      <c r="Q282" s="203"/>
    </row>
    <row r="283" spans="1:17" ht="20.25" customHeight="1">
      <c r="A283" s="202">
        <v>7100331</v>
      </c>
      <c r="B283" s="188" t="s">
        <v>188</v>
      </c>
      <c r="C283" s="189" t="s">
        <v>189</v>
      </c>
      <c r="D283" s="189" t="s">
        <v>626</v>
      </c>
      <c r="E283" s="188">
        <v>4000.05</v>
      </c>
      <c r="F283" s="188">
        <v>0</v>
      </c>
      <c r="G283" s="188">
        <v>0</v>
      </c>
      <c r="H283" s="188">
        <v>300</v>
      </c>
      <c r="I283" s="188">
        <v>0</v>
      </c>
      <c r="J283" s="188">
        <v>0</v>
      </c>
      <c r="K283" s="188">
        <v>408.14</v>
      </c>
      <c r="L283" s="188">
        <v>0</v>
      </c>
      <c r="M283" s="188">
        <v>349.05</v>
      </c>
      <c r="N283" s="188">
        <v>0</v>
      </c>
      <c r="O283" s="188">
        <v>0.06</v>
      </c>
      <c r="P283" s="188">
        <f t="shared" si="44"/>
        <v>3542.8</v>
      </c>
      <c r="Q283" s="203"/>
    </row>
    <row r="284" spans="1:17" ht="20.25" customHeight="1">
      <c r="A284" s="202">
        <v>7100333</v>
      </c>
      <c r="B284" s="188" t="s">
        <v>190</v>
      </c>
      <c r="C284" s="189" t="s">
        <v>191</v>
      </c>
      <c r="D284" s="189" t="s">
        <v>165</v>
      </c>
      <c r="E284" s="188">
        <v>2925</v>
      </c>
      <c r="F284" s="188">
        <v>0</v>
      </c>
      <c r="G284" s="188">
        <v>0</v>
      </c>
      <c r="H284" s="188">
        <v>300</v>
      </c>
      <c r="I284" s="188">
        <v>0</v>
      </c>
      <c r="J284" s="188">
        <v>0</v>
      </c>
      <c r="K284" s="188">
        <v>276.65</v>
      </c>
      <c r="L284" s="188">
        <v>0</v>
      </c>
      <c r="M284" s="188">
        <v>68.82</v>
      </c>
      <c r="N284" s="188">
        <v>0</v>
      </c>
      <c r="O284" s="188">
        <v>-0.07</v>
      </c>
      <c r="P284" s="188">
        <f t="shared" si="44"/>
        <v>2879.6</v>
      </c>
      <c r="Q284" s="203"/>
    </row>
    <row r="285" spans="1:17" ht="20.25" customHeight="1">
      <c r="A285" s="202">
        <v>7100337</v>
      </c>
      <c r="B285" s="188" t="s">
        <v>192</v>
      </c>
      <c r="C285" s="189" t="s">
        <v>193</v>
      </c>
      <c r="D285" s="189" t="s">
        <v>165</v>
      </c>
      <c r="E285" s="188">
        <v>2925</v>
      </c>
      <c r="F285" s="188">
        <v>0</v>
      </c>
      <c r="G285" s="188">
        <v>0</v>
      </c>
      <c r="H285" s="188">
        <v>300</v>
      </c>
      <c r="I285" s="188">
        <v>0</v>
      </c>
      <c r="J285" s="188">
        <v>0</v>
      </c>
      <c r="K285" s="188">
        <v>137.88</v>
      </c>
      <c r="L285" s="188">
        <v>0</v>
      </c>
      <c r="M285" s="188">
        <v>68.82</v>
      </c>
      <c r="N285" s="188">
        <v>0</v>
      </c>
      <c r="O285" s="188">
        <v>-0.1</v>
      </c>
      <c r="P285" s="188">
        <f t="shared" si="44"/>
        <v>3018.3999999999996</v>
      </c>
      <c r="Q285" s="203"/>
    </row>
    <row r="286" spans="1:17" ht="20.25" customHeight="1">
      <c r="A286" s="202">
        <v>7100338</v>
      </c>
      <c r="B286" s="188" t="s">
        <v>194</v>
      </c>
      <c r="C286" s="189" t="s">
        <v>195</v>
      </c>
      <c r="D286" s="189" t="s">
        <v>165</v>
      </c>
      <c r="E286" s="188">
        <v>2925</v>
      </c>
      <c r="F286" s="188">
        <v>0</v>
      </c>
      <c r="G286" s="188">
        <v>0</v>
      </c>
      <c r="H286" s="188">
        <v>300</v>
      </c>
      <c r="I286" s="188">
        <v>0</v>
      </c>
      <c r="J286" s="188">
        <v>0</v>
      </c>
      <c r="K286" s="188">
        <v>416.4</v>
      </c>
      <c r="L286" s="188">
        <v>0</v>
      </c>
      <c r="M286" s="188">
        <v>68.82</v>
      </c>
      <c r="N286" s="188">
        <v>0</v>
      </c>
      <c r="O286" s="188">
        <v>-0.02</v>
      </c>
      <c r="P286" s="188">
        <f t="shared" si="44"/>
        <v>2739.7999999999997</v>
      </c>
      <c r="Q286" s="203"/>
    </row>
    <row r="287" spans="1:17" ht="20.25" customHeight="1">
      <c r="A287" s="202">
        <v>7100340</v>
      </c>
      <c r="B287" s="188" t="s">
        <v>196</v>
      </c>
      <c r="C287" s="189" t="s">
        <v>197</v>
      </c>
      <c r="D287" s="189" t="s">
        <v>165</v>
      </c>
      <c r="E287" s="188">
        <v>2925</v>
      </c>
      <c r="F287" s="188">
        <v>0</v>
      </c>
      <c r="G287" s="188">
        <v>0</v>
      </c>
      <c r="H287" s="188">
        <v>300</v>
      </c>
      <c r="I287" s="188">
        <v>0</v>
      </c>
      <c r="J287" s="188">
        <v>0</v>
      </c>
      <c r="K287" s="188">
        <v>198.25</v>
      </c>
      <c r="L287" s="188">
        <v>0</v>
      </c>
      <c r="M287" s="188">
        <v>68.82</v>
      </c>
      <c r="N287" s="188">
        <v>0</v>
      </c>
      <c r="O287" s="188">
        <v>-0.07</v>
      </c>
      <c r="P287" s="188">
        <f t="shared" si="44"/>
        <v>2958</v>
      </c>
      <c r="Q287" s="203"/>
    </row>
    <row r="288" spans="1:17" ht="20.25" customHeight="1">
      <c r="A288" s="202">
        <v>7100341</v>
      </c>
      <c r="B288" s="188" t="s">
        <v>198</v>
      </c>
      <c r="C288" s="189" t="s">
        <v>199</v>
      </c>
      <c r="D288" s="189" t="s">
        <v>165</v>
      </c>
      <c r="E288" s="188">
        <v>2925</v>
      </c>
      <c r="F288" s="188">
        <v>0</v>
      </c>
      <c r="G288" s="188">
        <v>0</v>
      </c>
      <c r="H288" s="188">
        <v>300</v>
      </c>
      <c r="I288" s="188">
        <v>0</v>
      </c>
      <c r="J288" s="188">
        <v>0</v>
      </c>
      <c r="K288" s="188">
        <v>0</v>
      </c>
      <c r="L288" s="188">
        <v>0</v>
      </c>
      <c r="M288" s="188">
        <v>68.82</v>
      </c>
      <c r="N288" s="188">
        <v>0</v>
      </c>
      <c r="O288" s="188">
        <v>-0.02</v>
      </c>
      <c r="P288" s="188">
        <f t="shared" si="44"/>
        <v>3156.2</v>
      </c>
      <c r="Q288" s="203"/>
    </row>
    <row r="289" spans="1:17" ht="20.25" customHeight="1">
      <c r="A289" s="202">
        <v>7100343</v>
      </c>
      <c r="B289" s="188" t="s">
        <v>200</v>
      </c>
      <c r="C289" s="189" t="s">
        <v>201</v>
      </c>
      <c r="D289" s="189" t="s">
        <v>165</v>
      </c>
      <c r="E289" s="188">
        <v>2925</v>
      </c>
      <c r="F289" s="188">
        <v>0</v>
      </c>
      <c r="G289" s="188">
        <v>0</v>
      </c>
      <c r="H289" s="188">
        <v>300</v>
      </c>
      <c r="I289" s="188">
        <v>0</v>
      </c>
      <c r="J289" s="188">
        <v>0</v>
      </c>
      <c r="K289" s="188">
        <v>0</v>
      </c>
      <c r="L289" s="188">
        <v>0</v>
      </c>
      <c r="M289" s="188">
        <v>68.82</v>
      </c>
      <c r="N289" s="188">
        <v>0</v>
      </c>
      <c r="O289" s="188">
        <v>-0.02</v>
      </c>
      <c r="P289" s="188">
        <f t="shared" si="44"/>
        <v>3156.2</v>
      </c>
      <c r="Q289" s="203"/>
    </row>
    <row r="290" spans="1:17" ht="20.25" customHeight="1">
      <c r="A290" s="202">
        <v>7100350</v>
      </c>
      <c r="B290" s="188" t="s">
        <v>202</v>
      </c>
      <c r="C290" s="189" t="s">
        <v>203</v>
      </c>
      <c r="D290" s="189" t="s">
        <v>545</v>
      </c>
      <c r="E290" s="188">
        <v>4500</v>
      </c>
      <c r="F290" s="188">
        <v>0</v>
      </c>
      <c r="G290" s="188">
        <v>0</v>
      </c>
      <c r="H290" s="188">
        <v>300</v>
      </c>
      <c r="I290" s="188">
        <v>0</v>
      </c>
      <c r="J290" s="188">
        <v>0</v>
      </c>
      <c r="K290" s="188">
        <v>342.61</v>
      </c>
      <c r="L290" s="188">
        <v>0</v>
      </c>
      <c r="M290" s="188">
        <v>433.95</v>
      </c>
      <c r="N290" s="188">
        <v>0</v>
      </c>
      <c r="O290" s="188">
        <v>0.04</v>
      </c>
      <c r="P290" s="188">
        <f t="shared" si="44"/>
        <v>4023.4</v>
      </c>
      <c r="Q290" s="203"/>
    </row>
    <row r="291" spans="1:17" ht="20.25" customHeight="1">
      <c r="A291" s="202">
        <v>7100351</v>
      </c>
      <c r="B291" s="188" t="s">
        <v>204</v>
      </c>
      <c r="C291" s="189" t="s">
        <v>205</v>
      </c>
      <c r="D291" s="189" t="s">
        <v>626</v>
      </c>
      <c r="E291" s="188">
        <v>4000.05</v>
      </c>
      <c r="F291" s="188">
        <v>0</v>
      </c>
      <c r="G291" s="188">
        <v>0</v>
      </c>
      <c r="H291" s="188">
        <v>300</v>
      </c>
      <c r="I291" s="188">
        <v>0</v>
      </c>
      <c r="J291" s="188">
        <v>0</v>
      </c>
      <c r="K291" s="188">
        <v>498.42</v>
      </c>
      <c r="L291" s="188">
        <v>0</v>
      </c>
      <c r="M291" s="188">
        <v>349.05</v>
      </c>
      <c r="N291" s="188">
        <v>0</v>
      </c>
      <c r="O291" s="188">
        <v>-0.02</v>
      </c>
      <c r="P291" s="188">
        <f t="shared" si="44"/>
        <v>3452.6</v>
      </c>
      <c r="Q291" s="203"/>
    </row>
    <row r="292" spans="1:17" s="102" customFormat="1" ht="15.75" customHeight="1">
      <c r="A292" s="99"/>
      <c r="B292" s="100"/>
      <c r="C292" s="100"/>
      <c r="D292" s="154"/>
      <c r="E292" s="100">
        <f aca="true" t="shared" si="45" ref="E292:P292">SUM(E268:E291)</f>
        <v>79425.15000000001</v>
      </c>
      <c r="F292" s="100">
        <f t="shared" si="45"/>
        <v>0</v>
      </c>
      <c r="G292" s="100">
        <f t="shared" si="45"/>
        <v>0</v>
      </c>
      <c r="H292" s="100">
        <f t="shared" si="45"/>
        <v>6900</v>
      </c>
      <c r="I292" s="100">
        <f t="shared" si="45"/>
        <v>0</v>
      </c>
      <c r="J292" s="100">
        <f t="shared" si="45"/>
        <v>0</v>
      </c>
      <c r="K292" s="100">
        <f t="shared" si="45"/>
        <v>4192.47</v>
      </c>
      <c r="L292" s="100">
        <f t="shared" si="45"/>
        <v>0</v>
      </c>
      <c r="M292" s="100">
        <f t="shared" si="45"/>
        <v>3840.0900000000006</v>
      </c>
      <c r="N292" s="100">
        <f t="shared" si="45"/>
        <v>0</v>
      </c>
      <c r="O292" s="100">
        <f t="shared" si="45"/>
        <v>-0.6100000000000001</v>
      </c>
      <c r="P292" s="100">
        <f t="shared" si="45"/>
        <v>78293.2</v>
      </c>
      <c r="Q292" s="101"/>
    </row>
    <row r="293" spans="1:17" s="37" customFormat="1" ht="15.75" customHeight="1">
      <c r="A293" s="103"/>
      <c r="B293" s="90" t="s">
        <v>534</v>
      </c>
      <c r="C293" s="104"/>
      <c r="D293" s="155"/>
      <c r="E293" s="104">
        <f aca="true" t="shared" si="46" ref="E293:P293">E265+E292</f>
        <v>83524.3</v>
      </c>
      <c r="F293" s="104">
        <f t="shared" si="46"/>
        <v>0</v>
      </c>
      <c r="G293" s="104">
        <f t="shared" si="46"/>
        <v>0</v>
      </c>
      <c r="H293" s="104">
        <f t="shared" si="46"/>
        <v>6900</v>
      </c>
      <c r="I293" s="104">
        <f t="shared" si="46"/>
        <v>0</v>
      </c>
      <c r="J293" s="104">
        <f t="shared" si="46"/>
        <v>0</v>
      </c>
      <c r="K293" s="104">
        <f t="shared" si="46"/>
        <v>4192.47</v>
      </c>
      <c r="L293" s="104">
        <f t="shared" si="46"/>
        <v>0</v>
      </c>
      <c r="M293" s="104">
        <f t="shared" si="46"/>
        <v>3840.0900000000006</v>
      </c>
      <c r="N293" s="104">
        <f t="shared" si="46"/>
        <v>137.02</v>
      </c>
      <c r="O293" s="104">
        <f t="shared" si="46"/>
        <v>-0.6400000000000001</v>
      </c>
      <c r="P293" s="104">
        <f t="shared" si="46"/>
        <v>82529.4</v>
      </c>
      <c r="Q293" s="105"/>
    </row>
    <row r="294" spans="1:17" s="37" customFormat="1" ht="10.5" customHeight="1">
      <c r="A294" s="38"/>
      <c r="B294" s="133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137"/>
    </row>
    <row r="295" spans="2:16" ht="18">
      <c r="B295" s="27"/>
      <c r="C295" s="27"/>
      <c r="D295" s="27" t="s">
        <v>781</v>
      </c>
      <c r="E295" s="27"/>
      <c r="F295" s="27"/>
      <c r="G295" s="27"/>
      <c r="H295" s="27"/>
      <c r="I295" s="27"/>
      <c r="J295" s="27" t="s">
        <v>783</v>
      </c>
      <c r="K295" s="27"/>
      <c r="L295" s="27"/>
      <c r="M295" s="27"/>
      <c r="N295" s="27"/>
      <c r="O295" s="27"/>
      <c r="P295" s="27"/>
    </row>
    <row r="296" spans="1:16" ht="18">
      <c r="A296" s="26" t="s">
        <v>782</v>
      </c>
      <c r="B296" s="27"/>
      <c r="C296" s="27"/>
      <c r="D296" s="27" t="s">
        <v>780</v>
      </c>
      <c r="E296" s="27"/>
      <c r="F296" s="27"/>
      <c r="G296" s="27"/>
      <c r="H296" s="27"/>
      <c r="I296" s="27"/>
      <c r="J296" s="27" t="s">
        <v>784</v>
      </c>
      <c r="K296" s="27"/>
      <c r="L296" s="27"/>
      <c r="M296" s="27"/>
      <c r="N296" s="27"/>
      <c r="O296" s="27"/>
      <c r="P296" s="27"/>
    </row>
    <row r="298" spans="1:17" ht="18">
      <c r="A298" s="348"/>
      <c r="B298" s="349"/>
      <c r="C298" s="349"/>
      <c r="D298" s="349"/>
      <c r="E298" s="349"/>
      <c r="F298" s="349"/>
      <c r="G298" s="349"/>
      <c r="H298" s="349"/>
      <c r="I298" s="349"/>
      <c r="J298" s="349"/>
      <c r="K298" s="350"/>
      <c r="L298" s="349"/>
      <c r="M298" s="349"/>
      <c r="N298" s="349"/>
      <c r="O298" s="349"/>
      <c r="P298" s="349"/>
      <c r="Q298" s="351" t="s">
        <v>787</v>
      </c>
    </row>
    <row r="299" spans="1:17" ht="27.75">
      <c r="A299" s="6" t="s">
        <v>0</v>
      </c>
      <c r="B299" s="32"/>
      <c r="C299" s="8"/>
      <c r="D299" s="7" t="s">
        <v>820</v>
      </c>
      <c r="E299" s="8"/>
      <c r="F299" s="8"/>
      <c r="G299" s="8"/>
      <c r="H299" s="8"/>
      <c r="I299" s="8"/>
      <c r="J299" s="8"/>
      <c r="K299" s="9"/>
      <c r="L299" s="8"/>
      <c r="M299" s="8"/>
      <c r="N299" s="8"/>
      <c r="O299" s="8"/>
      <c r="P299" s="8"/>
      <c r="Q299" s="41"/>
    </row>
    <row r="300" spans="1:17" ht="18">
      <c r="A300" s="11"/>
      <c r="B300" s="36" t="s">
        <v>497</v>
      </c>
      <c r="C300" s="13"/>
      <c r="D300" s="13"/>
      <c r="E300" s="13"/>
      <c r="F300" s="13"/>
      <c r="G300" s="13"/>
      <c r="H300" s="13"/>
      <c r="I300" s="14"/>
      <c r="J300" s="14"/>
      <c r="K300" s="15"/>
      <c r="L300" s="13"/>
      <c r="M300" s="13"/>
      <c r="N300" s="13"/>
      <c r="O300" s="13"/>
      <c r="P300" s="13"/>
      <c r="Q300" s="42" t="s">
        <v>792</v>
      </c>
    </row>
    <row r="301" spans="1:17" ht="20.25">
      <c r="A301" s="16"/>
      <c r="B301" s="17"/>
      <c r="C301" s="17"/>
      <c r="D301" s="79" t="s">
        <v>779</v>
      </c>
      <c r="E301" s="18"/>
      <c r="F301" s="18"/>
      <c r="G301" s="18"/>
      <c r="H301" s="18"/>
      <c r="I301" s="18"/>
      <c r="J301" s="18"/>
      <c r="K301" s="19"/>
      <c r="L301" s="18"/>
      <c r="M301" s="18"/>
      <c r="N301" s="18"/>
      <c r="O301" s="18"/>
      <c r="P301" s="18"/>
      <c r="Q301" s="43"/>
    </row>
    <row r="302" spans="1:17" s="84" customFormat="1" ht="30.75" customHeight="1">
      <c r="A302" s="195" t="s">
        <v>1</v>
      </c>
      <c r="B302" s="196" t="s">
        <v>2</v>
      </c>
      <c r="C302" s="196" t="s">
        <v>3</v>
      </c>
      <c r="D302" s="196" t="s">
        <v>4</v>
      </c>
      <c r="E302" s="213" t="s">
        <v>5</v>
      </c>
      <c r="F302" s="214" t="s">
        <v>517</v>
      </c>
      <c r="G302" s="214" t="s">
        <v>548</v>
      </c>
      <c r="H302" s="214" t="s">
        <v>598</v>
      </c>
      <c r="I302" s="213" t="s">
        <v>520</v>
      </c>
      <c r="J302" s="213" t="s">
        <v>483</v>
      </c>
      <c r="K302" s="213" t="s">
        <v>482</v>
      </c>
      <c r="L302" s="214" t="s">
        <v>493</v>
      </c>
      <c r="M302" s="215" t="s">
        <v>488</v>
      </c>
      <c r="N302" s="214" t="s">
        <v>489</v>
      </c>
      <c r="O302" s="214" t="s">
        <v>530</v>
      </c>
      <c r="P302" s="214" t="s">
        <v>519</v>
      </c>
      <c r="Q302" s="200" t="s">
        <v>490</v>
      </c>
    </row>
    <row r="303" spans="1:17" ht="24.75" customHeight="1">
      <c r="A303" s="216">
        <v>7100353</v>
      </c>
      <c r="B303" s="210" t="s">
        <v>706</v>
      </c>
      <c r="C303" s="211" t="s">
        <v>693</v>
      </c>
      <c r="D303" s="211" t="s">
        <v>165</v>
      </c>
      <c r="E303" s="212">
        <v>2925</v>
      </c>
      <c r="F303" s="212">
        <v>0</v>
      </c>
      <c r="G303" s="212">
        <v>0</v>
      </c>
      <c r="H303" s="212">
        <v>300</v>
      </c>
      <c r="I303" s="212">
        <v>0</v>
      </c>
      <c r="J303" s="212">
        <v>0</v>
      </c>
      <c r="K303" s="212">
        <v>0</v>
      </c>
      <c r="L303" s="212">
        <v>0</v>
      </c>
      <c r="M303" s="212">
        <v>68.82</v>
      </c>
      <c r="N303" s="212">
        <v>0</v>
      </c>
      <c r="O303" s="212">
        <v>-0.02</v>
      </c>
      <c r="P303" s="212">
        <f>E303+F303+G303+H303+I303-J303-L303-M303-K303+N303-O303</f>
        <v>3156.2</v>
      </c>
      <c r="Q303" s="201"/>
    </row>
    <row r="304" spans="1:17" ht="24" customHeight="1">
      <c r="A304" s="202">
        <v>7100354</v>
      </c>
      <c r="B304" s="188" t="s">
        <v>206</v>
      </c>
      <c r="C304" s="189" t="s">
        <v>207</v>
      </c>
      <c r="D304" s="189" t="s">
        <v>165</v>
      </c>
      <c r="E304" s="188">
        <v>2925</v>
      </c>
      <c r="F304" s="188">
        <v>0</v>
      </c>
      <c r="G304" s="188">
        <v>0</v>
      </c>
      <c r="H304" s="188">
        <v>300</v>
      </c>
      <c r="I304" s="188">
        <v>0</v>
      </c>
      <c r="J304" s="188">
        <v>0</v>
      </c>
      <c r="K304" s="188">
        <v>0</v>
      </c>
      <c r="L304" s="188">
        <v>0</v>
      </c>
      <c r="M304" s="212">
        <v>68.82</v>
      </c>
      <c r="N304" s="188">
        <v>0</v>
      </c>
      <c r="O304" s="188">
        <v>-0.02</v>
      </c>
      <c r="P304" s="188">
        <f>E304+F304+G304+H304+I304-J304-L304-M304-K304+N304-O304</f>
        <v>3156.2</v>
      </c>
      <c r="Q304" s="203"/>
    </row>
    <row r="305" spans="1:17" ht="24" customHeight="1">
      <c r="A305" s="202">
        <v>7100356</v>
      </c>
      <c r="B305" s="188" t="s">
        <v>601</v>
      </c>
      <c r="C305" s="189" t="s">
        <v>602</v>
      </c>
      <c r="D305" s="189" t="s">
        <v>165</v>
      </c>
      <c r="E305" s="188">
        <v>2925</v>
      </c>
      <c r="F305" s="188">
        <v>0</v>
      </c>
      <c r="G305" s="188">
        <v>0</v>
      </c>
      <c r="H305" s="188">
        <v>300</v>
      </c>
      <c r="I305" s="188">
        <v>0</v>
      </c>
      <c r="J305" s="188">
        <v>0</v>
      </c>
      <c r="K305" s="188">
        <v>0</v>
      </c>
      <c r="L305" s="188">
        <v>0</v>
      </c>
      <c r="M305" s="212">
        <v>68.82</v>
      </c>
      <c r="N305" s="188">
        <v>0</v>
      </c>
      <c r="O305" s="188">
        <v>-0.02</v>
      </c>
      <c r="P305" s="188">
        <f>E305+F305+G305+H305+I305-J305-L305-M305-K305+N305-O305</f>
        <v>3156.2</v>
      </c>
      <c r="Q305" s="203"/>
    </row>
    <row r="306" spans="1:17" ht="24" customHeight="1">
      <c r="A306" s="202">
        <v>7100357</v>
      </c>
      <c r="B306" s="188" t="s">
        <v>208</v>
      </c>
      <c r="C306" s="189" t="s">
        <v>209</v>
      </c>
      <c r="D306" s="189" t="s">
        <v>165</v>
      </c>
      <c r="E306" s="188">
        <v>2925</v>
      </c>
      <c r="F306" s="188">
        <v>0</v>
      </c>
      <c r="G306" s="188">
        <v>0</v>
      </c>
      <c r="H306" s="188">
        <v>300</v>
      </c>
      <c r="I306" s="188">
        <v>0</v>
      </c>
      <c r="J306" s="188">
        <v>0</v>
      </c>
      <c r="K306" s="188">
        <v>0</v>
      </c>
      <c r="L306" s="188">
        <v>0</v>
      </c>
      <c r="M306" s="212">
        <v>68.82</v>
      </c>
      <c r="N306" s="188">
        <v>0</v>
      </c>
      <c r="O306" s="188">
        <v>-0.02</v>
      </c>
      <c r="P306" s="188">
        <f>E306+F306+G306+H306+I306-J306-L306-M306-K306+N306-O306</f>
        <v>3156.2</v>
      </c>
      <c r="Q306" s="203"/>
    </row>
    <row r="307" spans="1:17" ht="24" customHeight="1">
      <c r="A307" s="202">
        <v>7100359</v>
      </c>
      <c r="B307" s="188" t="s">
        <v>210</v>
      </c>
      <c r="C307" s="189" t="s">
        <v>211</v>
      </c>
      <c r="D307" s="189" t="s">
        <v>165</v>
      </c>
      <c r="E307" s="188">
        <v>2925</v>
      </c>
      <c r="F307" s="188">
        <v>0</v>
      </c>
      <c r="G307" s="188">
        <v>0</v>
      </c>
      <c r="H307" s="188">
        <v>300</v>
      </c>
      <c r="I307" s="188">
        <v>0</v>
      </c>
      <c r="J307" s="188">
        <v>0</v>
      </c>
      <c r="K307" s="188">
        <v>470.35</v>
      </c>
      <c r="L307" s="188">
        <v>0</v>
      </c>
      <c r="M307" s="188">
        <v>68.82</v>
      </c>
      <c r="N307" s="188">
        <v>0</v>
      </c>
      <c r="O307" s="188">
        <v>0.03</v>
      </c>
      <c r="P307" s="188">
        <f aca="true" t="shared" si="47" ref="P307:P317">E307+F307+G307+H307+I307-J307-L307-M307-K307+N307-O307</f>
        <v>2685.7999999999997</v>
      </c>
      <c r="Q307" s="203"/>
    </row>
    <row r="308" spans="1:17" ht="24" customHeight="1">
      <c r="A308" s="202">
        <v>7100363</v>
      </c>
      <c r="B308" s="188" t="s">
        <v>212</v>
      </c>
      <c r="C308" s="189" t="s">
        <v>213</v>
      </c>
      <c r="D308" s="189" t="s">
        <v>165</v>
      </c>
      <c r="E308" s="188">
        <v>0</v>
      </c>
      <c r="F308" s="188">
        <v>0</v>
      </c>
      <c r="G308" s="188">
        <v>0</v>
      </c>
      <c r="H308" s="188">
        <v>0</v>
      </c>
      <c r="I308" s="188">
        <v>0</v>
      </c>
      <c r="J308" s="188">
        <v>0</v>
      </c>
      <c r="K308" s="188">
        <v>0</v>
      </c>
      <c r="L308" s="188">
        <v>0</v>
      </c>
      <c r="M308" s="188">
        <v>0</v>
      </c>
      <c r="N308" s="188">
        <v>0</v>
      </c>
      <c r="O308" s="188">
        <v>0</v>
      </c>
      <c r="P308" s="188">
        <f t="shared" si="47"/>
        <v>0</v>
      </c>
      <c r="Q308" s="203" t="s">
        <v>821</v>
      </c>
    </row>
    <row r="309" spans="1:17" ht="24" customHeight="1">
      <c r="A309" s="202">
        <v>7100373</v>
      </c>
      <c r="B309" s="188" t="s">
        <v>214</v>
      </c>
      <c r="C309" s="189" t="s">
        <v>215</v>
      </c>
      <c r="D309" s="189" t="s">
        <v>165</v>
      </c>
      <c r="E309" s="188">
        <v>2925</v>
      </c>
      <c r="F309" s="188">
        <v>0</v>
      </c>
      <c r="G309" s="188">
        <v>0</v>
      </c>
      <c r="H309" s="188">
        <v>300</v>
      </c>
      <c r="I309" s="188">
        <v>0</v>
      </c>
      <c r="J309" s="188">
        <v>0</v>
      </c>
      <c r="K309" s="188">
        <v>0</v>
      </c>
      <c r="L309" s="188">
        <v>0</v>
      </c>
      <c r="M309" s="188">
        <v>68.82</v>
      </c>
      <c r="N309" s="188">
        <v>0</v>
      </c>
      <c r="O309" s="188">
        <v>0.18</v>
      </c>
      <c r="P309" s="188">
        <f t="shared" si="47"/>
        <v>3156</v>
      </c>
      <c r="Q309" s="203"/>
    </row>
    <row r="310" spans="1:17" ht="24" customHeight="1">
      <c r="A310" s="202">
        <v>7100376</v>
      </c>
      <c r="B310" s="188" t="s">
        <v>216</v>
      </c>
      <c r="C310" s="189" t="s">
        <v>217</v>
      </c>
      <c r="D310" s="189" t="s">
        <v>165</v>
      </c>
      <c r="E310" s="188">
        <v>4500</v>
      </c>
      <c r="F310" s="188">
        <v>0</v>
      </c>
      <c r="G310" s="188">
        <v>0</v>
      </c>
      <c r="H310" s="188">
        <v>300</v>
      </c>
      <c r="I310" s="188">
        <v>0</v>
      </c>
      <c r="J310" s="188">
        <v>0</v>
      </c>
      <c r="K310" s="188">
        <v>0</v>
      </c>
      <c r="L310" s="188">
        <v>0</v>
      </c>
      <c r="M310" s="188">
        <v>433.95</v>
      </c>
      <c r="N310" s="188">
        <v>0</v>
      </c>
      <c r="O310" s="188">
        <v>-0.15</v>
      </c>
      <c r="P310" s="188">
        <f t="shared" si="47"/>
        <v>4366.2</v>
      </c>
      <c r="Q310" s="203"/>
    </row>
    <row r="311" spans="1:17" ht="24" customHeight="1">
      <c r="A311" s="202">
        <v>7100377</v>
      </c>
      <c r="B311" s="188" t="s">
        <v>523</v>
      </c>
      <c r="C311" s="189" t="s">
        <v>524</v>
      </c>
      <c r="D311" s="189" t="s">
        <v>165</v>
      </c>
      <c r="E311" s="188">
        <v>2925</v>
      </c>
      <c r="F311" s="188">
        <v>0</v>
      </c>
      <c r="G311" s="188">
        <v>0</v>
      </c>
      <c r="H311" s="188">
        <v>300</v>
      </c>
      <c r="I311" s="188">
        <v>0</v>
      </c>
      <c r="J311" s="188">
        <v>0</v>
      </c>
      <c r="K311" s="188">
        <v>0</v>
      </c>
      <c r="L311" s="188">
        <v>0</v>
      </c>
      <c r="M311" s="188">
        <v>68.82</v>
      </c>
      <c r="N311" s="188">
        <v>0</v>
      </c>
      <c r="O311" s="188">
        <v>0.18</v>
      </c>
      <c r="P311" s="188">
        <f t="shared" si="47"/>
        <v>3156</v>
      </c>
      <c r="Q311" s="203"/>
    </row>
    <row r="312" spans="1:17" ht="24" customHeight="1">
      <c r="A312" s="202">
        <v>7100378</v>
      </c>
      <c r="B312" s="188" t="s">
        <v>525</v>
      </c>
      <c r="C312" s="189" t="s">
        <v>526</v>
      </c>
      <c r="D312" s="189" t="s">
        <v>165</v>
      </c>
      <c r="E312" s="188">
        <v>2925</v>
      </c>
      <c r="F312" s="188">
        <v>0</v>
      </c>
      <c r="G312" s="188">
        <v>0</v>
      </c>
      <c r="H312" s="188">
        <v>300</v>
      </c>
      <c r="I312" s="188">
        <v>0</v>
      </c>
      <c r="J312" s="188">
        <v>0</v>
      </c>
      <c r="K312" s="188">
        <v>0</v>
      </c>
      <c r="L312" s="188">
        <v>0</v>
      </c>
      <c r="M312" s="188">
        <v>68.82</v>
      </c>
      <c r="N312" s="188">
        <v>0</v>
      </c>
      <c r="O312" s="188">
        <v>-0.02</v>
      </c>
      <c r="P312" s="188">
        <f t="shared" si="47"/>
        <v>3156.2</v>
      </c>
      <c r="Q312" s="203"/>
    </row>
    <row r="313" spans="1:17" ht="24" customHeight="1">
      <c r="A313" s="202">
        <v>7100380</v>
      </c>
      <c r="B313" s="188" t="s">
        <v>750</v>
      </c>
      <c r="C313" s="189" t="s">
        <v>751</v>
      </c>
      <c r="D313" s="189" t="s">
        <v>165</v>
      </c>
      <c r="E313" s="188">
        <v>2925</v>
      </c>
      <c r="F313" s="188">
        <v>0</v>
      </c>
      <c r="G313" s="188">
        <v>0</v>
      </c>
      <c r="H313" s="188">
        <v>300</v>
      </c>
      <c r="I313" s="188">
        <v>0</v>
      </c>
      <c r="J313" s="188">
        <v>0</v>
      </c>
      <c r="K313" s="188">
        <v>0</v>
      </c>
      <c r="L313" s="188">
        <v>0</v>
      </c>
      <c r="M313" s="188">
        <v>68.82</v>
      </c>
      <c r="N313" s="188">
        <v>0</v>
      </c>
      <c r="O313" s="188">
        <v>-0.02</v>
      </c>
      <c r="P313" s="188">
        <f t="shared" si="47"/>
        <v>3156.2</v>
      </c>
      <c r="Q313" s="203"/>
    </row>
    <row r="314" spans="1:17" ht="24" customHeight="1">
      <c r="A314" s="202">
        <v>7100383</v>
      </c>
      <c r="B314" s="188" t="s">
        <v>535</v>
      </c>
      <c r="C314" s="189" t="s">
        <v>536</v>
      </c>
      <c r="D314" s="189" t="s">
        <v>165</v>
      </c>
      <c r="E314" s="188">
        <v>2925</v>
      </c>
      <c r="F314" s="188">
        <v>0</v>
      </c>
      <c r="G314" s="188">
        <v>0</v>
      </c>
      <c r="H314" s="188">
        <v>300</v>
      </c>
      <c r="I314" s="188">
        <v>0</v>
      </c>
      <c r="J314" s="188">
        <v>0</v>
      </c>
      <c r="K314" s="188">
        <v>0</v>
      </c>
      <c r="L314" s="188">
        <v>0</v>
      </c>
      <c r="M314" s="188">
        <v>68.82</v>
      </c>
      <c r="N314" s="188">
        <v>0</v>
      </c>
      <c r="O314" s="188">
        <v>-0.02</v>
      </c>
      <c r="P314" s="188">
        <f t="shared" si="47"/>
        <v>3156.2</v>
      </c>
      <c r="Q314" s="203"/>
    </row>
    <row r="315" spans="1:17" ht="24" customHeight="1">
      <c r="A315" s="202">
        <v>7100386</v>
      </c>
      <c r="B315" s="188" t="s">
        <v>544</v>
      </c>
      <c r="C315" s="189" t="s">
        <v>646</v>
      </c>
      <c r="D315" s="189" t="s">
        <v>165</v>
      </c>
      <c r="E315" s="188">
        <v>2925</v>
      </c>
      <c r="F315" s="188">
        <v>0</v>
      </c>
      <c r="G315" s="188">
        <v>0</v>
      </c>
      <c r="H315" s="188">
        <v>300</v>
      </c>
      <c r="I315" s="188">
        <v>0</v>
      </c>
      <c r="J315" s="188">
        <v>0</v>
      </c>
      <c r="K315" s="188">
        <v>0</v>
      </c>
      <c r="L315" s="188">
        <v>0</v>
      </c>
      <c r="M315" s="188">
        <v>68.82</v>
      </c>
      <c r="N315" s="188">
        <v>0</v>
      </c>
      <c r="O315" s="188">
        <v>0.18</v>
      </c>
      <c r="P315" s="188">
        <f t="shared" si="47"/>
        <v>3156</v>
      </c>
      <c r="Q315" s="203"/>
    </row>
    <row r="316" spans="1:17" ht="24" customHeight="1">
      <c r="A316" s="202">
        <v>7100389</v>
      </c>
      <c r="B316" s="188" t="s">
        <v>584</v>
      </c>
      <c r="C316" s="189" t="s">
        <v>586</v>
      </c>
      <c r="D316" s="189" t="s">
        <v>165</v>
      </c>
      <c r="E316" s="188">
        <v>2925</v>
      </c>
      <c r="F316" s="188">
        <v>0</v>
      </c>
      <c r="G316" s="188">
        <v>0</v>
      </c>
      <c r="H316" s="188">
        <v>300</v>
      </c>
      <c r="I316" s="188">
        <v>0</v>
      </c>
      <c r="J316" s="188">
        <v>0</v>
      </c>
      <c r="K316" s="188">
        <v>0</v>
      </c>
      <c r="L316" s="188">
        <v>0</v>
      </c>
      <c r="M316" s="188">
        <v>68.82</v>
      </c>
      <c r="N316" s="188">
        <v>0</v>
      </c>
      <c r="O316" s="188">
        <v>-0.02</v>
      </c>
      <c r="P316" s="188">
        <f t="shared" si="47"/>
        <v>3156.2</v>
      </c>
      <c r="Q316" s="203"/>
    </row>
    <row r="317" spans="1:17" ht="24" customHeight="1">
      <c r="A317" s="202">
        <v>7100390</v>
      </c>
      <c r="B317" s="188" t="s">
        <v>585</v>
      </c>
      <c r="C317" s="189" t="s">
        <v>587</v>
      </c>
      <c r="D317" s="189" t="s">
        <v>626</v>
      </c>
      <c r="E317" s="188">
        <v>4000.05</v>
      </c>
      <c r="F317" s="188">
        <v>0</v>
      </c>
      <c r="G317" s="188">
        <v>0</v>
      </c>
      <c r="H317" s="188">
        <v>300</v>
      </c>
      <c r="I317" s="188">
        <v>0</v>
      </c>
      <c r="J317" s="188">
        <v>0</v>
      </c>
      <c r="K317" s="188">
        <v>0</v>
      </c>
      <c r="L317" s="188">
        <v>0</v>
      </c>
      <c r="M317" s="188">
        <v>349.05</v>
      </c>
      <c r="N317" s="188">
        <v>0</v>
      </c>
      <c r="O317" s="188">
        <v>0</v>
      </c>
      <c r="P317" s="188">
        <f t="shared" si="47"/>
        <v>3951</v>
      </c>
      <c r="Q317" s="203"/>
    </row>
    <row r="318" spans="1:17" ht="24" customHeight="1">
      <c r="A318" s="202">
        <v>7100394</v>
      </c>
      <c r="B318" s="188" t="s">
        <v>603</v>
      </c>
      <c r="C318" s="189" t="s">
        <v>604</v>
      </c>
      <c r="D318" s="189" t="s">
        <v>165</v>
      </c>
      <c r="E318" s="188">
        <v>2925</v>
      </c>
      <c r="F318" s="188">
        <v>0</v>
      </c>
      <c r="G318" s="188">
        <v>0</v>
      </c>
      <c r="H318" s="188">
        <v>300</v>
      </c>
      <c r="I318" s="188">
        <v>0</v>
      </c>
      <c r="J318" s="188">
        <v>0</v>
      </c>
      <c r="K318" s="188">
        <v>0</v>
      </c>
      <c r="L318" s="188">
        <v>0</v>
      </c>
      <c r="M318" s="188">
        <v>68.82</v>
      </c>
      <c r="N318" s="188">
        <v>0</v>
      </c>
      <c r="O318" s="188">
        <v>-0.02</v>
      </c>
      <c r="P318" s="188">
        <f aca="true" t="shared" si="48" ref="P318:P327">E318+F318+G318+H318+I318-J318-L318-M318-K318+N318-O318</f>
        <v>3156.2</v>
      </c>
      <c r="Q318" s="203"/>
    </row>
    <row r="319" spans="1:17" ht="24" customHeight="1">
      <c r="A319" s="228">
        <v>7100396</v>
      </c>
      <c r="B319" s="229" t="s">
        <v>605</v>
      </c>
      <c r="C319" s="230" t="s">
        <v>606</v>
      </c>
      <c r="D319" s="230" t="s">
        <v>165</v>
      </c>
      <c r="E319" s="229">
        <v>2925</v>
      </c>
      <c r="F319" s="229">
        <v>0</v>
      </c>
      <c r="G319" s="229">
        <v>0</v>
      </c>
      <c r="H319" s="229">
        <v>300</v>
      </c>
      <c r="I319" s="229">
        <v>0</v>
      </c>
      <c r="J319" s="229">
        <v>0</v>
      </c>
      <c r="K319" s="229">
        <v>0</v>
      </c>
      <c r="L319" s="229">
        <v>0</v>
      </c>
      <c r="M319" s="188">
        <v>68.82</v>
      </c>
      <c r="N319" s="229">
        <v>0</v>
      </c>
      <c r="O319" s="229">
        <v>-0.02</v>
      </c>
      <c r="P319" s="229">
        <f t="shared" si="48"/>
        <v>3156.2</v>
      </c>
      <c r="Q319" s="231"/>
    </row>
    <row r="320" spans="1:17" ht="24" customHeight="1">
      <c r="A320" s="202">
        <v>7100397</v>
      </c>
      <c r="B320" s="188" t="s">
        <v>607</v>
      </c>
      <c r="C320" s="189" t="s">
        <v>608</v>
      </c>
      <c r="D320" s="189" t="s">
        <v>165</v>
      </c>
      <c r="E320" s="188">
        <v>2925</v>
      </c>
      <c r="F320" s="188">
        <v>0</v>
      </c>
      <c r="G320" s="188">
        <v>0</v>
      </c>
      <c r="H320" s="188">
        <v>300</v>
      </c>
      <c r="I320" s="188">
        <v>0</v>
      </c>
      <c r="J320" s="188">
        <v>0</v>
      </c>
      <c r="K320" s="188">
        <v>0</v>
      </c>
      <c r="L320" s="188">
        <v>0</v>
      </c>
      <c r="M320" s="188">
        <v>68.82</v>
      </c>
      <c r="N320" s="188">
        <v>0</v>
      </c>
      <c r="O320" s="188">
        <v>-0.02</v>
      </c>
      <c r="P320" s="188">
        <f t="shared" si="48"/>
        <v>3156.2</v>
      </c>
      <c r="Q320" s="203"/>
    </row>
    <row r="321" spans="1:17" ht="22.5" customHeight="1">
      <c r="A321" s="202">
        <v>7100399</v>
      </c>
      <c r="B321" s="342" t="s">
        <v>617</v>
      </c>
      <c r="C321" s="189" t="s">
        <v>694</v>
      </c>
      <c r="D321" s="189" t="s">
        <v>165</v>
      </c>
      <c r="E321" s="188">
        <v>2925</v>
      </c>
      <c r="F321" s="188">
        <v>0</v>
      </c>
      <c r="G321" s="188">
        <v>0</v>
      </c>
      <c r="H321" s="188">
        <v>300</v>
      </c>
      <c r="I321" s="188">
        <v>0</v>
      </c>
      <c r="J321" s="188">
        <v>0</v>
      </c>
      <c r="K321" s="188">
        <v>0</v>
      </c>
      <c r="L321" s="188">
        <v>0</v>
      </c>
      <c r="M321" s="188">
        <v>68.82</v>
      </c>
      <c r="N321" s="188">
        <v>0</v>
      </c>
      <c r="O321" s="188">
        <v>-0.02</v>
      </c>
      <c r="P321" s="188">
        <f t="shared" si="48"/>
        <v>3156.2</v>
      </c>
      <c r="Q321" s="203"/>
    </row>
    <row r="322" spans="1:17" ht="22.5" customHeight="1">
      <c r="A322" s="202">
        <v>7100400</v>
      </c>
      <c r="B322" s="342" t="s">
        <v>616</v>
      </c>
      <c r="C322" s="189" t="s">
        <v>695</v>
      </c>
      <c r="D322" s="189" t="s">
        <v>626</v>
      </c>
      <c r="E322" s="188">
        <v>4000.05</v>
      </c>
      <c r="F322" s="188">
        <v>0</v>
      </c>
      <c r="G322" s="188">
        <v>0</v>
      </c>
      <c r="H322" s="188">
        <v>300</v>
      </c>
      <c r="I322" s="343">
        <v>0</v>
      </c>
      <c r="J322" s="188">
        <v>0</v>
      </c>
      <c r="K322" s="188">
        <v>0</v>
      </c>
      <c r="L322" s="188">
        <v>0</v>
      </c>
      <c r="M322" s="188">
        <v>349.05</v>
      </c>
      <c r="N322" s="188">
        <v>0</v>
      </c>
      <c r="O322" s="188">
        <v>0</v>
      </c>
      <c r="P322" s="188">
        <f t="shared" si="48"/>
        <v>3951</v>
      </c>
      <c r="Q322" s="203"/>
    </row>
    <row r="323" spans="1:17" ht="22.5" customHeight="1">
      <c r="A323" s="202">
        <v>7100402</v>
      </c>
      <c r="B323" s="342" t="s">
        <v>647</v>
      </c>
      <c r="C323" s="189" t="s">
        <v>648</v>
      </c>
      <c r="D323" s="189" t="s">
        <v>626</v>
      </c>
      <c r="E323" s="188">
        <v>4000.05</v>
      </c>
      <c r="F323" s="188">
        <v>0</v>
      </c>
      <c r="G323" s="188">
        <v>0</v>
      </c>
      <c r="H323" s="188">
        <v>300</v>
      </c>
      <c r="I323" s="188">
        <v>0</v>
      </c>
      <c r="J323" s="188">
        <v>0</v>
      </c>
      <c r="K323" s="188">
        <v>0</v>
      </c>
      <c r="L323" s="188">
        <v>0</v>
      </c>
      <c r="M323" s="188">
        <v>349.05</v>
      </c>
      <c r="N323" s="188">
        <v>0</v>
      </c>
      <c r="O323" s="188">
        <v>0</v>
      </c>
      <c r="P323" s="188">
        <f t="shared" si="48"/>
        <v>3951</v>
      </c>
      <c r="Q323" s="203"/>
    </row>
    <row r="324" spans="1:17" ht="22.5" customHeight="1">
      <c r="A324" s="202">
        <v>7100404</v>
      </c>
      <c r="B324" s="344" t="s">
        <v>672</v>
      </c>
      <c r="C324" s="189" t="s">
        <v>673</v>
      </c>
      <c r="D324" s="189" t="s">
        <v>165</v>
      </c>
      <c r="E324" s="188">
        <v>2925</v>
      </c>
      <c r="F324" s="188">
        <v>0</v>
      </c>
      <c r="G324" s="188">
        <v>0</v>
      </c>
      <c r="H324" s="188">
        <v>300</v>
      </c>
      <c r="I324" s="188">
        <v>0</v>
      </c>
      <c r="J324" s="188">
        <v>0</v>
      </c>
      <c r="K324" s="188">
        <v>0</v>
      </c>
      <c r="L324" s="188">
        <v>0</v>
      </c>
      <c r="M324" s="188">
        <v>68.82</v>
      </c>
      <c r="N324" s="188">
        <v>0</v>
      </c>
      <c r="O324" s="188">
        <v>-0.02</v>
      </c>
      <c r="P324" s="188">
        <f t="shared" si="48"/>
        <v>3156.2</v>
      </c>
      <c r="Q324" s="203"/>
    </row>
    <row r="325" spans="1:17" ht="22.5" customHeight="1">
      <c r="A325" s="202">
        <v>7100405</v>
      </c>
      <c r="B325" s="344" t="s">
        <v>670</v>
      </c>
      <c r="C325" s="189" t="s">
        <v>674</v>
      </c>
      <c r="D325" s="189" t="s">
        <v>626</v>
      </c>
      <c r="E325" s="188">
        <v>4000.05</v>
      </c>
      <c r="F325" s="188">
        <v>0</v>
      </c>
      <c r="G325" s="188">
        <v>0</v>
      </c>
      <c r="H325" s="188">
        <v>300</v>
      </c>
      <c r="I325" s="188">
        <v>0</v>
      </c>
      <c r="J325" s="188">
        <v>0</v>
      </c>
      <c r="K325" s="188">
        <v>0</v>
      </c>
      <c r="L325" s="188">
        <v>0</v>
      </c>
      <c r="M325" s="188">
        <v>349.05</v>
      </c>
      <c r="N325" s="188">
        <v>0</v>
      </c>
      <c r="O325" s="188">
        <v>0</v>
      </c>
      <c r="P325" s="188">
        <f t="shared" si="48"/>
        <v>3951</v>
      </c>
      <c r="Q325" s="203"/>
    </row>
    <row r="326" spans="1:17" ht="22.5" customHeight="1">
      <c r="A326" s="202">
        <v>7100406</v>
      </c>
      <c r="B326" s="344" t="s">
        <v>671</v>
      </c>
      <c r="C326" s="189" t="s">
        <v>675</v>
      </c>
      <c r="D326" s="189" t="s">
        <v>165</v>
      </c>
      <c r="E326" s="188">
        <v>2925</v>
      </c>
      <c r="F326" s="188">
        <v>0</v>
      </c>
      <c r="G326" s="188">
        <v>0</v>
      </c>
      <c r="H326" s="188">
        <v>300</v>
      </c>
      <c r="I326" s="188">
        <v>0</v>
      </c>
      <c r="J326" s="188">
        <v>0</v>
      </c>
      <c r="K326" s="188">
        <v>0</v>
      </c>
      <c r="L326" s="188">
        <v>0</v>
      </c>
      <c r="M326" s="188">
        <v>68.82</v>
      </c>
      <c r="N326" s="188">
        <v>0</v>
      </c>
      <c r="O326" s="188">
        <v>-0.02</v>
      </c>
      <c r="P326" s="188">
        <f t="shared" si="48"/>
        <v>3156.2</v>
      </c>
      <c r="Q326" s="203"/>
    </row>
    <row r="327" spans="1:17" ht="22.5" customHeight="1">
      <c r="A327" s="217">
        <v>7100407</v>
      </c>
      <c r="B327" s="345" t="s">
        <v>709</v>
      </c>
      <c r="C327" s="219" t="s">
        <v>696</v>
      </c>
      <c r="D327" s="219" t="s">
        <v>165</v>
      </c>
      <c r="E327" s="218">
        <v>2925</v>
      </c>
      <c r="F327" s="218">
        <v>0</v>
      </c>
      <c r="G327" s="218">
        <v>0</v>
      </c>
      <c r="H327" s="218">
        <v>300</v>
      </c>
      <c r="I327" s="346">
        <v>0</v>
      </c>
      <c r="J327" s="218">
        <v>0</v>
      </c>
      <c r="K327" s="218">
        <v>0</v>
      </c>
      <c r="L327" s="218">
        <v>0</v>
      </c>
      <c r="M327" s="218">
        <v>68.82</v>
      </c>
      <c r="N327" s="218">
        <v>0</v>
      </c>
      <c r="O327" s="218">
        <v>-0.02</v>
      </c>
      <c r="P327" s="218">
        <f t="shared" si="48"/>
        <v>3156.2</v>
      </c>
      <c r="Q327" s="220"/>
    </row>
    <row r="328" spans="1:17" s="37" customFormat="1" ht="21.75" customHeight="1">
      <c r="A328" s="207"/>
      <c r="B328" s="208" t="s">
        <v>534</v>
      </c>
      <c r="C328" s="173"/>
      <c r="D328" s="173"/>
      <c r="E328" s="173">
        <f aca="true" t="shared" si="49" ref="E328:P328">SUM(E303:E327)</f>
        <v>76075.20000000001</v>
      </c>
      <c r="F328" s="173">
        <f t="shared" si="49"/>
        <v>0</v>
      </c>
      <c r="G328" s="173">
        <f t="shared" si="49"/>
        <v>0</v>
      </c>
      <c r="H328" s="173">
        <f t="shared" si="49"/>
        <v>7200</v>
      </c>
      <c r="I328" s="173">
        <f t="shared" si="49"/>
        <v>0</v>
      </c>
      <c r="J328" s="173">
        <f t="shared" si="49"/>
        <v>0</v>
      </c>
      <c r="K328" s="173">
        <f t="shared" si="49"/>
        <v>470.35</v>
      </c>
      <c r="L328" s="173">
        <f t="shared" si="49"/>
        <v>0</v>
      </c>
      <c r="M328" s="173">
        <f t="shared" si="49"/>
        <v>3137.73</v>
      </c>
      <c r="N328" s="173">
        <f t="shared" si="49"/>
        <v>0</v>
      </c>
      <c r="O328" s="173">
        <f t="shared" si="49"/>
        <v>0.12000000000000006</v>
      </c>
      <c r="P328" s="173">
        <f t="shared" si="49"/>
        <v>79666.99999999999</v>
      </c>
      <c r="Q328" s="209"/>
    </row>
    <row r="329" spans="2:16" ht="23.25" customHeight="1">
      <c r="B329" s="27"/>
      <c r="C329" s="27"/>
      <c r="D329" s="27" t="s">
        <v>781</v>
      </c>
      <c r="E329" s="27"/>
      <c r="F329" s="27"/>
      <c r="G329" s="27"/>
      <c r="H329" s="27"/>
      <c r="I329" s="27"/>
      <c r="J329" s="27" t="s">
        <v>783</v>
      </c>
      <c r="K329" s="27"/>
      <c r="L329" s="27"/>
      <c r="M329" s="27"/>
      <c r="N329" s="27"/>
      <c r="O329" s="27"/>
      <c r="P329" s="27"/>
    </row>
    <row r="330" spans="1:16" ht="13.5" customHeight="1">
      <c r="A330" s="26" t="s">
        <v>782</v>
      </c>
      <c r="B330" s="27"/>
      <c r="C330" s="27"/>
      <c r="D330" s="27" t="s">
        <v>780</v>
      </c>
      <c r="E330" s="27"/>
      <c r="F330" s="27"/>
      <c r="G330" s="27"/>
      <c r="H330" s="27"/>
      <c r="I330" s="27"/>
      <c r="J330" s="27" t="s">
        <v>784</v>
      </c>
      <c r="K330" s="27"/>
      <c r="L330" s="27"/>
      <c r="M330" s="27"/>
      <c r="N330" s="27"/>
      <c r="O330" s="27"/>
      <c r="P330" s="27"/>
    </row>
    <row r="331" spans="2:16" ht="13.5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7" ht="13.5" customHeight="1">
      <c r="A332" s="348"/>
      <c r="B332" s="352"/>
      <c r="C332" s="352"/>
      <c r="D332" s="352"/>
      <c r="E332" s="352"/>
      <c r="F332" s="352"/>
      <c r="G332" s="352"/>
      <c r="H332" s="352"/>
      <c r="I332" s="352"/>
      <c r="J332" s="352"/>
      <c r="K332" s="352"/>
      <c r="L332" s="352"/>
      <c r="M332" s="352"/>
      <c r="N332" s="352"/>
      <c r="O332" s="352"/>
      <c r="P332" s="352"/>
      <c r="Q332" s="351" t="s">
        <v>788</v>
      </c>
    </row>
    <row r="333" spans="1:17" ht="27.75">
      <c r="A333" s="6" t="s">
        <v>0</v>
      </c>
      <c r="B333" s="32"/>
      <c r="C333" s="8"/>
      <c r="D333" s="7" t="s">
        <v>820</v>
      </c>
      <c r="E333" s="8"/>
      <c r="F333" s="8"/>
      <c r="G333" s="8"/>
      <c r="H333" s="8"/>
      <c r="I333" s="8"/>
      <c r="J333" s="8"/>
      <c r="K333" s="9"/>
      <c r="L333" s="8"/>
      <c r="M333" s="8"/>
      <c r="N333" s="8"/>
      <c r="O333" s="8"/>
      <c r="P333" s="8"/>
      <c r="Q333" s="41"/>
    </row>
    <row r="334" spans="1:17" ht="18">
      <c r="A334" s="11"/>
      <c r="B334" s="36" t="s">
        <v>497</v>
      </c>
      <c r="C334" s="13"/>
      <c r="D334" s="13"/>
      <c r="E334" s="13"/>
      <c r="F334" s="13"/>
      <c r="G334" s="13"/>
      <c r="H334" s="13"/>
      <c r="I334" s="14"/>
      <c r="J334" s="14"/>
      <c r="K334" s="15"/>
      <c r="L334" s="13"/>
      <c r="M334" s="13"/>
      <c r="N334" s="13"/>
      <c r="O334" s="13"/>
      <c r="P334" s="13"/>
      <c r="Q334" s="42" t="s">
        <v>793</v>
      </c>
    </row>
    <row r="335" spans="1:17" ht="20.25">
      <c r="A335" s="16"/>
      <c r="B335" s="17"/>
      <c r="C335" s="17"/>
      <c r="D335" s="79" t="s">
        <v>779</v>
      </c>
      <c r="E335" s="18"/>
      <c r="F335" s="18"/>
      <c r="G335" s="18"/>
      <c r="H335" s="18"/>
      <c r="I335" s="18"/>
      <c r="J335" s="18"/>
      <c r="K335" s="19"/>
      <c r="L335" s="18"/>
      <c r="M335" s="18"/>
      <c r="N335" s="18"/>
      <c r="O335" s="18"/>
      <c r="P335" s="18"/>
      <c r="Q335" s="43"/>
    </row>
    <row r="336" spans="1:17" s="84" customFormat="1" ht="30" customHeight="1" thickBot="1">
      <c r="A336" s="80" t="s">
        <v>1</v>
      </c>
      <c r="B336" s="81" t="s">
        <v>2</v>
      </c>
      <c r="C336" s="81" t="s">
        <v>3</v>
      </c>
      <c r="D336" s="81" t="s">
        <v>4</v>
      </c>
      <c r="E336" s="68" t="s">
        <v>5</v>
      </c>
      <c r="F336" s="40" t="s">
        <v>517</v>
      </c>
      <c r="G336" s="40" t="s">
        <v>548</v>
      </c>
      <c r="H336" s="40" t="s">
        <v>598</v>
      </c>
      <c r="I336" s="68" t="s">
        <v>520</v>
      </c>
      <c r="J336" s="68" t="s">
        <v>483</v>
      </c>
      <c r="K336" s="68" t="s">
        <v>482</v>
      </c>
      <c r="L336" s="40" t="s">
        <v>493</v>
      </c>
      <c r="M336" s="82" t="s">
        <v>488</v>
      </c>
      <c r="N336" s="40" t="s">
        <v>489</v>
      </c>
      <c r="O336" s="40" t="s">
        <v>530</v>
      </c>
      <c r="P336" s="40" t="s">
        <v>519</v>
      </c>
      <c r="Q336" s="83" t="s">
        <v>490</v>
      </c>
    </row>
    <row r="337" spans="1:17" ht="24" customHeight="1" thickTop="1">
      <c r="A337" s="31">
        <v>7100409</v>
      </c>
      <c r="B337" s="185" t="s">
        <v>678</v>
      </c>
      <c r="C337" s="69" t="s">
        <v>679</v>
      </c>
      <c r="D337" s="140" t="s">
        <v>165</v>
      </c>
      <c r="E337" s="135">
        <v>0</v>
      </c>
      <c r="F337" s="135">
        <v>0</v>
      </c>
      <c r="G337" s="135">
        <v>0</v>
      </c>
      <c r="H337" s="135">
        <v>0</v>
      </c>
      <c r="I337" s="65">
        <v>0</v>
      </c>
      <c r="J337" s="135">
        <v>0</v>
      </c>
      <c r="K337" s="135">
        <v>0</v>
      </c>
      <c r="L337" s="135">
        <v>0</v>
      </c>
      <c r="M337" s="135">
        <v>0</v>
      </c>
      <c r="N337" s="135">
        <v>0</v>
      </c>
      <c r="O337" s="135">
        <v>0</v>
      </c>
      <c r="P337" s="135">
        <f aca="true" t="shared" si="50" ref="P337:P351">E337+F337+G337+H337+I337-J337-L337-M337-K337+N337-O337</f>
        <v>0</v>
      </c>
      <c r="Q337" s="45" t="s">
        <v>821</v>
      </c>
    </row>
    <row r="338" spans="1:17" ht="24" customHeight="1">
      <c r="A338" s="31">
        <v>7100411</v>
      </c>
      <c r="B338" s="185" t="s">
        <v>698</v>
      </c>
      <c r="C338" s="69" t="s">
        <v>699</v>
      </c>
      <c r="D338" s="140" t="s">
        <v>165</v>
      </c>
      <c r="E338" s="135">
        <v>2925</v>
      </c>
      <c r="F338" s="135">
        <v>0</v>
      </c>
      <c r="G338" s="135">
        <v>0</v>
      </c>
      <c r="H338" s="135">
        <v>300</v>
      </c>
      <c r="I338" s="65">
        <v>0</v>
      </c>
      <c r="J338" s="135">
        <v>0</v>
      </c>
      <c r="K338" s="135">
        <v>0</v>
      </c>
      <c r="L338" s="135">
        <v>0</v>
      </c>
      <c r="M338" s="135">
        <v>68.82</v>
      </c>
      <c r="N338" s="135">
        <v>0</v>
      </c>
      <c r="O338" s="135">
        <v>0.18</v>
      </c>
      <c r="P338" s="135">
        <f t="shared" si="50"/>
        <v>3156</v>
      </c>
      <c r="Q338" s="45"/>
    </row>
    <row r="339" spans="1:17" ht="24" customHeight="1">
      <c r="A339" s="31">
        <v>7100412</v>
      </c>
      <c r="B339" s="185" t="s">
        <v>700</v>
      </c>
      <c r="C339" s="69" t="s">
        <v>701</v>
      </c>
      <c r="D339" s="140" t="s">
        <v>165</v>
      </c>
      <c r="E339" s="135">
        <v>2925</v>
      </c>
      <c r="F339" s="135">
        <v>0</v>
      </c>
      <c r="G339" s="135">
        <v>0</v>
      </c>
      <c r="H339" s="135">
        <v>300</v>
      </c>
      <c r="I339" s="65">
        <v>0</v>
      </c>
      <c r="J339" s="135">
        <v>0</v>
      </c>
      <c r="K339" s="135">
        <v>0</v>
      </c>
      <c r="L339" s="135">
        <v>0</v>
      </c>
      <c r="M339" s="135">
        <v>68.82</v>
      </c>
      <c r="N339" s="135">
        <v>0</v>
      </c>
      <c r="O339" s="135">
        <v>0.18</v>
      </c>
      <c r="P339" s="135">
        <f t="shared" si="50"/>
        <v>3156</v>
      </c>
      <c r="Q339" s="45"/>
    </row>
    <row r="340" spans="1:17" ht="24" customHeight="1">
      <c r="A340" s="31">
        <v>7100413</v>
      </c>
      <c r="B340" s="185" t="s">
        <v>714</v>
      </c>
      <c r="C340" s="69" t="s">
        <v>715</v>
      </c>
      <c r="D340" s="140" t="s">
        <v>165</v>
      </c>
      <c r="E340" s="135">
        <v>0</v>
      </c>
      <c r="F340" s="135">
        <v>0</v>
      </c>
      <c r="G340" s="135">
        <v>0</v>
      </c>
      <c r="H340" s="135">
        <v>0</v>
      </c>
      <c r="I340" s="65">
        <v>0</v>
      </c>
      <c r="J340" s="135">
        <v>0</v>
      </c>
      <c r="K340" s="135">
        <v>0</v>
      </c>
      <c r="L340" s="135">
        <v>0</v>
      </c>
      <c r="M340" s="135">
        <v>0</v>
      </c>
      <c r="N340" s="135">
        <v>0</v>
      </c>
      <c r="O340" s="135">
        <v>0</v>
      </c>
      <c r="P340" s="135">
        <f t="shared" si="50"/>
        <v>0</v>
      </c>
      <c r="Q340" s="45" t="s">
        <v>821</v>
      </c>
    </row>
    <row r="341" spans="1:17" ht="24" customHeight="1">
      <c r="A341" s="31">
        <v>7100414</v>
      </c>
      <c r="B341" s="185" t="s">
        <v>716</v>
      </c>
      <c r="C341" s="69" t="s">
        <v>717</v>
      </c>
      <c r="D341" s="140" t="s">
        <v>165</v>
      </c>
      <c r="E341" s="135">
        <v>2925</v>
      </c>
      <c r="F341" s="135">
        <v>0</v>
      </c>
      <c r="G341" s="135">
        <v>0</v>
      </c>
      <c r="H341" s="135">
        <v>300</v>
      </c>
      <c r="I341" s="65">
        <v>0</v>
      </c>
      <c r="J341" s="135">
        <v>0</v>
      </c>
      <c r="K341" s="135">
        <v>0</v>
      </c>
      <c r="L341" s="135">
        <v>0</v>
      </c>
      <c r="M341" s="135">
        <v>68.82</v>
      </c>
      <c r="N341" s="135">
        <v>0</v>
      </c>
      <c r="O341" s="135">
        <v>-0.02</v>
      </c>
      <c r="P341" s="135">
        <f t="shared" si="50"/>
        <v>3156.2</v>
      </c>
      <c r="Q341" s="45"/>
    </row>
    <row r="342" spans="1:17" ht="24" customHeight="1">
      <c r="A342" s="31">
        <v>7100415</v>
      </c>
      <c r="B342" s="185" t="s">
        <v>720</v>
      </c>
      <c r="C342" s="69" t="s">
        <v>722</v>
      </c>
      <c r="D342" s="140" t="s">
        <v>165</v>
      </c>
      <c r="E342" s="135">
        <v>2925</v>
      </c>
      <c r="F342" s="135">
        <v>0</v>
      </c>
      <c r="G342" s="135">
        <v>0</v>
      </c>
      <c r="H342" s="135">
        <v>300</v>
      </c>
      <c r="I342" s="65">
        <v>0</v>
      </c>
      <c r="J342" s="135">
        <v>0</v>
      </c>
      <c r="K342" s="135">
        <v>0</v>
      </c>
      <c r="L342" s="135">
        <v>0</v>
      </c>
      <c r="M342" s="135">
        <v>68.82</v>
      </c>
      <c r="N342" s="135">
        <v>0</v>
      </c>
      <c r="O342" s="135">
        <v>-0.02</v>
      </c>
      <c r="P342" s="135">
        <f t="shared" si="50"/>
        <v>3156.2</v>
      </c>
      <c r="Q342" s="45"/>
    </row>
    <row r="343" spans="1:17" ht="24" customHeight="1">
      <c r="A343" s="31">
        <v>7100416</v>
      </c>
      <c r="B343" s="185" t="s">
        <v>721</v>
      </c>
      <c r="C343" s="69" t="s">
        <v>723</v>
      </c>
      <c r="D343" s="140" t="s">
        <v>165</v>
      </c>
      <c r="E343" s="135">
        <v>2925</v>
      </c>
      <c r="F343" s="135">
        <v>0</v>
      </c>
      <c r="G343" s="135">
        <v>0</v>
      </c>
      <c r="H343" s="135">
        <v>300</v>
      </c>
      <c r="I343" s="65">
        <v>0</v>
      </c>
      <c r="J343" s="135">
        <v>0</v>
      </c>
      <c r="K343" s="135">
        <v>0</v>
      </c>
      <c r="L343" s="135">
        <v>0</v>
      </c>
      <c r="M343" s="135">
        <v>68.82</v>
      </c>
      <c r="N343" s="135">
        <v>0</v>
      </c>
      <c r="O343" s="135">
        <v>-0.02</v>
      </c>
      <c r="P343" s="135">
        <f t="shared" si="50"/>
        <v>3156.2</v>
      </c>
      <c r="Q343" s="45"/>
    </row>
    <row r="344" spans="1:17" ht="24" customHeight="1">
      <c r="A344" s="31">
        <v>7100417</v>
      </c>
      <c r="B344" s="185" t="s">
        <v>724</v>
      </c>
      <c r="C344" s="69" t="s">
        <v>725</v>
      </c>
      <c r="D344" s="140" t="s">
        <v>165</v>
      </c>
      <c r="E344" s="135">
        <v>2925</v>
      </c>
      <c r="F344" s="135">
        <v>0</v>
      </c>
      <c r="G344" s="135">
        <v>0</v>
      </c>
      <c r="H344" s="135">
        <v>300</v>
      </c>
      <c r="I344" s="65">
        <v>0</v>
      </c>
      <c r="J344" s="135">
        <v>0</v>
      </c>
      <c r="K344" s="135">
        <v>0</v>
      </c>
      <c r="L344" s="135">
        <v>0</v>
      </c>
      <c r="M344" s="135">
        <v>68.82</v>
      </c>
      <c r="N344" s="135">
        <v>0</v>
      </c>
      <c r="O344" s="135">
        <v>-0.02</v>
      </c>
      <c r="P344" s="135">
        <f t="shared" si="50"/>
        <v>3156.2</v>
      </c>
      <c r="Q344" s="45"/>
    </row>
    <row r="345" spans="1:17" ht="24" customHeight="1">
      <c r="A345" s="31">
        <v>7100418</v>
      </c>
      <c r="B345" s="185" t="s">
        <v>746</v>
      </c>
      <c r="C345" s="69" t="s">
        <v>747</v>
      </c>
      <c r="D345" s="140" t="s">
        <v>165</v>
      </c>
      <c r="E345" s="135">
        <v>2925</v>
      </c>
      <c r="F345" s="135">
        <v>0</v>
      </c>
      <c r="G345" s="135">
        <v>0</v>
      </c>
      <c r="H345" s="135">
        <v>300</v>
      </c>
      <c r="I345" s="65">
        <v>0</v>
      </c>
      <c r="J345" s="135">
        <v>0</v>
      </c>
      <c r="K345" s="135">
        <v>0</v>
      </c>
      <c r="L345" s="135">
        <v>0</v>
      </c>
      <c r="M345" s="135">
        <v>68.82</v>
      </c>
      <c r="N345" s="135">
        <v>0</v>
      </c>
      <c r="O345" s="135">
        <v>-0.02</v>
      </c>
      <c r="P345" s="135">
        <f t="shared" si="50"/>
        <v>3156.2</v>
      </c>
      <c r="Q345" s="45"/>
    </row>
    <row r="346" spans="1:17" ht="24" customHeight="1">
      <c r="A346" s="31">
        <v>7100419</v>
      </c>
      <c r="B346" s="185" t="s">
        <v>752</v>
      </c>
      <c r="C346" s="69" t="s">
        <v>753</v>
      </c>
      <c r="D346" s="140" t="s">
        <v>224</v>
      </c>
      <c r="E346" s="135">
        <v>1836.45</v>
      </c>
      <c r="F346" s="135">
        <v>0</v>
      </c>
      <c r="G346" s="135">
        <v>0</v>
      </c>
      <c r="H346" s="135">
        <v>0</v>
      </c>
      <c r="I346" s="65">
        <v>0</v>
      </c>
      <c r="J346" s="135">
        <v>0</v>
      </c>
      <c r="K346" s="135">
        <v>0</v>
      </c>
      <c r="L346" s="135">
        <v>0</v>
      </c>
      <c r="M346" s="135">
        <v>0</v>
      </c>
      <c r="N346" s="135">
        <v>82.15</v>
      </c>
      <c r="O346" s="135">
        <v>0</v>
      </c>
      <c r="P346" s="135">
        <f t="shared" si="50"/>
        <v>1918.6000000000001</v>
      </c>
      <c r="Q346" s="45"/>
    </row>
    <row r="347" spans="1:17" ht="24" customHeight="1">
      <c r="A347" s="31">
        <v>7110000</v>
      </c>
      <c r="B347" s="135" t="s">
        <v>220</v>
      </c>
      <c r="C347" s="69" t="s">
        <v>221</v>
      </c>
      <c r="D347" s="140" t="s">
        <v>625</v>
      </c>
      <c r="E347" s="135">
        <v>0</v>
      </c>
      <c r="F347" s="135">
        <v>0</v>
      </c>
      <c r="G347" s="135">
        <v>0</v>
      </c>
      <c r="H347" s="135">
        <v>0</v>
      </c>
      <c r="I347" s="135">
        <v>0</v>
      </c>
      <c r="J347" s="135">
        <v>0</v>
      </c>
      <c r="K347" s="135">
        <v>0</v>
      </c>
      <c r="L347" s="135">
        <v>0</v>
      </c>
      <c r="M347" s="135">
        <v>0</v>
      </c>
      <c r="N347" s="135">
        <v>0</v>
      </c>
      <c r="O347" s="135">
        <v>0</v>
      </c>
      <c r="P347" s="135">
        <f>E347+F347+G347+H347+I347-J347-L347-M347-K347+N347-O347</f>
        <v>0</v>
      </c>
      <c r="Q347" s="45"/>
    </row>
    <row r="348" spans="1:17" ht="24" customHeight="1">
      <c r="A348" s="31">
        <v>7110501</v>
      </c>
      <c r="B348" s="135" t="s">
        <v>222</v>
      </c>
      <c r="C348" s="69" t="s">
        <v>223</v>
      </c>
      <c r="D348" s="140" t="s">
        <v>224</v>
      </c>
      <c r="E348" s="135">
        <v>1928.27</v>
      </c>
      <c r="F348" s="135">
        <v>0</v>
      </c>
      <c r="G348" s="135">
        <v>0</v>
      </c>
      <c r="H348" s="135">
        <v>0</v>
      </c>
      <c r="I348" s="135">
        <v>0</v>
      </c>
      <c r="J348" s="135">
        <v>0</v>
      </c>
      <c r="K348" s="135">
        <v>0</v>
      </c>
      <c r="L348" s="135">
        <v>0</v>
      </c>
      <c r="M348" s="135">
        <v>0</v>
      </c>
      <c r="N348" s="135">
        <v>76.27</v>
      </c>
      <c r="O348" s="135">
        <v>-0.06</v>
      </c>
      <c r="P348" s="135">
        <f>E348+F348+G348+H348+I348-J348-L348-M348-K348+N348-O348</f>
        <v>2004.6</v>
      </c>
      <c r="Q348" s="45"/>
    </row>
    <row r="349" spans="1:17" ht="24" customHeight="1">
      <c r="A349" s="31">
        <v>7110503</v>
      </c>
      <c r="B349" s="135" t="s">
        <v>218</v>
      </c>
      <c r="C349" s="69" t="s">
        <v>219</v>
      </c>
      <c r="D349" s="140" t="s">
        <v>165</v>
      </c>
      <c r="E349" s="135">
        <v>2925</v>
      </c>
      <c r="F349" s="135">
        <v>0</v>
      </c>
      <c r="G349" s="135">
        <v>0</v>
      </c>
      <c r="H349" s="135">
        <v>300</v>
      </c>
      <c r="I349" s="135">
        <v>0</v>
      </c>
      <c r="J349" s="135">
        <v>0</v>
      </c>
      <c r="K349" s="135">
        <v>0</v>
      </c>
      <c r="L349" s="135">
        <v>0</v>
      </c>
      <c r="M349" s="135">
        <v>68.82</v>
      </c>
      <c r="N349" s="135">
        <v>0</v>
      </c>
      <c r="O349" s="135">
        <v>-0.02</v>
      </c>
      <c r="P349" s="135">
        <f t="shared" si="50"/>
        <v>3156.2</v>
      </c>
      <c r="Q349" s="45"/>
    </row>
    <row r="350" spans="1:17" ht="24" customHeight="1">
      <c r="A350" s="31">
        <v>7110510</v>
      </c>
      <c r="B350" s="156" t="s">
        <v>486</v>
      </c>
      <c r="C350" s="69" t="s">
        <v>649</v>
      </c>
      <c r="D350" s="140" t="s">
        <v>165</v>
      </c>
      <c r="E350" s="135">
        <v>2925</v>
      </c>
      <c r="F350" s="135">
        <v>0</v>
      </c>
      <c r="G350" s="135">
        <v>0</v>
      </c>
      <c r="H350" s="135">
        <v>300</v>
      </c>
      <c r="I350" s="135">
        <v>0</v>
      </c>
      <c r="J350" s="135">
        <v>0</v>
      </c>
      <c r="K350" s="135">
        <v>0</v>
      </c>
      <c r="L350" s="135">
        <v>0</v>
      </c>
      <c r="M350" s="135">
        <v>68.82</v>
      </c>
      <c r="N350" s="135">
        <v>0</v>
      </c>
      <c r="O350" s="135">
        <v>-0.02</v>
      </c>
      <c r="P350" s="135">
        <f t="shared" si="50"/>
        <v>3156.2</v>
      </c>
      <c r="Q350" s="45"/>
    </row>
    <row r="351" spans="1:17" ht="24" customHeight="1">
      <c r="A351" s="31">
        <v>7110512</v>
      </c>
      <c r="B351" s="156" t="s">
        <v>518</v>
      </c>
      <c r="C351" s="69" t="s">
        <v>650</v>
      </c>
      <c r="D351" s="140" t="s">
        <v>626</v>
      </c>
      <c r="E351" s="135">
        <v>4000.05</v>
      </c>
      <c r="F351" s="135">
        <v>0</v>
      </c>
      <c r="G351" s="135">
        <v>0</v>
      </c>
      <c r="H351" s="135">
        <v>300</v>
      </c>
      <c r="I351" s="135">
        <v>0</v>
      </c>
      <c r="J351" s="135">
        <v>0</v>
      </c>
      <c r="K351" s="135">
        <v>0</v>
      </c>
      <c r="L351" s="135">
        <v>0</v>
      </c>
      <c r="M351" s="135">
        <v>349.05</v>
      </c>
      <c r="N351" s="135">
        <v>0</v>
      </c>
      <c r="O351" s="135">
        <v>0</v>
      </c>
      <c r="P351" s="135">
        <f t="shared" si="50"/>
        <v>3951</v>
      </c>
      <c r="Q351" s="45"/>
    </row>
    <row r="352" spans="1:17" s="87" customFormat="1" ht="22.5" customHeight="1">
      <c r="A352" s="86"/>
      <c r="B352" s="157"/>
      <c r="C352" s="158"/>
      <c r="D352" s="159"/>
      <c r="E352" s="163">
        <f aca="true" t="shared" si="51" ref="E352:P352">SUM(E337:E351)</f>
        <v>34089.770000000004</v>
      </c>
      <c r="F352" s="163">
        <f t="shared" si="51"/>
        <v>0</v>
      </c>
      <c r="G352" s="163">
        <f t="shared" si="51"/>
        <v>0</v>
      </c>
      <c r="H352" s="163">
        <f t="shared" si="51"/>
        <v>3000</v>
      </c>
      <c r="I352" s="163">
        <f t="shared" si="51"/>
        <v>0</v>
      </c>
      <c r="J352" s="163">
        <f t="shared" si="51"/>
        <v>0</v>
      </c>
      <c r="K352" s="163">
        <f t="shared" si="51"/>
        <v>0</v>
      </c>
      <c r="L352" s="163">
        <f t="shared" si="51"/>
        <v>0</v>
      </c>
      <c r="M352" s="163">
        <f t="shared" si="51"/>
        <v>968.4299999999998</v>
      </c>
      <c r="N352" s="163">
        <f t="shared" si="51"/>
        <v>158.42000000000002</v>
      </c>
      <c r="O352" s="163">
        <f t="shared" si="51"/>
        <v>0.15999999999999992</v>
      </c>
      <c r="P352" s="163">
        <f t="shared" si="51"/>
        <v>36279.600000000006</v>
      </c>
      <c r="Q352" s="132"/>
    </row>
    <row r="353" spans="1:17" ht="22.5" customHeight="1">
      <c r="A353" s="31"/>
      <c r="B353" s="299" t="s">
        <v>8</v>
      </c>
      <c r="C353" s="69"/>
      <c r="D353" s="69"/>
      <c r="E353" s="75">
        <f aca="true" t="shared" si="52" ref="E353:P353">E292+E328+E352</f>
        <v>189590.12000000005</v>
      </c>
      <c r="F353" s="75">
        <f t="shared" si="52"/>
        <v>0</v>
      </c>
      <c r="G353" s="75">
        <f t="shared" si="52"/>
        <v>0</v>
      </c>
      <c r="H353" s="75">
        <f t="shared" si="52"/>
        <v>17100</v>
      </c>
      <c r="I353" s="75">
        <f t="shared" si="52"/>
        <v>0</v>
      </c>
      <c r="J353" s="75">
        <f t="shared" si="52"/>
        <v>0</v>
      </c>
      <c r="K353" s="75">
        <f t="shared" si="52"/>
        <v>4662.820000000001</v>
      </c>
      <c r="L353" s="75">
        <f t="shared" si="52"/>
        <v>0</v>
      </c>
      <c r="M353" s="75">
        <f t="shared" si="52"/>
        <v>7946.25</v>
      </c>
      <c r="N353" s="75">
        <f t="shared" si="52"/>
        <v>158.42000000000002</v>
      </c>
      <c r="O353" s="75">
        <f t="shared" si="52"/>
        <v>-0.3300000000000001</v>
      </c>
      <c r="P353" s="75">
        <f t="shared" si="52"/>
        <v>194239.8</v>
      </c>
      <c r="Q353" s="44"/>
    </row>
    <row r="354" spans="1:17" ht="18.75" customHeight="1">
      <c r="A354" s="292" t="s">
        <v>612</v>
      </c>
      <c r="B354" s="293"/>
      <c r="C354" s="294"/>
      <c r="D354" s="294"/>
      <c r="E354" s="293"/>
      <c r="F354" s="293"/>
      <c r="G354" s="293"/>
      <c r="H354" s="293"/>
      <c r="I354" s="293"/>
      <c r="J354" s="293"/>
      <c r="K354" s="298"/>
      <c r="L354" s="293"/>
      <c r="M354" s="293"/>
      <c r="N354" s="293"/>
      <c r="O354" s="293"/>
      <c r="P354" s="293"/>
      <c r="Q354" s="295"/>
    </row>
    <row r="355" spans="1:17" ht="24" customHeight="1">
      <c r="A355" s="31">
        <v>7100005</v>
      </c>
      <c r="B355" s="135" t="s">
        <v>627</v>
      </c>
      <c r="C355" s="69" t="s">
        <v>628</v>
      </c>
      <c r="D355" s="140" t="s">
        <v>629</v>
      </c>
      <c r="E355" s="135">
        <v>6825</v>
      </c>
      <c r="F355" s="135">
        <v>0</v>
      </c>
      <c r="G355" s="135">
        <v>0</v>
      </c>
      <c r="H355" s="135">
        <v>0</v>
      </c>
      <c r="I355" s="135">
        <v>0</v>
      </c>
      <c r="J355" s="135">
        <v>0</v>
      </c>
      <c r="K355" s="135">
        <v>0</v>
      </c>
      <c r="L355" s="135">
        <v>0</v>
      </c>
      <c r="M355" s="135">
        <v>910.56</v>
      </c>
      <c r="N355" s="135">
        <v>0</v>
      </c>
      <c r="O355" s="135">
        <v>0.04</v>
      </c>
      <c r="P355" s="135">
        <f>E355+F355+G355+H355+I355-J355-L355-M355-K355+N355-O355</f>
        <v>5914.400000000001</v>
      </c>
      <c r="Q355" s="45"/>
    </row>
    <row r="356" spans="1:17" ht="21" customHeight="1">
      <c r="A356" s="1" t="s">
        <v>8</v>
      </c>
      <c r="B356" s="135"/>
      <c r="C356" s="69"/>
      <c r="D356" s="140"/>
      <c r="E356" s="144">
        <f>E355</f>
        <v>6825</v>
      </c>
      <c r="F356" s="144">
        <f aca="true" t="shared" si="53" ref="F356:P356">F355</f>
        <v>0</v>
      </c>
      <c r="G356" s="144">
        <f t="shared" si="53"/>
        <v>0</v>
      </c>
      <c r="H356" s="144">
        <f t="shared" si="53"/>
        <v>0</v>
      </c>
      <c r="I356" s="144">
        <f t="shared" si="53"/>
        <v>0</v>
      </c>
      <c r="J356" s="144">
        <f t="shared" si="53"/>
        <v>0</v>
      </c>
      <c r="K356" s="144">
        <f t="shared" si="53"/>
        <v>0</v>
      </c>
      <c r="L356" s="144">
        <f t="shared" si="53"/>
        <v>0</v>
      </c>
      <c r="M356" s="144">
        <f t="shared" si="53"/>
        <v>910.56</v>
      </c>
      <c r="N356" s="144">
        <f t="shared" si="53"/>
        <v>0</v>
      </c>
      <c r="O356" s="144">
        <f t="shared" si="53"/>
        <v>0.04</v>
      </c>
      <c r="P356" s="144">
        <f t="shared" si="53"/>
        <v>5914.400000000001</v>
      </c>
      <c r="Q356" s="45"/>
    </row>
    <row r="357" spans="1:17" s="37" customFormat="1" ht="21.75" customHeight="1">
      <c r="A357" s="103"/>
      <c r="B357" s="90" t="s">
        <v>534</v>
      </c>
      <c r="C357" s="155"/>
      <c r="D357" s="155"/>
      <c r="E357" s="161">
        <f>E352+E356</f>
        <v>40914.770000000004</v>
      </c>
      <c r="F357" s="161">
        <f aca="true" t="shared" si="54" ref="F357:P357">F352+F356</f>
        <v>0</v>
      </c>
      <c r="G357" s="161">
        <f t="shared" si="54"/>
        <v>0</v>
      </c>
      <c r="H357" s="161">
        <f t="shared" si="54"/>
        <v>3000</v>
      </c>
      <c r="I357" s="161">
        <f t="shared" si="54"/>
        <v>0</v>
      </c>
      <c r="J357" s="161">
        <f t="shared" si="54"/>
        <v>0</v>
      </c>
      <c r="K357" s="161">
        <f t="shared" si="54"/>
        <v>0</v>
      </c>
      <c r="L357" s="161">
        <f t="shared" si="54"/>
        <v>0</v>
      </c>
      <c r="M357" s="161">
        <f t="shared" si="54"/>
        <v>1878.9899999999998</v>
      </c>
      <c r="N357" s="161">
        <f t="shared" si="54"/>
        <v>158.42000000000002</v>
      </c>
      <c r="O357" s="161">
        <f t="shared" si="54"/>
        <v>0.19999999999999993</v>
      </c>
      <c r="P357" s="161">
        <f t="shared" si="54"/>
        <v>42194.00000000001</v>
      </c>
      <c r="Q357" s="106"/>
    </row>
    <row r="358" spans="1:17" s="37" customFormat="1" ht="11.25" customHeight="1">
      <c r="A358" s="38"/>
      <c r="B358" s="133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134"/>
    </row>
    <row r="359" spans="2:16" ht="13.5" customHeight="1">
      <c r="B359" s="27"/>
      <c r="C359" s="27"/>
      <c r="D359" s="27" t="s">
        <v>781</v>
      </c>
      <c r="E359" s="27"/>
      <c r="F359" s="27"/>
      <c r="G359" s="27"/>
      <c r="H359" s="27"/>
      <c r="I359" s="27"/>
      <c r="J359" s="27" t="s">
        <v>783</v>
      </c>
      <c r="K359" s="27"/>
      <c r="L359" s="27"/>
      <c r="M359" s="27"/>
      <c r="N359" s="27"/>
      <c r="O359" s="27"/>
      <c r="P359" s="27"/>
    </row>
    <row r="360" spans="1:16" ht="13.5" customHeight="1">
      <c r="A360" s="26" t="s">
        <v>782</v>
      </c>
      <c r="B360" s="27"/>
      <c r="C360" s="27"/>
      <c r="D360" s="27" t="s">
        <v>780</v>
      </c>
      <c r="E360" s="27"/>
      <c r="F360" s="27"/>
      <c r="G360" s="27"/>
      <c r="H360" s="27"/>
      <c r="I360" s="27"/>
      <c r="J360" s="27" t="s">
        <v>784</v>
      </c>
      <c r="K360" s="27"/>
      <c r="L360" s="27"/>
      <c r="M360" s="27"/>
      <c r="N360" s="27"/>
      <c r="O360" s="27"/>
      <c r="P360" s="27"/>
    </row>
    <row r="361" spans="2:16" ht="13.5" customHeight="1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3" spans="1:17" ht="33">
      <c r="A363" s="6" t="s">
        <v>0</v>
      </c>
      <c r="B363" s="55"/>
      <c r="C363" s="8"/>
      <c r="D363" s="94" t="s">
        <v>820</v>
      </c>
      <c r="E363" s="8"/>
      <c r="F363" s="8"/>
      <c r="G363" s="8"/>
      <c r="H363" s="8"/>
      <c r="I363" s="8"/>
      <c r="J363" s="8"/>
      <c r="K363" s="9"/>
      <c r="L363" s="8"/>
      <c r="M363" s="8"/>
      <c r="N363" s="8"/>
      <c r="O363" s="8"/>
      <c r="P363" s="8"/>
      <c r="Q363" s="41"/>
    </row>
    <row r="364" spans="1:17" ht="18">
      <c r="A364" s="11"/>
      <c r="B364" s="77" t="s">
        <v>498</v>
      </c>
      <c r="C364" s="13"/>
      <c r="D364" s="13"/>
      <c r="E364" s="13"/>
      <c r="F364" s="13"/>
      <c r="G364" s="13"/>
      <c r="H364" s="13"/>
      <c r="I364" s="14"/>
      <c r="J364" s="14"/>
      <c r="K364" s="15"/>
      <c r="L364" s="13"/>
      <c r="M364" s="13"/>
      <c r="N364" s="13"/>
      <c r="O364" s="13"/>
      <c r="P364" s="13"/>
      <c r="Q364" s="42" t="s">
        <v>808</v>
      </c>
    </row>
    <row r="365" spans="1:17" ht="20.25">
      <c r="A365" s="16"/>
      <c r="B365" s="71"/>
      <c r="C365" s="17"/>
      <c r="D365" s="79" t="s">
        <v>779</v>
      </c>
      <c r="E365" s="18"/>
      <c r="F365" s="18"/>
      <c r="G365" s="18"/>
      <c r="H365" s="18"/>
      <c r="I365" s="18"/>
      <c r="J365" s="18"/>
      <c r="K365" s="19"/>
      <c r="L365" s="18"/>
      <c r="M365" s="18"/>
      <c r="N365" s="18"/>
      <c r="O365" s="18"/>
      <c r="P365" s="18"/>
      <c r="Q365" s="43"/>
    </row>
    <row r="366" spans="1:17" s="162" customFormat="1" ht="35.25" customHeight="1" thickBot="1">
      <c r="A366" s="80" t="s">
        <v>1</v>
      </c>
      <c r="B366" s="141" t="s">
        <v>2</v>
      </c>
      <c r="C366" s="141" t="s">
        <v>3</v>
      </c>
      <c r="D366" s="141" t="s">
        <v>4</v>
      </c>
      <c r="E366" s="40" t="s">
        <v>5</v>
      </c>
      <c r="F366" s="40" t="s">
        <v>517</v>
      </c>
      <c r="G366" s="40" t="s">
        <v>481</v>
      </c>
      <c r="H366" s="40" t="s">
        <v>598</v>
      </c>
      <c r="I366" s="40" t="s">
        <v>520</v>
      </c>
      <c r="J366" s="40" t="s">
        <v>483</v>
      </c>
      <c r="K366" s="40" t="s">
        <v>482</v>
      </c>
      <c r="L366" s="40" t="s">
        <v>493</v>
      </c>
      <c r="M366" s="40" t="s">
        <v>488</v>
      </c>
      <c r="N366" s="40" t="s">
        <v>489</v>
      </c>
      <c r="O366" s="40" t="s">
        <v>530</v>
      </c>
      <c r="P366" s="40" t="s">
        <v>519</v>
      </c>
      <c r="Q366" s="142" t="s">
        <v>490</v>
      </c>
    </row>
    <row r="367" spans="1:17" ht="29.25" customHeight="1" hidden="1" thickTop="1">
      <c r="A367" s="292" t="s">
        <v>225</v>
      </c>
      <c r="B367" s="296"/>
      <c r="C367" s="296"/>
      <c r="D367" s="296"/>
      <c r="E367" s="296"/>
      <c r="F367" s="296"/>
      <c r="G367" s="296"/>
      <c r="H367" s="296"/>
      <c r="I367" s="296"/>
      <c r="J367" s="296"/>
      <c r="K367" s="297"/>
      <c r="L367" s="296"/>
      <c r="M367" s="296"/>
      <c r="N367" s="296"/>
      <c r="O367" s="296"/>
      <c r="P367" s="296"/>
      <c r="Q367" s="295"/>
    </row>
    <row r="368" spans="1:17" ht="33" customHeight="1" hidden="1">
      <c r="A368" s="31">
        <v>20000002</v>
      </c>
      <c r="B368" s="135"/>
      <c r="C368" s="69" t="s">
        <v>547</v>
      </c>
      <c r="D368" s="69" t="s">
        <v>226</v>
      </c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>
        <f>E368+F368+G368+I368-J368-L368-M368-K368+N368-O368</f>
        <v>0</v>
      </c>
      <c r="Q368" s="45"/>
    </row>
    <row r="369" spans="1:17" ht="22.5" customHeight="1" hidden="1">
      <c r="A369" s="1" t="s">
        <v>8</v>
      </c>
      <c r="B369" s="135"/>
      <c r="C369" s="69"/>
      <c r="D369" s="69"/>
      <c r="E369" s="144">
        <f>E368</f>
        <v>0</v>
      </c>
      <c r="F369" s="144">
        <f aca="true" t="shared" si="55" ref="F369:M369">F368</f>
        <v>0</v>
      </c>
      <c r="G369" s="144">
        <f t="shared" si="55"/>
        <v>0</v>
      </c>
      <c r="H369" s="144">
        <f t="shared" si="55"/>
        <v>0</v>
      </c>
      <c r="I369" s="144">
        <f t="shared" si="55"/>
        <v>0</v>
      </c>
      <c r="J369" s="144">
        <f t="shared" si="55"/>
        <v>0</v>
      </c>
      <c r="K369" s="144">
        <f>K368</f>
        <v>0</v>
      </c>
      <c r="L369" s="144">
        <f t="shared" si="55"/>
        <v>0</v>
      </c>
      <c r="M369" s="144">
        <f t="shared" si="55"/>
        <v>0</v>
      </c>
      <c r="N369" s="144">
        <f>N368</f>
        <v>0</v>
      </c>
      <c r="O369" s="144">
        <f>O368</f>
        <v>0</v>
      </c>
      <c r="P369" s="144">
        <f>P368</f>
        <v>0</v>
      </c>
      <c r="Q369" s="45"/>
    </row>
    <row r="370" spans="1:17" ht="29.25" customHeight="1" hidden="1">
      <c r="A370" s="292" t="s">
        <v>227</v>
      </c>
      <c r="B370" s="293"/>
      <c r="C370" s="294"/>
      <c r="D370" s="294"/>
      <c r="E370" s="293"/>
      <c r="F370" s="293"/>
      <c r="G370" s="293"/>
      <c r="H370" s="293"/>
      <c r="I370" s="293"/>
      <c r="J370" s="293"/>
      <c r="K370" s="293"/>
      <c r="L370" s="293"/>
      <c r="M370" s="293"/>
      <c r="N370" s="293"/>
      <c r="O370" s="293"/>
      <c r="P370" s="293"/>
      <c r="Q370" s="295"/>
    </row>
    <row r="371" spans="1:17" ht="33" customHeight="1" hidden="1">
      <c r="A371" s="31">
        <v>8200000</v>
      </c>
      <c r="B371" s="135" t="s">
        <v>228</v>
      </c>
      <c r="C371" s="69" t="s">
        <v>229</v>
      </c>
      <c r="D371" s="69" t="s">
        <v>230</v>
      </c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>
        <f>E371+F371+G371+I371-J371-L371-M371-K371+N371-O371</f>
        <v>0</v>
      </c>
      <c r="Q371" s="45"/>
    </row>
    <row r="372" spans="1:17" ht="22.5" customHeight="1" hidden="1">
      <c r="A372" s="1" t="s">
        <v>8</v>
      </c>
      <c r="B372" s="135"/>
      <c r="C372" s="69"/>
      <c r="D372" s="69"/>
      <c r="E372" s="144">
        <f>E371</f>
        <v>0</v>
      </c>
      <c r="F372" s="144">
        <f aca="true" t="shared" si="56" ref="F372:P372">F371</f>
        <v>0</v>
      </c>
      <c r="G372" s="144">
        <f t="shared" si="56"/>
        <v>0</v>
      </c>
      <c r="H372" s="144">
        <f t="shared" si="56"/>
        <v>0</v>
      </c>
      <c r="I372" s="144">
        <f t="shared" si="56"/>
        <v>0</v>
      </c>
      <c r="J372" s="144">
        <f t="shared" si="56"/>
        <v>0</v>
      </c>
      <c r="K372" s="144">
        <f t="shared" si="56"/>
        <v>0</v>
      </c>
      <c r="L372" s="144">
        <f t="shared" si="56"/>
        <v>0</v>
      </c>
      <c r="M372" s="144">
        <f t="shared" si="56"/>
        <v>0</v>
      </c>
      <c r="N372" s="144">
        <f t="shared" si="56"/>
        <v>0</v>
      </c>
      <c r="O372" s="144">
        <f t="shared" si="56"/>
        <v>0</v>
      </c>
      <c r="P372" s="144">
        <f t="shared" si="56"/>
        <v>0</v>
      </c>
      <c r="Q372" s="45"/>
    </row>
    <row r="373" spans="1:17" ht="29.25" customHeight="1" thickTop="1">
      <c r="A373" s="292" t="s">
        <v>231</v>
      </c>
      <c r="B373" s="293"/>
      <c r="C373" s="294"/>
      <c r="D373" s="294"/>
      <c r="E373" s="293"/>
      <c r="F373" s="293"/>
      <c r="G373" s="293"/>
      <c r="H373" s="293"/>
      <c r="I373" s="293"/>
      <c r="J373" s="293"/>
      <c r="K373" s="293"/>
      <c r="L373" s="293"/>
      <c r="M373" s="293"/>
      <c r="N373" s="293"/>
      <c r="O373" s="293"/>
      <c r="P373" s="293"/>
      <c r="Q373" s="295"/>
    </row>
    <row r="374" spans="1:17" ht="33" customHeight="1">
      <c r="A374" s="31">
        <v>8100201</v>
      </c>
      <c r="B374" s="135" t="s">
        <v>232</v>
      </c>
      <c r="C374" s="69" t="s">
        <v>233</v>
      </c>
      <c r="D374" s="69" t="s">
        <v>234</v>
      </c>
      <c r="E374" s="135">
        <v>3204.9</v>
      </c>
      <c r="F374" s="135">
        <v>0</v>
      </c>
      <c r="G374" s="135">
        <v>0</v>
      </c>
      <c r="H374" s="135">
        <v>0</v>
      </c>
      <c r="I374" s="135">
        <v>0</v>
      </c>
      <c r="J374" s="135">
        <v>0</v>
      </c>
      <c r="K374" s="135">
        <v>234.05</v>
      </c>
      <c r="L374" s="135">
        <v>0</v>
      </c>
      <c r="M374" s="135">
        <v>119.55</v>
      </c>
      <c r="N374" s="135">
        <v>0</v>
      </c>
      <c r="O374" s="135">
        <v>0.1</v>
      </c>
      <c r="P374" s="135">
        <f aca="true" t="shared" si="57" ref="P374:P384">E374+F374+G374+I374-J374-L374-M374-K374+N374-O374</f>
        <v>2851.2</v>
      </c>
      <c r="Q374" s="45"/>
    </row>
    <row r="375" spans="1:17" ht="33" customHeight="1">
      <c r="A375" s="31">
        <v>8100202</v>
      </c>
      <c r="B375" s="135" t="s">
        <v>235</v>
      </c>
      <c r="C375" s="69" t="s">
        <v>236</v>
      </c>
      <c r="D375" s="69" t="s">
        <v>234</v>
      </c>
      <c r="E375" s="135">
        <v>2842.65</v>
      </c>
      <c r="F375" s="135">
        <v>0</v>
      </c>
      <c r="G375" s="135">
        <v>0</v>
      </c>
      <c r="H375" s="135">
        <v>0</v>
      </c>
      <c r="I375" s="135">
        <v>0</v>
      </c>
      <c r="J375" s="135">
        <v>0</v>
      </c>
      <c r="K375" s="135">
        <v>0</v>
      </c>
      <c r="L375" s="135">
        <v>0</v>
      </c>
      <c r="M375" s="135">
        <v>59.86</v>
      </c>
      <c r="N375" s="135">
        <v>0</v>
      </c>
      <c r="O375" s="135">
        <v>-0.01</v>
      </c>
      <c r="P375" s="135">
        <f t="shared" si="57"/>
        <v>2782.8</v>
      </c>
      <c r="Q375" s="45"/>
    </row>
    <row r="376" spans="1:17" ht="33" customHeight="1">
      <c r="A376" s="31">
        <v>8100203</v>
      </c>
      <c r="B376" s="135" t="s">
        <v>237</v>
      </c>
      <c r="C376" s="69" t="s">
        <v>238</v>
      </c>
      <c r="D376" s="69" t="s">
        <v>630</v>
      </c>
      <c r="E376" s="135">
        <v>3783.75</v>
      </c>
      <c r="F376" s="135">
        <v>0</v>
      </c>
      <c r="G376" s="135">
        <v>0</v>
      </c>
      <c r="H376" s="135">
        <v>0</v>
      </c>
      <c r="I376" s="135">
        <v>0</v>
      </c>
      <c r="J376" s="135">
        <v>0</v>
      </c>
      <c r="K376" s="135">
        <v>0</v>
      </c>
      <c r="L376" s="135">
        <v>0</v>
      </c>
      <c r="M376" s="135">
        <v>314.44</v>
      </c>
      <c r="N376" s="135">
        <v>0</v>
      </c>
      <c r="O376" s="135">
        <v>-0.09</v>
      </c>
      <c r="P376" s="135">
        <f t="shared" si="57"/>
        <v>3469.4</v>
      </c>
      <c r="Q376" s="45"/>
    </row>
    <row r="377" spans="1:17" ht="33" customHeight="1">
      <c r="A377" s="31">
        <v>8100204</v>
      </c>
      <c r="B377" s="135" t="s">
        <v>239</v>
      </c>
      <c r="C377" s="69" t="s">
        <v>240</v>
      </c>
      <c r="D377" s="69" t="s">
        <v>630</v>
      </c>
      <c r="E377" s="135">
        <v>3070.95</v>
      </c>
      <c r="F377" s="135">
        <v>0</v>
      </c>
      <c r="G377" s="135">
        <v>0</v>
      </c>
      <c r="H377" s="135">
        <v>0</v>
      </c>
      <c r="I377" s="135">
        <v>0</v>
      </c>
      <c r="J377" s="135">
        <v>0</v>
      </c>
      <c r="K377" s="135">
        <v>0</v>
      </c>
      <c r="L377" s="135">
        <v>0</v>
      </c>
      <c r="M377" s="135">
        <v>84.7</v>
      </c>
      <c r="N377" s="135">
        <v>0</v>
      </c>
      <c r="O377" s="135">
        <v>0.05</v>
      </c>
      <c r="P377" s="135">
        <f t="shared" si="57"/>
        <v>2986.2</v>
      </c>
      <c r="Q377" s="45"/>
    </row>
    <row r="378" spans="1:17" ht="33" customHeight="1">
      <c r="A378" s="31">
        <v>8100206</v>
      </c>
      <c r="B378" s="135" t="s">
        <v>242</v>
      </c>
      <c r="C378" s="69" t="s">
        <v>243</v>
      </c>
      <c r="D378" s="69" t="s">
        <v>630</v>
      </c>
      <c r="E378" s="135">
        <v>3070.95</v>
      </c>
      <c r="F378" s="135">
        <v>0</v>
      </c>
      <c r="G378" s="135">
        <v>0</v>
      </c>
      <c r="H378" s="135">
        <v>0</v>
      </c>
      <c r="I378" s="135">
        <v>0</v>
      </c>
      <c r="J378" s="135">
        <v>0</v>
      </c>
      <c r="K378" s="135">
        <v>162.87</v>
      </c>
      <c r="L378" s="135">
        <v>0</v>
      </c>
      <c r="M378" s="135">
        <v>84.7</v>
      </c>
      <c r="N378" s="135">
        <v>0</v>
      </c>
      <c r="O378" s="135">
        <v>-0.02</v>
      </c>
      <c r="P378" s="135">
        <f t="shared" si="57"/>
        <v>2823.4</v>
      </c>
      <c r="Q378" s="45"/>
    </row>
    <row r="379" spans="1:17" ht="33" customHeight="1">
      <c r="A379" s="31">
        <v>8100207</v>
      </c>
      <c r="B379" s="135" t="s">
        <v>244</v>
      </c>
      <c r="C379" s="69" t="s">
        <v>245</v>
      </c>
      <c r="D379" s="69" t="s">
        <v>62</v>
      </c>
      <c r="E379" s="135">
        <v>3070.95</v>
      </c>
      <c r="F379" s="135">
        <v>0</v>
      </c>
      <c r="G379" s="135">
        <v>0</v>
      </c>
      <c r="H379" s="135">
        <v>0</v>
      </c>
      <c r="I379" s="135">
        <v>0</v>
      </c>
      <c r="J379" s="135">
        <v>0</v>
      </c>
      <c r="K379" s="135">
        <v>0</v>
      </c>
      <c r="L379" s="135">
        <v>0</v>
      </c>
      <c r="M379" s="135">
        <v>84.7</v>
      </c>
      <c r="N379" s="135">
        <v>0</v>
      </c>
      <c r="O379" s="135">
        <v>0.05</v>
      </c>
      <c r="P379" s="135">
        <f t="shared" si="57"/>
        <v>2986.2</v>
      </c>
      <c r="Q379" s="45"/>
    </row>
    <row r="380" spans="1:17" ht="33" customHeight="1">
      <c r="A380" s="31">
        <v>8100210</v>
      </c>
      <c r="B380" s="135" t="s">
        <v>761</v>
      </c>
      <c r="C380" s="69" t="s">
        <v>762</v>
      </c>
      <c r="D380" s="69" t="s">
        <v>763</v>
      </c>
      <c r="E380" s="135">
        <v>2942.1</v>
      </c>
      <c r="F380" s="135">
        <v>0</v>
      </c>
      <c r="G380" s="135">
        <v>0</v>
      </c>
      <c r="H380" s="135">
        <v>0</v>
      </c>
      <c r="I380" s="135">
        <v>0</v>
      </c>
      <c r="J380" s="135">
        <v>0</v>
      </c>
      <c r="K380" s="135">
        <v>0</v>
      </c>
      <c r="L380" s="135">
        <v>0</v>
      </c>
      <c r="M380" s="135">
        <v>70.68</v>
      </c>
      <c r="N380" s="135">
        <v>0</v>
      </c>
      <c r="O380" s="135">
        <v>0.02</v>
      </c>
      <c r="P380" s="135">
        <f t="shared" si="57"/>
        <v>2871.4</v>
      </c>
      <c r="Q380" s="45"/>
    </row>
    <row r="381" spans="1:17" ht="33" customHeight="1">
      <c r="A381" s="31">
        <v>8100211</v>
      </c>
      <c r="B381" s="135" t="s">
        <v>764</v>
      </c>
      <c r="C381" s="69" t="s">
        <v>765</v>
      </c>
      <c r="D381" s="69" t="s">
        <v>763</v>
      </c>
      <c r="E381" s="135">
        <v>2942.1</v>
      </c>
      <c r="F381" s="135">
        <v>0</v>
      </c>
      <c r="G381" s="135">
        <v>0</v>
      </c>
      <c r="H381" s="135">
        <v>0</v>
      </c>
      <c r="I381" s="135">
        <v>0</v>
      </c>
      <c r="J381" s="135">
        <v>0</v>
      </c>
      <c r="K381" s="135">
        <v>0</v>
      </c>
      <c r="L381" s="135">
        <v>0</v>
      </c>
      <c r="M381" s="135">
        <v>70.68</v>
      </c>
      <c r="N381" s="135">
        <v>0</v>
      </c>
      <c r="O381" s="135">
        <v>0.02</v>
      </c>
      <c r="P381" s="135">
        <f t="shared" si="57"/>
        <v>2871.4</v>
      </c>
      <c r="Q381" s="45"/>
    </row>
    <row r="382" spans="1:17" ht="33" customHeight="1">
      <c r="A382" s="31">
        <v>8100212</v>
      </c>
      <c r="B382" s="135" t="s">
        <v>766</v>
      </c>
      <c r="C382" s="69" t="s">
        <v>767</v>
      </c>
      <c r="D382" s="69" t="s">
        <v>763</v>
      </c>
      <c r="E382" s="135">
        <v>2942.1</v>
      </c>
      <c r="F382" s="135">
        <v>0</v>
      </c>
      <c r="G382" s="135">
        <v>0</v>
      </c>
      <c r="H382" s="135">
        <v>0</v>
      </c>
      <c r="I382" s="135">
        <v>0</v>
      </c>
      <c r="J382" s="135">
        <v>0</v>
      </c>
      <c r="K382" s="135">
        <v>0</v>
      </c>
      <c r="L382" s="135">
        <v>0</v>
      </c>
      <c r="M382" s="135">
        <v>70.68</v>
      </c>
      <c r="N382" s="135">
        <v>0</v>
      </c>
      <c r="O382" s="135">
        <v>0.02</v>
      </c>
      <c r="P382" s="135">
        <f t="shared" si="57"/>
        <v>2871.4</v>
      </c>
      <c r="Q382" s="45"/>
    </row>
    <row r="383" spans="1:17" ht="33" customHeight="1">
      <c r="A383" s="31">
        <v>8100213</v>
      </c>
      <c r="B383" s="135" t="s">
        <v>768</v>
      </c>
      <c r="C383" s="69" t="s">
        <v>769</v>
      </c>
      <c r="D383" s="69" t="s">
        <v>763</v>
      </c>
      <c r="E383" s="135">
        <v>1890</v>
      </c>
      <c r="F383" s="135">
        <v>0</v>
      </c>
      <c r="G383" s="135">
        <v>0</v>
      </c>
      <c r="H383" s="135">
        <v>0</v>
      </c>
      <c r="I383" s="135">
        <v>0</v>
      </c>
      <c r="J383" s="135">
        <v>0</v>
      </c>
      <c r="K383" s="135">
        <v>0</v>
      </c>
      <c r="L383" s="135">
        <v>0</v>
      </c>
      <c r="M383" s="135">
        <v>0</v>
      </c>
      <c r="N383" s="135">
        <v>78.72</v>
      </c>
      <c r="O383" s="135">
        <v>-0.08</v>
      </c>
      <c r="P383" s="135">
        <f t="shared" si="57"/>
        <v>1968.8</v>
      </c>
      <c r="Q383" s="45"/>
    </row>
    <row r="384" spans="1:17" ht="33" customHeight="1" hidden="1">
      <c r="A384" s="31"/>
      <c r="B384" s="135"/>
      <c r="C384" s="69" t="s">
        <v>589</v>
      </c>
      <c r="D384" s="69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>
        <f t="shared" si="57"/>
        <v>0</v>
      </c>
      <c r="Q384" s="45"/>
    </row>
    <row r="385" spans="1:17" ht="33" customHeight="1">
      <c r="A385" s="31">
        <v>10100101</v>
      </c>
      <c r="B385" s="135" t="s">
        <v>252</v>
      </c>
      <c r="C385" s="69" t="s">
        <v>253</v>
      </c>
      <c r="D385" s="69" t="s">
        <v>14</v>
      </c>
      <c r="E385" s="135">
        <v>2998.8</v>
      </c>
      <c r="F385" s="135">
        <v>0</v>
      </c>
      <c r="G385" s="135">
        <v>0</v>
      </c>
      <c r="H385" s="135">
        <v>0</v>
      </c>
      <c r="I385" s="135">
        <v>0</v>
      </c>
      <c r="J385" s="135">
        <v>0</v>
      </c>
      <c r="K385" s="135">
        <v>0</v>
      </c>
      <c r="L385" s="135">
        <v>0</v>
      </c>
      <c r="M385" s="135">
        <v>76.85</v>
      </c>
      <c r="N385" s="135">
        <v>0</v>
      </c>
      <c r="O385" s="135">
        <v>-0.05</v>
      </c>
      <c r="P385" s="135">
        <f>E385+F385+G385+I385-J385-L385-M385-K385+N385-O385</f>
        <v>2922.0000000000005</v>
      </c>
      <c r="Q385" s="45"/>
    </row>
    <row r="386" spans="1:17" ht="22.5" customHeight="1">
      <c r="A386" s="1" t="s">
        <v>8</v>
      </c>
      <c r="B386" s="135"/>
      <c r="C386" s="69"/>
      <c r="D386" s="69"/>
      <c r="E386" s="73">
        <f>SUM(E374:E385)</f>
        <v>32759.249999999996</v>
      </c>
      <c r="F386" s="73">
        <f aca="true" t="shared" si="58" ref="F386:P386">SUM(F374:F385)</f>
        <v>0</v>
      </c>
      <c r="G386" s="73">
        <f t="shared" si="58"/>
        <v>0</v>
      </c>
      <c r="H386" s="73">
        <f t="shared" si="58"/>
        <v>0</v>
      </c>
      <c r="I386" s="73">
        <f t="shared" si="58"/>
        <v>0</v>
      </c>
      <c r="J386" s="73">
        <f t="shared" si="58"/>
        <v>0</v>
      </c>
      <c r="K386" s="73">
        <f t="shared" si="58"/>
        <v>396.92</v>
      </c>
      <c r="L386" s="73">
        <f t="shared" si="58"/>
        <v>0</v>
      </c>
      <c r="M386" s="73">
        <f t="shared" si="58"/>
        <v>1036.8400000000001</v>
      </c>
      <c r="N386" s="73">
        <f t="shared" si="58"/>
        <v>78.72</v>
      </c>
      <c r="O386" s="73">
        <f t="shared" si="58"/>
        <v>0.010000000000000009</v>
      </c>
      <c r="P386" s="73">
        <f t="shared" si="58"/>
        <v>31404.2</v>
      </c>
      <c r="Q386" s="45"/>
    </row>
    <row r="387" spans="1:17" ht="24" customHeight="1">
      <c r="A387" s="89"/>
      <c r="B387" s="90" t="s">
        <v>534</v>
      </c>
      <c r="C387" s="98"/>
      <c r="D387" s="98"/>
      <c r="E387" s="136">
        <f aca="true" t="shared" si="59" ref="E387:P387">E369+E372+E386</f>
        <v>32759.249999999996</v>
      </c>
      <c r="F387" s="136">
        <f t="shared" si="59"/>
        <v>0</v>
      </c>
      <c r="G387" s="150">
        <f t="shared" si="59"/>
        <v>0</v>
      </c>
      <c r="H387" s="150">
        <f t="shared" si="59"/>
        <v>0</v>
      </c>
      <c r="I387" s="150">
        <f t="shared" si="59"/>
        <v>0</v>
      </c>
      <c r="J387" s="150">
        <f t="shared" si="59"/>
        <v>0</v>
      </c>
      <c r="K387" s="150">
        <f t="shared" si="59"/>
        <v>396.92</v>
      </c>
      <c r="L387" s="150">
        <f t="shared" si="59"/>
        <v>0</v>
      </c>
      <c r="M387" s="136">
        <f t="shared" si="59"/>
        <v>1036.8400000000001</v>
      </c>
      <c r="N387" s="150">
        <f t="shared" si="59"/>
        <v>78.72</v>
      </c>
      <c r="O387" s="150">
        <f t="shared" si="59"/>
        <v>0.010000000000000009</v>
      </c>
      <c r="P387" s="150">
        <f t="shared" si="59"/>
        <v>31404.2</v>
      </c>
      <c r="Q387" s="92"/>
    </row>
    <row r="388" ht="22.5" customHeight="1">
      <c r="K388" s="4"/>
    </row>
    <row r="389" spans="2:16" ht="18">
      <c r="B389" s="27"/>
      <c r="C389" s="27"/>
      <c r="D389" s="27" t="s">
        <v>781</v>
      </c>
      <c r="E389" s="27"/>
      <c r="F389" s="27"/>
      <c r="G389" s="27"/>
      <c r="H389" s="27"/>
      <c r="I389" s="27"/>
      <c r="J389" s="27" t="s">
        <v>783</v>
      </c>
      <c r="K389" s="27"/>
      <c r="L389" s="27"/>
      <c r="M389" s="27"/>
      <c r="N389" s="27"/>
      <c r="O389" s="27"/>
      <c r="P389" s="27"/>
    </row>
    <row r="390" spans="1:16" ht="18">
      <c r="A390" s="26" t="s">
        <v>782</v>
      </c>
      <c r="B390" s="27"/>
      <c r="C390" s="27"/>
      <c r="D390" s="27" t="s">
        <v>780</v>
      </c>
      <c r="E390" s="27"/>
      <c r="F390" s="27"/>
      <c r="G390" s="27"/>
      <c r="H390" s="27"/>
      <c r="I390" s="27"/>
      <c r="J390" s="27" t="s">
        <v>784</v>
      </c>
      <c r="K390" s="27"/>
      <c r="L390" s="27"/>
      <c r="M390" s="27"/>
      <c r="N390" s="27"/>
      <c r="O390" s="27"/>
      <c r="P390" s="27"/>
    </row>
    <row r="393" spans="1:17" ht="33" hidden="1">
      <c r="A393" s="6" t="s">
        <v>0</v>
      </c>
      <c r="B393" s="55"/>
      <c r="C393" s="8"/>
      <c r="D393" s="97" t="s">
        <v>820</v>
      </c>
      <c r="E393" s="8"/>
      <c r="F393" s="8"/>
      <c r="G393" s="8"/>
      <c r="H393" s="8"/>
      <c r="I393" s="8"/>
      <c r="J393" s="8"/>
      <c r="K393" s="9"/>
      <c r="L393" s="8"/>
      <c r="M393" s="8"/>
      <c r="N393" s="8"/>
      <c r="O393" s="8"/>
      <c r="P393" s="8"/>
      <c r="Q393" s="41"/>
    </row>
    <row r="394" spans="1:17" ht="28.5" customHeight="1" hidden="1">
      <c r="A394" s="11"/>
      <c r="B394" s="77" t="s">
        <v>499</v>
      </c>
      <c r="C394" s="13"/>
      <c r="D394" s="13"/>
      <c r="E394" s="13"/>
      <c r="F394" s="13"/>
      <c r="G394" s="13"/>
      <c r="H394" s="13"/>
      <c r="I394" s="14"/>
      <c r="J394" s="14"/>
      <c r="K394" s="15"/>
      <c r="L394" s="13"/>
      <c r="M394" s="13"/>
      <c r="N394" s="13"/>
      <c r="O394" s="13"/>
      <c r="P394" s="13"/>
      <c r="Q394" s="42" t="s">
        <v>738</v>
      </c>
    </row>
    <row r="395" spans="1:17" ht="34.5" customHeight="1" hidden="1">
      <c r="A395" s="16"/>
      <c r="B395" s="71"/>
      <c r="C395" s="17"/>
      <c r="D395" s="79" t="s">
        <v>779</v>
      </c>
      <c r="E395" s="18"/>
      <c r="F395" s="18"/>
      <c r="G395" s="18"/>
      <c r="H395" s="18"/>
      <c r="I395" s="18"/>
      <c r="J395" s="18"/>
      <c r="K395" s="19"/>
      <c r="L395" s="18"/>
      <c r="M395" s="18"/>
      <c r="N395" s="18"/>
      <c r="O395" s="18"/>
      <c r="P395" s="18"/>
      <c r="Q395" s="43"/>
    </row>
    <row r="396" spans="1:17" s="84" customFormat="1" ht="36.75" customHeight="1" hidden="1" thickBot="1">
      <c r="A396" s="80" t="s">
        <v>1</v>
      </c>
      <c r="B396" s="81" t="s">
        <v>2</v>
      </c>
      <c r="C396" s="81" t="s">
        <v>3</v>
      </c>
      <c r="D396" s="81" t="s">
        <v>4</v>
      </c>
      <c r="E396" s="68" t="s">
        <v>5</v>
      </c>
      <c r="F396" s="40" t="s">
        <v>517</v>
      </c>
      <c r="G396" s="40" t="s">
        <v>481</v>
      </c>
      <c r="H396" s="40" t="s">
        <v>598</v>
      </c>
      <c r="I396" s="68" t="s">
        <v>520</v>
      </c>
      <c r="J396" s="68" t="s">
        <v>483</v>
      </c>
      <c r="K396" s="68" t="s">
        <v>482</v>
      </c>
      <c r="L396" s="40" t="s">
        <v>493</v>
      </c>
      <c r="M396" s="82" t="s">
        <v>488</v>
      </c>
      <c r="N396" s="40" t="s">
        <v>489</v>
      </c>
      <c r="O396" s="40" t="s">
        <v>530</v>
      </c>
      <c r="P396" s="40" t="s">
        <v>519</v>
      </c>
      <c r="Q396" s="83" t="s">
        <v>490</v>
      </c>
    </row>
    <row r="397" spans="1:17" ht="32.25" customHeight="1" hidden="1" thickTop="1">
      <c r="A397" s="292" t="s">
        <v>500</v>
      </c>
      <c r="B397" s="296"/>
      <c r="C397" s="296"/>
      <c r="D397" s="296"/>
      <c r="E397" s="296"/>
      <c r="F397" s="296"/>
      <c r="G397" s="296"/>
      <c r="H397" s="296"/>
      <c r="I397" s="296"/>
      <c r="J397" s="296"/>
      <c r="K397" s="297"/>
      <c r="L397" s="296"/>
      <c r="M397" s="296"/>
      <c r="N397" s="296"/>
      <c r="O397" s="296"/>
      <c r="P397" s="296"/>
      <c r="Q397" s="295"/>
    </row>
    <row r="398" spans="1:17" ht="36" customHeight="1" hidden="1">
      <c r="A398" s="31">
        <v>9000002</v>
      </c>
      <c r="B398" s="156"/>
      <c r="C398" s="69"/>
      <c r="D398" s="69" t="s">
        <v>546</v>
      </c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>
        <f>E398+F398+G398+I398-J398-L398-M398-K398+N398-O398</f>
        <v>0</v>
      </c>
      <c r="Q398" s="45"/>
    </row>
    <row r="399" spans="1:17" ht="32.25" customHeight="1" hidden="1">
      <c r="A399" s="103" t="s">
        <v>8</v>
      </c>
      <c r="B399" s="90"/>
      <c r="C399" s="91"/>
      <c r="D399" s="91"/>
      <c r="E399" s="160">
        <f>E398</f>
        <v>0</v>
      </c>
      <c r="F399" s="160">
        <f aca="true" t="shared" si="60" ref="F399:M399">F398</f>
        <v>0</v>
      </c>
      <c r="G399" s="160">
        <f t="shared" si="60"/>
        <v>0</v>
      </c>
      <c r="H399" s="160">
        <f t="shared" si="60"/>
        <v>0</v>
      </c>
      <c r="I399" s="160">
        <f t="shared" si="60"/>
        <v>0</v>
      </c>
      <c r="J399" s="160">
        <f t="shared" si="60"/>
        <v>0</v>
      </c>
      <c r="K399" s="160">
        <f>K398</f>
        <v>0</v>
      </c>
      <c r="L399" s="160">
        <f t="shared" si="60"/>
        <v>0</v>
      </c>
      <c r="M399" s="160">
        <f t="shared" si="60"/>
        <v>0</v>
      </c>
      <c r="N399" s="160">
        <f>N398</f>
        <v>0</v>
      </c>
      <c r="O399" s="160">
        <f>O398</f>
        <v>0</v>
      </c>
      <c r="P399" s="160">
        <f>P398</f>
        <v>0</v>
      </c>
      <c r="Q399" s="45"/>
    </row>
    <row r="400" spans="1:17" ht="18" hidden="1">
      <c r="A400" s="34"/>
      <c r="B400" s="14"/>
      <c r="C400" s="14"/>
      <c r="D400" s="14"/>
      <c r="E400" s="14"/>
      <c r="F400" s="14"/>
      <c r="G400" s="14"/>
      <c r="H400" s="14"/>
      <c r="I400" s="14"/>
      <c r="J400" s="14"/>
      <c r="K400" s="35"/>
      <c r="L400" s="14"/>
      <c r="M400" s="14"/>
      <c r="N400" s="14"/>
      <c r="O400" s="14"/>
      <c r="P400" s="14"/>
      <c r="Q400" s="48"/>
    </row>
    <row r="401" spans="1:17" ht="18" hidden="1">
      <c r="A401" s="34"/>
      <c r="B401" s="14"/>
      <c r="C401" s="14"/>
      <c r="D401" s="14"/>
      <c r="E401" s="14"/>
      <c r="F401" s="14"/>
      <c r="G401" s="14"/>
      <c r="H401" s="14"/>
      <c r="I401" s="14"/>
      <c r="J401" s="14"/>
      <c r="K401" s="35"/>
      <c r="L401" s="14"/>
      <c r="M401" s="14"/>
      <c r="N401" s="14"/>
      <c r="O401" s="14"/>
      <c r="P401" s="14"/>
      <c r="Q401" s="48"/>
    </row>
    <row r="402" spans="1:17" ht="18" hidden="1">
      <c r="A402" s="34"/>
      <c r="B402" s="14"/>
      <c r="C402" s="14"/>
      <c r="D402" s="14"/>
      <c r="E402" s="14"/>
      <c r="F402" s="14"/>
      <c r="G402" s="14"/>
      <c r="H402" s="14"/>
      <c r="I402" s="14"/>
      <c r="J402" s="14"/>
      <c r="K402" s="35"/>
      <c r="L402" s="14"/>
      <c r="M402" s="14"/>
      <c r="N402" s="14"/>
      <c r="O402" s="14"/>
      <c r="P402" s="14"/>
      <c r="Q402" s="48"/>
    </row>
    <row r="403" spans="1:17" ht="18" hidden="1">
      <c r="A403" s="34"/>
      <c r="B403" s="14"/>
      <c r="C403" s="14"/>
      <c r="D403" s="14"/>
      <c r="E403" s="14"/>
      <c r="F403" s="14"/>
      <c r="G403" s="14"/>
      <c r="H403" s="14"/>
      <c r="I403" s="14"/>
      <c r="J403" s="14"/>
      <c r="K403" s="35"/>
      <c r="L403" s="14"/>
      <c r="M403" s="14"/>
      <c r="N403" s="14"/>
      <c r="O403" s="14"/>
      <c r="P403" s="14"/>
      <c r="Q403" s="48"/>
    </row>
    <row r="404" spans="1:17" ht="18" hidden="1">
      <c r="A404" s="34"/>
      <c r="B404" s="14"/>
      <c r="C404" s="14"/>
      <c r="D404" s="14"/>
      <c r="E404" s="14"/>
      <c r="F404" s="14"/>
      <c r="G404" s="14"/>
      <c r="H404" s="14"/>
      <c r="I404" s="14"/>
      <c r="J404" s="14"/>
      <c r="K404" s="35"/>
      <c r="L404" s="14"/>
      <c r="M404" s="14"/>
      <c r="N404" s="14"/>
      <c r="O404" s="14"/>
      <c r="P404" s="14"/>
      <c r="Q404" s="48"/>
    </row>
    <row r="405" spans="1:17" ht="18" hidden="1">
      <c r="A405" s="34"/>
      <c r="B405" s="14"/>
      <c r="C405" s="14"/>
      <c r="D405" s="14"/>
      <c r="E405" s="14"/>
      <c r="F405" s="14"/>
      <c r="G405" s="14"/>
      <c r="H405" s="14"/>
      <c r="I405" s="14"/>
      <c r="J405" s="14"/>
      <c r="K405" s="35"/>
      <c r="L405" s="14"/>
      <c r="M405" s="14"/>
      <c r="N405" s="14"/>
      <c r="O405" s="14"/>
      <c r="P405" s="14"/>
      <c r="Q405" s="48"/>
    </row>
    <row r="406" ht="18" hidden="1"/>
    <row r="407" spans="2:16" ht="18" hidden="1">
      <c r="B407" s="27"/>
      <c r="C407" s="27"/>
      <c r="D407" s="27" t="s">
        <v>781</v>
      </c>
      <c r="E407" s="27"/>
      <c r="F407" s="27"/>
      <c r="G407" s="27"/>
      <c r="H407" s="27"/>
      <c r="I407" s="27"/>
      <c r="J407" s="27" t="s">
        <v>783</v>
      </c>
      <c r="K407" s="27"/>
      <c r="L407" s="27"/>
      <c r="M407" s="27"/>
      <c r="N407" s="27"/>
      <c r="O407" s="27"/>
      <c r="P407" s="27"/>
    </row>
    <row r="408" spans="1:16" ht="18" hidden="1">
      <c r="A408" s="26" t="s">
        <v>782</v>
      </c>
      <c r="B408" s="27"/>
      <c r="C408" s="27"/>
      <c r="D408" s="27" t="s">
        <v>780</v>
      </c>
      <c r="E408" s="27"/>
      <c r="F408" s="27"/>
      <c r="G408" s="27"/>
      <c r="H408" s="27"/>
      <c r="I408" s="27"/>
      <c r="J408" s="27" t="s">
        <v>784</v>
      </c>
      <c r="K408" s="27"/>
      <c r="L408" s="27"/>
      <c r="M408" s="27"/>
      <c r="N408" s="27"/>
      <c r="O408" s="27"/>
      <c r="P408" s="27"/>
    </row>
    <row r="411" spans="1:17" ht="33">
      <c r="A411" s="6" t="s">
        <v>0</v>
      </c>
      <c r="B411" s="32"/>
      <c r="C411" s="8"/>
      <c r="D411" s="94" t="s">
        <v>820</v>
      </c>
      <c r="E411" s="8"/>
      <c r="F411" s="8"/>
      <c r="G411" s="8"/>
      <c r="H411" s="8"/>
      <c r="I411" s="8"/>
      <c r="J411" s="8"/>
      <c r="K411" s="9"/>
      <c r="L411" s="8"/>
      <c r="M411" s="8"/>
      <c r="N411" s="8"/>
      <c r="O411" s="8"/>
      <c r="P411" s="8"/>
      <c r="Q411" s="41"/>
    </row>
    <row r="412" spans="1:17" ht="18">
      <c r="A412" s="11"/>
      <c r="B412" s="77" t="s">
        <v>501</v>
      </c>
      <c r="C412" s="13"/>
      <c r="D412" s="13"/>
      <c r="E412" s="13"/>
      <c r="F412" s="13"/>
      <c r="G412" s="13"/>
      <c r="H412" s="13"/>
      <c r="I412" s="14"/>
      <c r="J412" s="14"/>
      <c r="K412" s="15"/>
      <c r="L412" s="13"/>
      <c r="M412" s="13"/>
      <c r="N412" s="13"/>
      <c r="O412" s="13"/>
      <c r="P412" s="13"/>
      <c r="Q412" s="42" t="s">
        <v>809</v>
      </c>
    </row>
    <row r="413" spans="1:17" ht="20.25">
      <c r="A413" s="16"/>
      <c r="B413" s="71"/>
      <c r="C413" s="17"/>
      <c r="D413" s="79" t="s">
        <v>779</v>
      </c>
      <c r="E413" s="18"/>
      <c r="F413" s="18"/>
      <c r="G413" s="18"/>
      <c r="H413" s="18"/>
      <c r="I413" s="18"/>
      <c r="J413" s="18"/>
      <c r="K413" s="19"/>
      <c r="L413" s="18"/>
      <c r="M413" s="18"/>
      <c r="N413" s="18"/>
      <c r="O413" s="18"/>
      <c r="P413" s="18"/>
      <c r="Q413" s="43"/>
    </row>
    <row r="414" spans="1:17" s="162" customFormat="1" ht="31.5" customHeight="1" thickBot="1">
      <c r="A414" s="80" t="s">
        <v>1</v>
      </c>
      <c r="B414" s="141" t="s">
        <v>2</v>
      </c>
      <c r="C414" s="141" t="s">
        <v>3</v>
      </c>
      <c r="D414" s="141" t="s">
        <v>4</v>
      </c>
      <c r="E414" s="40" t="s">
        <v>5</v>
      </c>
      <c r="F414" s="40" t="s">
        <v>517</v>
      </c>
      <c r="G414" s="40" t="s">
        <v>481</v>
      </c>
      <c r="H414" s="40" t="s">
        <v>598</v>
      </c>
      <c r="I414" s="40" t="s">
        <v>520</v>
      </c>
      <c r="J414" s="40" t="s">
        <v>483</v>
      </c>
      <c r="K414" s="40" t="s">
        <v>482</v>
      </c>
      <c r="L414" s="40" t="s">
        <v>493</v>
      </c>
      <c r="M414" s="40" t="s">
        <v>488</v>
      </c>
      <c r="N414" s="40" t="s">
        <v>489</v>
      </c>
      <c r="O414" s="40" t="s">
        <v>530</v>
      </c>
      <c r="P414" s="40" t="s">
        <v>519</v>
      </c>
      <c r="Q414" s="142" t="s">
        <v>490</v>
      </c>
    </row>
    <row r="415" spans="1:17" ht="33" customHeight="1" hidden="1" thickTop="1">
      <c r="A415" s="292" t="s">
        <v>250</v>
      </c>
      <c r="B415" s="293"/>
      <c r="C415" s="296"/>
      <c r="D415" s="296"/>
      <c r="E415" s="296"/>
      <c r="F415" s="296"/>
      <c r="G415" s="296"/>
      <c r="H415" s="296"/>
      <c r="I415" s="296"/>
      <c r="J415" s="296"/>
      <c r="K415" s="297"/>
      <c r="L415" s="296"/>
      <c r="M415" s="296"/>
      <c r="N415" s="296"/>
      <c r="O415" s="296"/>
      <c r="P415" s="296"/>
      <c r="Q415" s="295"/>
    </row>
    <row r="416" spans="1:17" ht="30.75" customHeight="1" hidden="1">
      <c r="A416" s="31">
        <v>1010000</v>
      </c>
      <c r="B416" s="2"/>
      <c r="C416" s="69"/>
      <c r="D416" s="69" t="s">
        <v>736</v>
      </c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>
        <f>E416+F416+G416+I416-J416-L416-M416-K416+N416-O416</f>
        <v>0</v>
      </c>
      <c r="Q416" s="45"/>
    </row>
    <row r="417" spans="1:17" ht="33" customHeight="1" hidden="1">
      <c r="A417" s="1" t="s">
        <v>8</v>
      </c>
      <c r="B417" s="135"/>
      <c r="C417" s="69"/>
      <c r="D417" s="69"/>
      <c r="E417" s="144">
        <f>E416</f>
        <v>0</v>
      </c>
      <c r="F417" s="144">
        <f aca="true" t="shared" si="61" ref="F417:M417">F416</f>
        <v>0</v>
      </c>
      <c r="G417" s="144">
        <f t="shared" si="61"/>
        <v>0</v>
      </c>
      <c r="H417" s="144">
        <f t="shared" si="61"/>
        <v>0</v>
      </c>
      <c r="I417" s="144">
        <f t="shared" si="61"/>
        <v>0</v>
      </c>
      <c r="J417" s="144">
        <f t="shared" si="61"/>
        <v>0</v>
      </c>
      <c r="K417" s="144">
        <f>K416</f>
        <v>0</v>
      </c>
      <c r="L417" s="144">
        <f t="shared" si="61"/>
        <v>0</v>
      </c>
      <c r="M417" s="144">
        <f t="shared" si="61"/>
        <v>0</v>
      </c>
      <c r="N417" s="144">
        <f>N416</f>
        <v>0</v>
      </c>
      <c r="O417" s="144">
        <f>O416</f>
        <v>0</v>
      </c>
      <c r="P417" s="144">
        <f>P416</f>
        <v>0</v>
      </c>
      <c r="Q417" s="45"/>
    </row>
    <row r="418" spans="1:17" ht="33" customHeight="1" thickTop="1">
      <c r="A418" s="292" t="s">
        <v>251</v>
      </c>
      <c r="B418" s="293"/>
      <c r="C418" s="294"/>
      <c r="D418" s="294"/>
      <c r="E418" s="293"/>
      <c r="F418" s="293"/>
      <c r="G418" s="293"/>
      <c r="H418" s="293"/>
      <c r="I418" s="293"/>
      <c r="J418" s="293"/>
      <c r="K418" s="293"/>
      <c r="L418" s="293"/>
      <c r="M418" s="293"/>
      <c r="N418" s="293"/>
      <c r="O418" s="293"/>
      <c r="P418" s="293"/>
      <c r="Q418" s="295"/>
    </row>
    <row r="419" spans="1:17" ht="33" customHeight="1">
      <c r="A419" s="31">
        <v>10100102</v>
      </c>
      <c r="B419" s="135" t="s">
        <v>254</v>
      </c>
      <c r="C419" s="69" t="s">
        <v>255</v>
      </c>
      <c r="D419" s="69" t="s">
        <v>14</v>
      </c>
      <c r="E419" s="135">
        <v>2464.05</v>
      </c>
      <c r="F419" s="135">
        <v>0</v>
      </c>
      <c r="G419" s="135">
        <v>0</v>
      </c>
      <c r="H419" s="135">
        <v>0</v>
      </c>
      <c r="I419" s="135">
        <v>0</v>
      </c>
      <c r="J419" s="135">
        <v>0</v>
      </c>
      <c r="K419" s="135">
        <v>0</v>
      </c>
      <c r="L419" s="135">
        <v>0</v>
      </c>
      <c r="M419" s="135">
        <v>3.75</v>
      </c>
      <c r="N419" s="135">
        <v>0</v>
      </c>
      <c r="O419" s="135">
        <v>0.1</v>
      </c>
      <c r="P419" s="135">
        <f>E419+F419+G419+I419-J419-L419-M419-K419+N419-O419</f>
        <v>2460.2000000000003</v>
      </c>
      <c r="Q419" s="45"/>
    </row>
    <row r="420" spans="1:17" ht="33" customHeight="1">
      <c r="A420" s="31">
        <v>10100201</v>
      </c>
      <c r="B420" s="135" t="s">
        <v>256</v>
      </c>
      <c r="C420" s="69" t="s">
        <v>257</v>
      </c>
      <c r="D420" s="69" t="s">
        <v>621</v>
      </c>
      <c r="E420" s="135">
        <v>3853.24</v>
      </c>
      <c r="F420" s="135">
        <v>0</v>
      </c>
      <c r="G420" s="135">
        <v>0</v>
      </c>
      <c r="H420" s="135">
        <v>0</v>
      </c>
      <c r="I420" s="135">
        <v>0</v>
      </c>
      <c r="J420" s="135">
        <v>0</v>
      </c>
      <c r="K420" s="135">
        <v>0</v>
      </c>
      <c r="L420" s="135">
        <v>0</v>
      </c>
      <c r="M420" s="135">
        <v>325.56</v>
      </c>
      <c r="N420" s="135">
        <v>0</v>
      </c>
      <c r="O420" s="135">
        <v>0.08</v>
      </c>
      <c r="P420" s="135">
        <f>E420+F420+G420+I420-J420-L420-M420-K420+N420-O420</f>
        <v>3527.6</v>
      </c>
      <c r="Q420" s="45"/>
    </row>
    <row r="421" spans="1:17" ht="33" customHeight="1">
      <c r="A421" s="31">
        <v>10100202</v>
      </c>
      <c r="B421" s="135" t="s">
        <v>258</v>
      </c>
      <c r="C421" s="69" t="s">
        <v>259</v>
      </c>
      <c r="D421" s="69" t="s">
        <v>621</v>
      </c>
      <c r="E421" s="135">
        <v>3853.24</v>
      </c>
      <c r="F421" s="135">
        <v>0</v>
      </c>
      <c r="G421" s="135">
        <v>0</v>
      </c>
      <c r="H421" s="135">
        <v>0</v>
      </c>
      <c r="I421" s="135">
        <v>0</v>
      </c>
      <c r="J421" s="135">
        <v>0</v>
      </c>
      <c r="K421" s="135">
        <v>0</v>
      </c>
      <c r="L421" s="135">
        <v>0</v>
      </c>
      <c r="M421" s="135">
        <v>325.56</v>
      </c>
      <c r="N421" s="135">
        <v>0</v>
      </c>
      <c r="O421" s="135">
        <v>0.08</v>
      </c>
      <c r="P421" s="135">
        <f>E421+F421+G421+I421-J421-L421-M421-K421+N421-O421</f>
        <v>3527.6</v>
      </c>
      <c r="Q421" s="45"/>
    </row>
    <row r="422" spans="1:17" ht="33" customHeight="1" hidden="1">
      <c r="A422" s="31">
        <v>10200000</v>
      </c>
      <c r="B422" s="135" t="s">
        <v>260</v>
      </c>
      <c r="C422" s="69" t="s">
        <v>261</v>
      </c>
      <c r="D422" s="69" t="s">
        <v>632</v>
      </c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>
        <f>E422+F422+G422+I422-J422-L422-M422-K422+N422-O422</f>
        <v>0</v>
      </c>
      <c r="Q422" s="45"/>
    </row>
    <row r="423" spans="1:17" ht="33" customHeight="1">
      <c r="A423" s="1" t="s">
        <v>8</v>
      </c>
      <c r="B423" s="135"/>
      <c r="C423" s="69"/>
      <c r="D423" s="69"/>
      <c r="E423" s="73">
        <f>SUM(E419:E422)</f>
        <v>10170.529999999999</v>
      </c>
      <c r="F423" s="144">
        <f aca="true" t="shared" si="62" ref="F423:P423">SUM(F419:F422)</f>
        <v>0</v>
      </c>
      <c r="G423" s="144">
        <f t="shared" si="62"/>
        <v>0</v>
      </c>
      <c r="H423" s="144">
        <f t="shared" si="62"/>
        <v>0</v>
      </c>
      <c r="I423" s="144">
        <f t="shared" si="62"/>
        <v>0</v>
      </c>
      <c r="J423" s="144">
        <f t="shared" si="62"/>
        <v>0</v>
      </c>
      <c r="K423" s="144">
        <f t="shared" si="62"/>
        <v>0</v>
      </c>
      <c r="L423" s="144">
        <f t="shared" si="62"/>
        <v>0</v>
      </c>
      <c r="M423" s="144">
        <f t="shared" si="62"/>
        <v>654.87</v>
      </c>
      <c r="N423" s="144">
        <f t="shared" si="62"/>
        <v>0</v>
      </c>
      <c r="O423" s="144">
        <f t="shared" si="62"/>
        <v>0.26</v>
      </c>
      <c r="P423" s="144">
        <f t="shared" si="62"/>
        <v>9515.4</v>
      </c>
      <c r="Q423" s="45"/>
    </row>
    <row r="424" spans="1:17" ht="33" customHeight="1" hidden="1">
      <c r="A424" s="292" t="s">
        <v>262</v>
      </c>
      <c r="B424" s="293"/>
      <c r="C424" s="294"/>
      <c r="D424" s="294"/>
      <c r="E424" s="293"/>
      <c r="F424" s="293"/>
      <c r="G424" s="293"/>
      <c r="H424" s="293"/>
      <c r="I424" s="293"/>
      <c r="J424" s="293"/>
      <c r="K424" s="293"/>
      <c r="L424" s="293"/>
      <c r="M424" s="293"/>
      <c r="N424" s="293"/>
      <c r="O424" s="293"/>
      <c r="P424" s="293"/>
      <c r="Q424" s="295"/>
    </row>
    <row r="425" spans="1:17" ht="33" customHeight="1" hidden="1">
      <c r="A425" s="31">
        <v>10200003</v>
      </c>
      <c r="B425" s="135" t="s">
        <v>263</v>
      </c>
      <c r="C425" s="69" t="s">
        <v>264</v>
      </c>
      <c r="D425" s="69" t="s">
        <v>633</v>
      </c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>
        <f>E425+F425+G425+I425-J425-L425-M425-K425+N425-O425</f>
        <v>0</v>
      </c>
      <c r="Q425" s="45"/>
    </row>
    <row r="426" spans="1:17" ht="33" customHeight="1" hidden="1">
      <c r="A426" s="1" t="s">
        <v>8</v>
      </c>
      <c r="B426" s="135"/>
      <c r="C426" s="69"/>
      <c r="D426" s="69"/>
      <c r="E426" s="144">
        <f>E425</f>
        <v>0</v>
      </c>
      <c r="F426" s="144">
        <f aca="true" t="shared" si="63" ref="F426:M426">F425</f>
        <v>0</v>
      </c>
      <c r="G426" s="144">
        <f t="shared" si="63"/>
        <v>0</v>
      </c>
      <c r="H426" s="144">
        <f t="shared" si="63"/>
        <v>0</v>
      </c>
      <c r="I426" s="144">
        <f t="shared" si="63"/>
        <v>0</v>
      </c>
      <c r="J426" s="144">
        <f t="shared" si="63"/>
        <v>0</v>
      </c>
      <c r="K426" s="144">
        <f>K425</f>
        <v>0</v>
      </c>
      <c r="L426" s="144">
        <f t="shared" si="63"/>
        <v>0</v>
      </c>
      <c r="M426" s="144">
        <f t="shared" si="63"/>
        <v>0</v>
      </c>
      <c r="N426" s="144">
        <f>N425</f>
        <v>0</v>
      </c>
      <c r="O426" s="144">
        <f>O425</f>
        <v>0</v>
      </c>
      <c r="P426" s="144">
        <f>P425</f>
        <v>0</v>
      </c>
      <c r="Q426" s="45"/>
    </row>
    <row r="427" spans="1:17" ht="33" customHeight="1">
      <c r="A427" s="89"/>
      <c r="B427" s="164" t="s">
        <v>534</v>
      </c>
      <c r="C427" s="98"/>
      <c r="D427" s="98"/>
      <c r="E427" s="136">
        <f aca="true" t="shared" si="64" ref="E427:P427">E417+E423+E426</f>
        <v>10170.529999999999</v>
      </c>
      <c r="F427" s="150">
        <f t="shared" si="64"/>
        <v>0</v>
      </c>
      <c r="G427" s="150">
        <f t="shared" si="64"/>
        <v>0</v>
      </c>
      <c r="H427" s="150">
        <f t="shared" si="64"/>
        <v>0</v>
      </c>
      <c r="I427" s="150">
        <f t="shared" si="64"/>
        <v>0</v>
      </c>
      <c r="J427" s="150">
        <f t="shared" si="64"/>
        <v>0</v>
      </c>
      <c r="K427" s="150">
        <f t="shared" si="64"/>
        <v>0</v>
      </c>
      <c r="L427" s="150">
        <f t="shared" si="64"/>
        <v>0</v>
      </c>
      <c r="M427" s="136">
        <f t="shared" si="64"/>
        <v>654.87</v>
      </c>
      <c r="N427" s="150">
        <f t="shared" si="64"/>
        <v>0</v>
      </c>
      <c r="O427" s="150">
        <f t="shared" si="64"/>
        <v>0.26</v>
      </c>
      <c r="P427" s="150">
        <f t="shared" si="64"/>
        <v>9515.4</v>
      </c>
      <c r="Q427" s="91"/>
    </row>
    <row r="428" ht="18">
      <c r="K428" s="4"/>
    </row>
    <row r="429" ht="18">
      <c r="K429" s="4"/>
    </row>
    <row r="430" ht="18">
      <c r="K430" s="4"/>
    </row>
    <row r="431" ht="18">
      <c r="K431" s="4"/>
    </row>
    <row r="432" ht="18">
      <c r="K432" s="4"/>
    </row>
    <row r="433" ht="18">
      <c r="K433" s="4"/>
    </row>
    <row r="434" spans="2:16" ht="18">
      <c r="B434" s="27"/>
      <c r="C434" s="27"/>
      <c r="D434" s="27" t="s">
        <v>781</v>
      </c>
      <c r="E434" s="27"/>
      <c r="F434" s="27"/>
      <c r="G434" s="27"/>
      <c r="H434" s="27"/>
      <c r="I434" s="27"/>
      <c r="J434" s="27" t="s">
        <v>783</v>
      </c>
      <c r="K434" s="27"/>
      <c r="L434" s="27"/>
      <c r="M434" s="27"/>
      <c r="N434" s="27"/>
      <c r="O434" s="27"/>
      <c r="P434" s="27"/>
    </row>
    <row r="435" spans="1:16" ht="18">
      <c r="A435" s="26" t="s">
        <v>782</v>
      </c>
      <c r="B435" s="27"/>
      <c r="C435" s="27"/>
      <c r="D435" s="27" t="s">
        <v>780</v>
      </c>
      <c r="E435" s="27"/>
      <c r="F435" s="27"/>
      <c r="G435" s="27"/>
      <c r="H435" s="27"/>
      <c r="I435" s="27"/>
      <c r="J435" s="27" t="s">
        <v>784</v>
      </c>
      <c r="K435" s="27"/>
      <c r="L435" s="27"/>
      <c r="M435" s="27"/>
      <c r="N435" s="27"/>
      <c r="O435" s="27"/>
      <c r="P435" s="27"/>
    </row>
    <row r="438" spans="1:17" ht="27.75" customHeight="1">
      <c r="A438" s="6" t="s">
        <v>0</v>
      </c>
      <c r="B438" s="55"/>
      <c r="C438" s="8"/>
      <c r="D438" s="7" t="s">
        <v>820</v>
      </c>
      <c r="E438" s="8"/>
      <c r="F438" s="8"/>
      <c r="G438" s="8"/>
      <c r="H438" s="8"/>
      <c r="I438" s="8"/>
      <c r="J438" s="8"/>
      <c r="K438" s="9"/>
      <c r="L438" s="8"/>
      <c r="M438" s="8"/>
      <c r="N438" s="8"/>
      <c r="O438" s="8"/>
      <c r="P438" s="8"/>
      <c r="Q438" s="41"/>
    </row>
    <row r="439" spans="1:17" ht="19.5" customHeight="1">
      <c r="A439" s="11"/>
      <c r="B439" s="77" t="s">
        <v>502</v>
      </c>
      <c r="C439" s="13"/>
      <c r="D439" s="13"/>
      <c r="E439" s="13"/>
      <c r="F439" s="13"/>
      <c r="G439" s="13"/>
      <c r="H439" s="13"/>
      <c r="I439" s="14"/>
      <c r="J439" s="14"/>
      <c r="K439" s="15"/>
      <c r="L439" s="13"/>
      <c r="M439" s="13"/>
      <c r="N439" s="13"/>
      <c r="O439" s="13"/>
      <c r="P439" s="13"/>
      <c r="Q439" s="42" t="s">
        <v>810</v>
      </c>
    </row>
    <row r="440" spans="1:17" ht="20.25">
      <c r="A440" s="16"/>
      <c r="B440" s="71"/>
      <c r="C440" s="17"/>
      <c r="D440" s="79" t="s">
        <v>779</v>
      </c>
      <c r="E440" s="18"/>
      <c r="F440" s="18"/>
      <c r="G440" s="18"/>
      <c r="H440" s="18"/>
      <c r="I440" s="18"/>
      <c r="J440" s="18"/>
      <c r="K440" s="19"/>
      <c r="L440" s="18"/>
      <c r="M440" s="18"/>
      <c r="N440" s="18"/>
      <c r="O440" s="18"/>
      <c r="P440" s="18"/>
      <c r="Q440" s="43"/>
    </row>
    <row r="441" spans="1:17" s="162" customFormat="1" ht="23.25" thickBot="1">
      <c r="A441" s="80" t="s">
        <v>1</v>
      </c>
      <c r="B441" s="141" t="s">
        <v>2</v>
      </c>
      <c r="C441" s="141" t="s">
        <v>3</v>
      </c>
      <c r="D441" s="141" t="s">
        <v>4</v>
      </c>
      <c r="E441" s="40" t="s">
        <v>5</v>
      </c>
      <c r="F441" s="40" t="s">
        <v>517</v>
      </c>
      <c r="G441" s="40" t="s">
        <v>481</v>
      </c>
      <c r="H441" s="40" t="s">
        <v>598</v>
      </c>
      <c r="I441" s="40" t="s">
        <v>520</v>
      </c>
      <c r="J441" s="40" t="s">
        <v>483</v>
      </c>
      <c r="K441" s="40" t="s">
        <v>482</v>
      </c>
      <c r="L441" s="40" t="s">
        <v>493</v>
      </c>
      <c r="M441" s="40" t="s">
        <v>488</v>
      </c>
      <c r="N441" s="40" t="s">
        <v>489</v>
      </c>
      <c r="O441" s="40" t="s">
        <v>530</v>
      </c>
      <c r="P441" s="40" t="s">
        <v>519</v>
      </c>
      <c r="Q441" s="142" t="s">
        <v>490</v>
      </c>
    </row>
    <row r="442" spans="1:17" ht="18.75" thickTop="1">
      <c r="A442" s="284" t="s">
        <v>265</v>
      </c>
      <c r="B442" s="285"/>
      <c r="C442" s="285"/>
      <c r="D442" s="285"/>
      <c r="E442" s="285"/>
      <c r="F442" s="285"/>
      <c r="G442" s="285"/>
      <c r="H442" s="285"/>
      <c r="I442" s="285"/>
      <c r="J442" s="285"/>
      <c r="K442" s="286"/>
      <c r="L442" s="285"/>
      <c r="M442" s="285"/>
      <c r="N442" s="285"/>
      <c r="O442" s="285"/>
      <c r="P442" s="285"/>
      <c r="Q442" s="287"/>
    </row>
    <row r="443" spans="1:17" ht="25.5" customHeight="1">
      <c r="A443" s="169">
        <v>5200203</v>
      </c>
      <c r="B443" s="166" t="s">
        <v>122</v>
      </c>
      <c r="C443" s="167" t="s">
        <v>123</v>
      </c>
      <c r="D443" s="167" t="s">
        <v>62</v>
      </c>
      <c r="E443" s="166">
        <v>3236.4</v>
      </c>
      <c r="F443" s="166">
        <v>0</v>
      </c>
      <c r="G443" s="166">
        <v>0</v>
      </c>
      <c r="H443" s="166">
        <v>0</v>
      </c>
      <c r="I443" s="166">
        <v>0</v>
      </c>
      <c r="J443" s="166">
        <v>0</v>
      </c>
      <c r="K443" s="166">
        <v>0</v>
      </c>
      <c r="L443" s="166">
        <v>0</v>
      </c>
      <c r="M443" s="166">
        <v>122.97</v>
      </c>
      <c r="N443" s="166">
        <v>0</v>
      </c>
      <c r="O443" s="166">
        <v>0.03</v>
      </c>
      <c r="P443" s="166">
        <f>E443+F443+G443+I443-J443-L443-M443-K443+N443-O443</f>
        <v>3113.4</v>
      </c>
      <c r="Q443" s="170"/>
    </row>
    <row r="444" spans="1:17" ht="25.5" customHeight="1">
      <c r="A444" s="169">
        <v>11100101</v>
      </c>
      <c r="B444" s="166" t="s">
        <v>770</v>
      </c>
      <c r="C444" s="167" t="s">
        <v>771</v>
      </c>
      <c r="D444" s="167" t="s">
        <v>772</v>
      </c>
      <c r="E444" s="166">
        <v>1750.05</v>
      </c>
      <c r="F444" s="166">
        <v>0</v>
      </c>
      <c r="G444" s="166">
        <v>0</v>
      </c>
      <c r="H444" s="166">
        <v>0</v>
      </c>
      <c r="I444" s="166">
        <v>0</v>
      </c>
      <c r="J444" s="166">
        <v>0</v>
      </c>
      <c r="K444" s="166">
        <v>0</v>
      </c>
      <c r="L444" s="166">
        <v>0</v>
      </c>
      <c r="M444" s="166">
        <v>0</v>
      </c>
      <c r="N444" s="166">
        <v>87.68</v>
      </c>
      <c r="O444" s="166">
        <v>-0.07</v>
      </c>
      <c r="P444" s="166">
        <f>E444+F444+G444+I444-J444-L444-M444-K444+N444-O444</f>
        <v>1837.8</v>
      </c>
      <c r="Q444" s="170"/>
    </row>
    <row r="445" spans="1:17" ht="18">
      <c r="A445" s="172" t="s">
        <v>8</v>
      </c>
      <c r="B445" s="166"/>
      <c r="C445" s="167"/>
      <c r="D445" s="167"/>
      <c r="E445" s="168">
        <f>SUM(E443:E444)</f>
        <v>4986.45</v>
      </c>
      <c r="F445" s="168">
        <f aca="true" t="shared" si="65" ref="F445:O445">SUM(F443:F444)</f>
        <v>0</v>
      </c>
      <c r="G445" s="168">
        <f t="shared" si="65"/>
        <v>0</v>
      </c>
      <c r="H445" s="168">
        <f t="shared" si="65"/>
        <v>0</v>
      </c>
      <c r="I445" s="168">
        <f t="shared" si="65"/>
        <v>0</v>
      </c>
      <c r="J445" s="168">
        <f t="shared" si="65"/>
        <v>0</v>
      </c>
      <c r="K445" s="168">
        <f t="shared" si="65"/>
        <v>0</v>
      </c>
      <c r="L445" s="168">
        <f t="shared" si="65"/>
        <v>0</v>
      </c>
      <c r="M445" s="168">
        <f t="shared" si="65"/>
        <v>122.97</v>
      </c>
      <c r="N445" s="168">
        <f t="shared" si="65"/>
        <v>87.68</v>
      </c>
      <c r="O445" s="168">
        <f t="shared" si="65"/>
        <v>-0.04000000000000001</v>
      </c>
      <c r="P445" s="168">
        <f>SUM(P443:P444)</f>
        <v>4951.2</v>
      </c>
      <c r="Q445" s="171"/>
    </row>
    <row r="446" spans="1:17" ht="18">
      <c r="A446" s="288" t="s">
        <v>268</v>
      </c>
      <c r="B446" s="289"/>
      <c r="C446" s="290"/>
      <c r="D446" s="290"/>
      <c r="E446" s="289"/>
      <c r="F446" s="289"/>
      <c r="G446" s="289"/>
      <c r="H446" s="289"/>
      <c r="I446" s="289"/>
      <c r="J446" s="289"/>
      <c r="K446" s="289"/>
      <c r="L446" s="289"/>
      <c r="M446" s="289"/>
      <c r="N446" s="289"/>
      <c r="O446" s="289"/>
      <c r="P446" s="289"/>
      <c r="Q446" s="291"/>
    </row>
    <row r="447" spans="1:17" s="67" customFormat="1" ht="25.5" customHeight="1" hidden="1">
      <c r="A447" s="169"/>
      <c r="B447" s="321"/>
      <c r="C447" s="322"/>
      <c r="D447" s="167"/>
      <c r="E447" s="321"/>
      <c r="F447" s="321"/>
      <c r="G447" s="321"/>
      <c r="H447" s="321"/>
      <c r="I447" s="321"/>
      <c r="J447" s="321"/>
      <c r="K447" s="321"/>
      <c r="L447" s="321"/>
      <c r="M447" s="321"/>
      <c r="N447" s="321"/>
      <c r="O447" s="321"/>
      <c r="P447" s="166">
        <f aca="true" t="shared" si="66" ref="P447:P466">E447+F447+G447+I447-J447-L447-M447-K447+N447-O447</f>
        <v>0</v>
      </c>
      <c r="Q447" s="347"/>
    </row>
    <row r="448" spans="1:17" ht="25.5" customHeight="1">
      <c r="A448" s="169">
        <v>11100000</v>
      </c>
      <c r="B448" s="166" t="s">
        <v>269</v>
      </c>
      <c r="C448" s="167" t="s">
        <v>270</v>
      </c>
      <c r="D448" s="167" t="s">
        <v>273</v>
      </c>
      <c r="E448" s="166">
        <v>2927.25</v>
      </c>
      <c r="F448" s="166">
        <v>0</v>
      </c>
      <c r="G448" s="166">
        <v>0</v>
      </c>
      <c r="H448" s="166">
        <v>0</v>
      </c>
      <c r="I448" s="166">
        <v>0</v>
      </c>
      <c r="J448" s="166">
        <v>0</v>
      </c>
      <c r="K448" s="166">
        <v>0</v>
      </c>
      <c r="L448" s="166">
        <v>0</v>
      </c>
      <c r="M448" s="166">
        <v>69.06</v>
      </c>
      <c r="N448" s="166">
        <v>0</v>
      </c>
      <c r="O448" s="166">
        <v>-0.01</v>
      </c>
      <c r="P448" s="166">
        <f t="shared" si="66"/>
        <v>2858.2000000000003</v>
      </c>
      <c r="Q448" s="171"/>
    </row>
    <row r="449" spans="1:17" ht="25.5" customHeight="1">
      <c r="A449" s="169">
        <v>11100201</v>
      </c>
      <c r="B449" s="166" t="s">
        <v>271</v>
      </c>
      <c r="C449" s="167" t="s">
        <v>272</v>
      </c>
      <c r="D449" s="167" t="s">
        <v>273</v>
      </c>
      <c r="E449" s="166">
        <v>2514.75</v>
      </c>
      <c r="F449" s="166">
        <v>0</v>
      </c>
      <c r="G449" s="166">
        <v>0</v>
      </c>
      <c r="H449" s="166">
        <v>0</v>
      </c>
      <c r="I449" s="166">
        <v>0</v>
      </c>
      <c r="J449" s="166">
        <v>0</v>
      </c>
      <c r="K449" s="166">
        <v>176.21</v>
      </c>
      <c r="L449" s="166">
        <v>0</v>
      </c>
      <c r="M449" s="166">
        <v>9.26</v>
      </c>
      <c r="N449" s="166">
        <v>0</v>
      </c>
      <c r="O449" s="166">
        <v>-0.12</v>
      </c>
      <c r="P449" s="166">
        <f t="shared" si="66"/>
        <v>2329.3999999999996</v>
      </c>
      <c r="Q449" s="171"/>
    </row>
    <row r="450" spans="1:17" ht="25.5" customHeight="1">
      <c r="A450" s="169">
        <v>11100202</v>
      </c>
      <c r="B450" s="166" t="s">
        <v>274</v>
      </c>
      <c r="C450" s="167" t="s">
        <v>275</v>
      </c>
      <c r="D450" s="167" t="s">
        <v>273</v>
      </c>
      <c r="E450" s="166">
        <v>2514.75</v>
      </c>
      <c r="F450" s="166">
        <v>0</v>
      </c>
      <c r="G450" s="166">
        <v>0</v>
      </c>
      <c r="H450" s="166">
        <v>0</v>
      </c>
      <c r="I450" s="166">
        <v>0</v>
      </c>
      <c r="J450" s="166">
        <v>0</v>
      </c>
      <c r="K450" s="166">
        <v>357.5</v>
      </c>
      <c r="L450" s="166">
        <v>0</v>
      </c>
      <c r="M450" s="166">
        <v>9.26</v>
      </c>
      <c r="N450" s="166">
        <v>0</v>
      </c>
      <c r="O450" s="166">
        <v>-0.01</v>
      </c>
      <c r="P450" s="166">
        <f t="shared" si="66"/>
        <v>2148</v>
      </c>
      <c r="Q450" s="171"/>
    </row>
    <row r="451" spans="1:17" ht="25.5" customHeight="1">
      <c r="A451" s="169">
        <v>11100203</v>
      </c>
      <c r="B451" s="166" t="s">
        <v>276</v>
      </c>
      <c r="C451" s="167" t="s">
        <v>277</v>
      </c>
      <c r="D451" s="167" t="s">
        <v>273</v>
      </c>
      <c r="E451" s="166">
        <v>2514.75</v>
      </c>
      <c r="F451" s="166">
        <v>0</v>
      </c>
      <c r="G451" s="166">
        <v>0</v>
      </c>
      <c r="H451" s="166">
        <v>0</v>
      </c>
      <c r="I451" s="166">
        <v>0</v>
      </c>
      <c r="J451" s="166">
        <v>0</v>
      </c>
      <c r="K451" s="166">
        <v>0</v>
      </c>
      <c r="L451" s="166">
        <v>0</v>
      </c>
      <c r="M451" s="166">
        <v>9.26</v>
      </c>
      <c r="N451" s="166">
        <v>0</v>
      </c>
      <c r="O451" s="166">
        <v>-0.11</v>
      </c>
      <c r="P451" s="166">
        <f t="shared" si="66"/>
        <v>2505.6</v>
      </c>
      <c r="Q451" s="171"/>
    </row>
    <row r="452" spans="1:17" ht="25.5" customHeight="1">
      <c r="A452" s="169">
        <v>11100204</v>
      </c>
      <c r="B452" s="166" t="s">
        <v>278</v>
      </c>
      <c r="C452" s="167" t="s">
        <v>279</v>
      </c>
      <c r="D452" s="167" t="s">
        <v>273</v>
      </c>
      <c r="E452" s="166">
        <v>2514.75</v>
      </c>
      <c r="F452" s="166">
        <v>0</v>
      </c>
      <c r="G452" s="166">
        <v>0</v>
      </c>
      <c r="H452" s="166">
        <v>0</v>
      </c>
      <c r="I452" s="166">
        <v>0</v>
      </c>
      <c r="J452" s="166">
        <v>0</v>
      </c>
      <c r="K452" s="166">
        <v>0</v>
      </c>
      <c r="L452" s="166">
        <v>0</v>
      </c>
      <c r="M452" s="166">
        <v>9.26</v>
      </c>
      <c r="N452" s="166">
        <v>0</v>
      </c>
      <c r="O452" s="166">
        <v>-0.11</v>
      </c>
      <c r="P452" s="166">
        <f t="shared" si="66"/>
        <v>2505.6</v>
      </c>
      <c r="Q452" s="171"/>
    </row>
    <row r="453" spans="1:17" ht="25.5" customHeight="1">
      <c r="A453" s="169">
        <v>11100205</v>
      </c>
      <c r="B453" s="166" t="s">
        <v>280</v>
      </c>
      <c r="C453" s="167" t="s">
        <v>281</v>
      </c>
      <c r="D453" s="167" t="s">
        <v>273</v>
      </c>
      <c r="E453" s="166">
        <v>3199.5</v>
      </c>
      <c r="F453" s="166">
        <v>0</v>
      </c>
      <c r="G453" s="166">
        <v>0</v>
      </c>
      <c r="H453" s="166">
        <v>0</v>
      </c>
      <c r="I453" s="166">
        <v>0</v>
      </c>
      <c r="J453" s="166">
        <v>0</v>
      </c>
      <c r="K453" s="166">
        <v>0</v>
      </c>
      <c r="L453" s="166">
        <v>0</v>
      </c>
      <c r="M453" s="166">
        <v>118.96</v>
      </c>
      <c r="N453" s="166">
        <v>0</v>
      </c>
      <c r="O453" s="166">
        <v>0.14</v>
      </c>
      <c r="P453" s="166">
        <f t="shared" si="66"/>
        <v>3080.4</v>
      </c>
      <c r="Q453" s="171"/>
    </row>
    <row r="454" spans="1:17" ht="25.5" customHeight="1">
      <c r="A454" s="169">
        <v>11100208</v>
      </c>
      <c r="B454" s="166" t="s">
        <v>282</v>
      </c>
      <c r="C454" s="167" t="s">
        <v>283</v>
      </c>
      <c r="D454" s="167" t="s">
        <v>273</v>
      </c>
      <c r="E454" s="166">
        <v>2514.75</v>
      </c>
      <c r="F454" s="166">
        <v>0</v>
      </c>
      <c r="G454" s="166">
        <v>0</v>
      </c>
      <c r="H454" s="166">
        <v>0</v>
      </c>
      <c r="I454" s="166">
        <v>0</v>
      </c>
      <c r="J454" s="166">
        <v>0</v>
      </c>
      <c r="K454" s="166">
        <v>0</v>
      </c>
      <c r="L454" s="166">
        <v>0</v>
      </c>
      <c r="M454" s="166">
        <v>9.26</v>
      </c>
      <c r="N454" s="166">
        <v>0</v>
      </c>
      <c r="O454" s="166">
        <v>0.09</v>
      </c>
      <c r="P454" s="166">
        <f t="shared" si="66"/>
        <v>2505.3999999999996</v>
      </c>
      <c r="Q454" s="171"/>
    </row>
    <row r="455" spans="1:17" ht="25.5" customHeight="1">
      <c r="A455" s="169">
        <v>11100209</v>
      </c>
      <c r="B455" s="166" t="s">
        <v>284</v>
      </c>
      <c r="C455" s="167" t="s">
        <v>285</v>
      </c>
      <c r="D455" s="167" t="s">
        <v>273</v>
      </c>
      <c r="E455" s="166">
        <v>3137.7</v>
      </c>
      <c r="F455" s="166">
        <v>0</v>
      </c>
      <c r="G455" s="166">
        <v>0</v>
      </c>
      <c r="H455" s="166">
        <v>0</v>
      </c>
      <c r="I455" s="166">
        <v>0</v>
      </c>
      <c r="J455" s="166">
        <v>0</v>
      </c>
      <c r="K455" s="166">
        <v>0</v>
      </c>
      <c r="L455" s="166">
        <v>0</v>
      </c>
      <c r="M455" s="166">
        <v>112.24</v>
      </c>
      <c r="N455" s="166">
        <v>0</v>
      </c>
      <c r="O455" s="166">
        <v>0.06</v>
      </c>
      <c r="P455" s="166">
        <f t="shared" si="66"/>
        <v>3025.4</v>
      </c>
      <c r="Q455" s="171"/>
    </row>
    <row r="456" spans="1:17" ht="25.5" customHeight="1">
      <c r="A456" s="169">
        <v>11100210</v>
      </c>
      <c r="B456" s="166" t="s">
        <v>286</v>
      </c>
      <c r="C456" s="167" t="s">
        <v>287</v>
      </c>
      <c r="D456" s="167" t="s">
        <v>273</v>
      </c>
      <c r="E456" s="166">
        <v>2514.75</v>
      </c>
      <c r="F456" s="166">
        <v>0</v>
      </c>
      <c r="G456" s="166">
        <v>0</v>
      </c>
      <c r="H456" s="166">
        <v>0</v>
      </c>
      <c r="I456" s="166">
        <v>0</v>
      </c>
      <c r="J456" s="166">
        <v>0</v>
      </c>
      <c r="K456" s="166">
        <v>134.5</v>
      </c>
      <c r="L456" s="166">
        <v>0</v>
      </c>
      <c r="M456" s="166">
        <v>9.26</v>
      </c>
      <c r="N456" s="166">
        <v>0</v>
      </c>
      <c r="O456" s="166">
        <v>-0.01</v>
      </c>
      <c r="P456" s="166">
        <f t="shared" si="66"/>
        <v>2371</v>
      </c>
      <c r="Q456" s="171"/>
    </row>
    <row r="457" spans="1:17" ht="25.5" customHeight="1">
      <c r="A457" s="169">
        <v>11100301</v>
      </c>
      <c r="B457" s="166" t="s">
        <v>288</v>
      </c>
      <c r="C457" s="167" t="s">
        <v>289</v>
      </c>
      <c r="D457" s="167" t="s">
        <v>290</v>
      </c>
      <c r="E457" s="166">
        <v>2171.85</v>
      </c>
      <c r="F457" s="166">
        <v>0</v>
      </c>
      <c r="G457" s="166">
        <v>0</v>
      </c>
      <c r="H457" s="166">
        <v>0</v>
      </c>
      <c r="I457" s="166">
        <v>0</v>
      </c>
      <c r="J457" s="166">
        <v>0</v>
      </c>
      <c r="K457" s="166">
        <v>0</v>
      </c>
      <c r="L457" s="166">
        <v>0</v>
      </c>
      <c r="M457" s="166">
        <v>0</v>
      </c>
      <c r="N457" s="166">
        <v>56.46</v>
      </c>
      <c r="O457" s="166">
        <v>-0.09</v>
      </c>
      <c r="P457" s="166">
        <f t="shared" si="66"/>
        <v>2228.4</v>
      </c>
      <c r="Q457" s="171"/>
    </row>
    <row r="458" spans="1:17" ht="25.5" customHeight="1">
      <c r="A458" s="169">
        <v>11100302</v>
      </c>
      <c r="B458" s="166" t="s">
        <v>291</v>
      </c>
      <c r="C458" s="167" t="s">
        <v>292</v>
      </c>
      <c r="D458" s="167" t="s">
        <v>290</v>
      </c>
      <c r="E458" s="166">
        <v>2266.8</v>
      </c>
      <c r="F458" s="166">
        <v>0</v>
      </c>
      <c r="G458" s="166">
        <v>0</v>
      </c>
      <c r="H458" s="166">
        <v>0</v>
      </c>
      <c r="I458" s="166">
        <v>0</v>
      </c>
      <c r="J458" s="166">
        <v>0</v>
      </c>
      <c r="K458" s="166">
        <v>0</v>
      </c>
      <c r="L458" s="166">
        <v>0</v>
      </c>
      <c r="M458" s="166">
        <v>0</v>
      </c>
      <c r="N458" s="166">
        <v>32.2</v>
      </c>
      <c r="O458" s="166">
        <v>0</v>
      </c>
      <c r="P458" s="166">
        <f t="shared" si="66"/>
        <v>2299</v>
      </c>
      <c r="Q458" s="171"/>
    </row>
    <row r="459" spans="1:17" ht="25.5" customHeight="1">
      <c r="A459" s="169">
        <v>11100303</v>
      </c>
      <c r="B459" s="166" t="s">
        <v>293</v>
      </c>
      <c r="C459" s="167" t="s">
        <v>294</v>
      </c>
      <c r="D459" s="167" t="s">
        <v>290</v>
      </c>
      <c r="E459" s="166">
        <v>1681.8</v>
      </c>
      <c r="F459" s="166">
        <v>0</v>
      </c>
      <c r="G459" s="166">
        <v>0</v>
      </c>
      <c r="H459" s="166">
        <v>0</v>
      </c>
      <c r="I459" s="166">
        <v>0</v>
      </c>
      <c r="J459" s="166">
        <v>0</v>
      </c>
      <c r="K459" s="166">
        <v>0</v>
      </c>
      <c r="L459" s="166">
        <v>0</v>
      </c>
      <c r="M459" s="166">
        <v>0</v>
      </c>
      <c r="N459" s="166">
        <v>103.97</v>
      </c>
      <c r="O459" s="166">
        <v>-0.03</v>
      </c>
      <c r="P459" s="166">
        <f t="shared" si="66"/>
        <v>1785.8</v>
      </c>
      <c r="Q459" s="171"/>
    </row>
    <row r="460" spans="1:17" ht="25.5" customHeight="1">
      <c r="A460" s="169">
        <v>11100305</v>
      </c>
      <c r="B460" s="166" t="s">
        <v>295</v>
      </c>
      <c r="C460" s="167" t="s">
        <v>296</v>
      </c>
      <c r="D460" s="167" t="s">
        <v>290</v>
      </c>
      <c r="E460" s="166">
        <v>1681.8</v>
      </c>
      <c r="F460" s="166">
        <v>0</v>
      </c>
      <c r="G460" s="166">
        <v>0</v>
      </c>
      <c r="H460" s="166">
        <v>0</v>
      </c>
      <c r="I460" s="166">
        <v>0</v>
      </c>
      <c r="J460" s="166">
        <v>0</v>
      </c>
      <c r="K460" s="166">
        <v>0</v>
      </c>
      <c r="L460" s="166">
        <v>0</v>
      </c>
      <c r="M460" s="166">
        <v>0</v>
      </c>
      <c r="N460" s="166">
        <v>103.97</v>
      </c>
      <c r="O460" s="166">
        <v>0.17</v>
      </c>
      <c r="P460" s="166">
        <f t="shared" si="66"/>
        <v>1785.6</v>
      </c>
      <c r="Q460" s="171"/>
    </row>
    <row r="461" spans="1:17" ht="25.5" customHeight="1">
      <c r="A461" s="169">
        <v>11100306</v>
      </c>
      <c r="B461" s="166" t="s">
        <v>297</v>
      </c>
      <c r="C461" s="167" t="s">
        <v>298</v>
      </c>
      <c r="D461" s="167" t="s">
        <v>290</v>
      </c>
      <c r="E461" s="166">
        <v>1824.6</v>
      </c>
      <c r="F461" s="166">
        <v>0</v>
      </c>
      <c r="G461" s="166">
        <v>0</v>
      </c>
      <c r="H461" s="166">
        <v>0</v>
      </c>
      <c r="I461" s="166">
        <v>0</v>
      </c>
      <c r="J461" s="166">
        <v>0</v>
      </c>
      <c r="K461" s="166">
        <v>113.88</v>
      </c>
      <c r="L461" s="166">
        <v>0</v>
      </c>
      <c r="M461" s="166">
        <v>0</v>
      </c>
      <c r="N461" s="166">
        <v>82.91</v>
      </c>
      <c r="O461" s="166">
        <v>0.03</v>
      </c>
      <c r="P461" s="166">
        <f t="shared" si="66"/>
        <v>1793.6</v>
      </c>
      <c r="Q461" s="171"/>
    </row>
    <row r="462" spans="1:17" ht="25.5" customHeight="1">
      <c r="A462" s="169">
        <v>11100307</v>
      </c>
      <c r="B462" s="166" t="s">
        <v>299</v>
      </c>
      <c r="C462" s="167" t="s">
        <v>300</v>
      </c>
      <c r="D462" s="167" t="s">
        <v>290</v>
      </c>
      <c r="E462" s="166">
        <v>1681.8</v>
      </c>
      <c r="F462" s="166">
        <v>0</v>
      </c>
      <c r="G462" s="166">
        <v>0</v>
      </c>
      <c r="H462" s="166">
        <v>0</v>
      </c>
      <c r="I462" s="166">
        <v>0</v>
      </c>
      <c r="J462" s="166">
        <v>0</v>
      </c>
      <c r="K462" s="166">
        <v>0</v>
      </c>
      <c r="L462" s="166">
        <v>0</v>
      </c>
      <c r="M462" s="166">
        <v>0</v>
      </c>
      <c r="N462" s="166">
        <v>103.97</v>
      </c>
      <c r="O462" s="166">
        <v>-0.03</v>
      </c>
      <c r="P462" s="166">
        <f t="shared" si="66"/>
        <v>1785.8</v>
      </c>
      <c r="Q462" s="171"/>
    </row>
    <row r="463" spans="1:17" ht="25.5" customHeight="1">
      <c r="A463" s="169">
        <v>11100308</v>
      </c>
      <c r="B463" s="166" t="s">
        <v>301</v>
      </c>
      <c r="C463" s="167" t="s">
        <v>302</v>
      </c>
      <c r="D463" s="167" t="s">
        <v>290</v>
      </c>
      <c r="E463" s="166">
        <v>1681.8</v>
      </c>
      <c r="F463" s="166">
        <v>0</v>
      </c>
      <c r="G463" s="166">
        <v>0</v>
      </c>
      <c r="H463" s="166">
        <v>0</v>
      </c>
      <c r="I463" s="166">
        <v>0</v>
      </c>
      <c r="J463" s="166">
        <v>0</v>
      </c>
      <c r="K463" s="166">
        <v>0</v>
      </c>
      <c r="L463" s="166">
        <v>0</v>
      </c>
      <c r="M463" s="166">
        <v>0</v>
      </c>
      <c r="N463" s="166">
        <v>103.97</v>
      </c>
      <c r="O463" s="166">
        <v>-0.03</v>
      </c>
      <c r="P463" s="166">
        <f t="shared" si="66"/>
        <v>1785.8</v>
      </c>
      <c r="Q463" s="171"/>
    </row>
    <row r="464" spans="1:17" ht="25.5" customHeight="1">
      <c r="A464" s="169">
        <v>11100309</v>
      </c>
      <c r="B464" s="166" t="s">
        <v>303</v>
      </c>
      <c r="C464" s="167" t="s">
        <v>304</v>
      </c>
      <c r="D464" s="167" t="s">
        <v>290</v>
      </c>
      <c r="E464" s="166">
        <v>1681.8</v>
      </c>
      <c r="F464" s="166">
        <v>0</v>
      </c>
      <c r="G464" s="166">
        <v>0</v>
      </c>
      <c r="H464" s="166">
        <v>0</v>
      </c>
      <c r="I464" s="166">
        <v>0</v>
      </c>
      <c r="J464" s="166">
        <v>0</v>
      </c>
      <c r="K464" s="166">
        <v>277.7</v>
      </c>
      <c r="L464" s="166">
        <v>0</v>
      </c>
      <c r="M464" s="166">
        <v>0</v>
      </c>
      <c r="N464" s="166">
        <v>103.97</v>
      </c>
      <c r="O464" s="166">
        <v>0.07</v>
      </c>
      <c r="P464" s="166">
        <f t="shared" si="66"/>
        <v>1508</v>
      </c>
      <c r="Q464" s="171"/>
    </row>
    <row r="465" spans="1:17" ht="25.5" customHeight="1">
      <c r="A465" s="169">
        <v>11100310</v>
      </c>
      <c r="B465" s="166" t="s">
        <v>305</v>
      </c>
      <c r="C465" s="167" t="s">
        <v>306</v>
      </c>
      <c r="D465" s="167" t="s">
        <v>290</v>
      </c>
      <c r="E465" s="166">
        <v>1935</v>
      </c>
      <c r="F465" s="166">
        <v>0</v>
      </c>
      <c r="G465" s="166">
        <v>0</v>
      </c>
      <c r="H465" s="166">
        <v>0</v>
      </c>
      <c r="I465" s="166">
        <v>0</v>
      </c>
      <c r="J465" s="166">
        <v>0</v>
      </c>
      <c r="K465" s="166">
        <v>0</v>
      </c>
      <c r="L465" s="166">
        <v>0</v>
      </c>
      <c r="M465" s="166">
        <v>0</v>
      </c>
      <c r="N465" s="166">
        <v>75.84</v>
      </c>
      <c r="O465" s="166">
        <v>0.04</v>
      </c>
      <c r="P465" s="166">
        <f t="shared" si="66"/>
        <v>2010.8</v>
      </c>
      <c r="Q465" s="171"/>
    </row>
    <row r="466" spans="1:17" ht="25.5" customHeight="1">
      <c r="A466" s="169">
        <v>11100312</v>
      </c>
      <c r="B466" s="166" t="s">
        <v>309</v>
      </c>
      <c r="C466" s="167" t="s">
        <v>310</v>
      </c>
      <c r="D466" s="167" t="s">
        <v>290</v>
      </c>
      <c r="E466" s="166">
        <v>1681.8</v>
      </c>
      <c r="F466" s="166">
        <v>0</v>
      </c>
      <c r="G466" s="166">
        <v>0</v>
      </c>
      <c r="H466" s="166">
        <v>0</v>
      </c>
      <c r="I466" s="166">
        <v>0</v>
      </c>
      <c r="J466" s="166">
        <v>0</v>
      </c>
      <c r="K466" s="166">
        <v>0</v>
      </c>
      <c r="L466" s="166">
        <v>0</v>
      </c>
      <c r="M466" s="166">
        <v>0</v>
      </c>
      <c r="N466" s="166">
        <v>103.97</v>
      </c>
      <c r="O466" s="166">
        <v>0.17</v>
      </c>
      <c r="P466" s="166">
        <f t="shared" si="66"/>
        <v>1785.6</v>
      </c>
      <c r="Q466" s="171"/>
    </row>
    <row r="467" spans="1:17" s="102" customFormat="1" ht="18" hidden="1">
      <c r="A467" s="99"/>
      <c r="B467" s="165"/>
      <c r="C467" s="154"/>
      <c r="D467" s="154"/>
      <c r="E467" s="100">
        <f>SUM(E447:E466)</f>
        <v>42642.00000000001</v>
      </c>
      <c r="F467" s="100">
        <f aca="true" t="shared" si="67" ref="F467:P467">SUM(F447:F466)</f>
        <v>0</v>
      </c>
      <c r="G467" s="100">
        <f t="shared" si="67"/>
        <v>0</v>
      </c>
      <c r="H467" s="100">
        <f t="shared" si="67"/>
        <v>0</v>
      </c>
      <c r="I467" s="100">
        <f t="shared" si="67"/>
        <v>0</v>
      </c>
      <c r="J467" s="100">
        <f t="shared" si="67"/>
        <v>0</v>
      </c>
      <c r="K467" s="100">
        <f t="shared" si="67"/>
        <v>1059.79</v>
      </c>
      <c r="L467" s="100">
        <f t="shared" si="67"/>
        <v>0</v>
      </c>
      <c r="M467" s="100">
        <f t="shared" si="67"/>
        <v>355.82</v>
      </c>
      <c r="N467" s="100">
        <f t="shared" si="67"/>
        <v>871.2300000000001</v>
      </c>
      <c r="O467" s="100">
        <f t="shared" si="67"/>
        <v>0.22000000000000006</v>
      </c>
      <c r="P467" s="100">
        <f t="shared" si="67"/>
        <v>42097.40000000001</v>
      </c>
      <c r="Q467" s="101"/>
    </row>
    <row r="468" spans="1:17" ht="18">
      <c r="A468" s="89"/>
      <c r="B468" s="90" t="s">
        <v>534</v>
      </c>
      <c r="C468" s="91"/>
      <c r="D468" s="91"/>
      <c r="E468" s="91">
        <f aca="true" t="shared" si="68" ref="E468:P468">E445+E467</f>
        <v>47628.450000000004</v>
      </c>
      <c r="F468" s="91">
        <f t="shared" si="68"/>
        <v>0</v>
      </c>
      <c r="G468" s="91">
        <f t="shared" si="68"/>
        <v>0</v>
      </c>
      <c r="H468" s="91">
        <f t="shared" si="68"/>
        <v>0</v>
      </c>
      <c r="I468" s="91">
        <f t="shared" si="68"/>
        <v>0</v>
      </c>
      <c r="J468" s="91">
        <f t="shared" si="68"/>
        <v>0</v>
      </c>
      <c r="K468" s="91">
        <f t="shared" si="68"/>
        <v>1059.79</v>
      </c>
      <c r="L468" s="91">
        <f t="shared" si="68"/>
        <v>0</v>
      </c>
      <c r="M468" s="91">
        <f t="shared" si="68"/>
        <v>478.78999999999996</v>
      </c>
      <c r="N468" s="91">
        <f t="shared" si="68"/>
        <v>958.9100000000001</v>
      </c>
      <c r="O468" s="91">
        <f t="shared" si="68"/>
        <v>0.18000000000000005</v>
      </c>
      <c r="P468" s="91">
        <f t="shared" si="68"/>
        <v>47048.600000000006</v>
      </c>
      <c r="Q468" s="92"/>
    </row>
    <row r="469" spans="1:17" ht="18">
      <c r="A469" s="34"/>
      <c r="B469" s="133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48"/>
    </row>
    <row r="470" spans="2:16" ht="12.75" customHeight="1">
      <c r="B470" s="27"/>
      <c r="C470" s="27"/>
      <c r="D470" s="27" t="s">
        <v>781</v>
      </c>
      <c r="E470" s="27"/>
      <c r="F470" s="27"/>
      <c r="G470" s="27"/>
      <c r="H470" s="27"/>
      <c r="I470" s="27"/>
      <c r="J470" s="27" t="s">
        <v>783</v>
      </c>
      <c r="K470" s="27"/>
      <c r="L470" s="27"/>
      <c r="M470" s="27"/>
      <c r="N470" s="27"/>
      <c r="O470" s="27"/>
      <c r="P470" s="27"/>
    </row>
    <row r="471" spans="1:16" ht="12.75" customHeight="1">
      <c r="A471" s="26" t="s">
        <v>782</v>
      </c>
      <c r="B471" s="27"/>
      <c r="C471" s="27"/>
      <c r="D471" s="27" t="s">
        <v>780</v>
      </c>
      <c r="E471" s="27"/>
      <c r="F471" s="27"/>
      <c r="G471" s="27"/>
      <c r="H471" s="27"/>
      <c r="I471" s="27"/>
      <c r="J471" s="27" t="s">
        <v>784</v>
      </c>
      <c r="K471" s="27"/>
      <c r="L471" s="27"/>
      <c r="M471" s="27"/>
      <c r="N471" s="27"/>
      <c r="O471" s="27"/>
      <c r="P471" s="27"/>
    </row>
    <row r="474" spans="1:17" ht="27.75">
      <c r="A474" s="6" t="s">
        <v>0</v>
      </c>
      <c r="B474" s="55"/>
      <c r="C474" s="8"/>
      <c r="D474" s="72" t="s">
        <v>820</v>
      </c>
      <c r="E474" s="8"/>
      <c r="F474" s="8"/>
      <c r="G474" s="8"/>
      <c r="H474" s="8"/>
      <c r="I474" s="8"/>
      <c r="J474" s="8"/>
      <c r="K474" s="9"/>
      <c r="L474" s="8"/>
      <c r="M474" s="8"/>
      <c r="N474" s="8"/>
      <c r="O474" s="8"/>
      <c r="P474" s="8"/>
      <c r="Q474" s="51" t="s">
        <v>811</v>
      </c>
    </row>
    <row r="475" spans="1:17" ht="18">
      <c r="A475" s="11"/>
      <c r="B475" s="77" t="s">
        <v>502</v>
      </c>
      <c r="C475" s="13"/>
      <c r="D475" s="13"/>
      <c r="E475" s="13"/>
      <c r="F475" s="13"/>
      <c r="G475" s="13"/>
      <c r="H475" s="13"/>
      <c r="I475" s="14"/>
      <c r="J475" s="14"/>
      <c r="K475" s="15"/>
      <c r="L475" s="13"/>
      <c r="M475" s="13"/>
      <c r="N475" s="13"/>
      <c r="O475" s="13"/>
      <c r="P475" s="13"/>
      <c r="Q475" s="47"/>
    </row>
    <row r="476" spans="1:17" ht="20.25">
      <c r="A476" s="16"/>
      <c r="B476" s="71"/>
      <c r="C476" s="17"/>
      <c r="D476" s="79" t="s">
        <v>779</v>
      </c>
      <c r="E476" s="18"/>
      <c r="F476" s="18"/>
      <c r="G476" s="18"/>
      <c r="H476" s="18"/>
      <c r="I476" s="18"/>
      <c r="J476" s="18"/>
      <c r="K476" s="19"/>
      <c r="L476" s="18"/>
      <c r="M476" s="18"/>
      <c r="N476" s="18"/>
      <c r="O476" s="18"/>
      <c r="P476" s="18"/>
      <c r="Q476" s="43"/>
    </row>
    <row r="477" spans="1:17" s="162" customFormat="1" ht="22.5">
      <c r="A477" s="244" t="s">
        <v>1</v>
      </c>
      <c r="B477" s="245" t="s">
        <v>2</v>
      </c>
      <c r="C477" s="245" t="s">
        <v>3</v>
      </c>
      <c r="D477" s="245" t="s">
        <v>4</v>
      </c>
      <c r="E477" s="246" t="s">
        <v>5</v>
      </c>
      <c r="F477" s="246" t="s">
        <v>517</v>
      </c>
      <c r="G477" s="246" t="s">
        <v>481</v>
      </c>
      <c r="H477" s="246" t="s">
        <v>598</v>
      </c>
      <c r="I477" s="246" t="s">
        <v>520</v>
      </c>
      <c r="J477" s="246" t="s">
        <v>483</v>
      </c>
      <c r="K477" s="246" t="s">
        <v>482</v>
      </c>
      <c r="L477" s="246" t="s">
        <v>493</v>
      </c>
      <c r="M477" s="246" t="s">
        <v>488</v>
      </c>
      <c r="N477" s="246" t="s">
        <v>489</v>
      </c>
      <c r="O477" s="246" t="s">
        <v>530</v>
      </c>
      <c r="P477" s="246" t="s">
        <v>519</v>
      </c>
      <c r="Q477" s="247" t="s">
        <v>490</v>
      </c>
    </row>
    <row r="478" spans="1:17" s="62" customFormat="1" ht="24.75" customHeight="1">
      <c r="A478" s="248" t="s">
        <v>268</v>
      </c>
      <c r="B478" s="249"/>
      <c r="C478" s="250"/>
      <c r="D478" s="250"/>
      <c r="E478" s="251"/>
      <c r="F478" s="252"/>
      <c r="G478" s="253"/>
      <c r="H478" s="253"/>
      <c r="I478" s="251"/>
      <c r="J478" s="251"/>
      <c r="K478" s="251"/>
      <c r="L478" s="253"/>
      <c r="M478" s="254"/>
      <c r="N478" s="253"/>
      <c r="O478" s="253"/>
      <c r="P478" s="252"/>
      <c r="Q478" s="255"/>
    </row>
    <row r="479" spans="1:17" ht="25.5" customHeight="1">
      <c r="A479" s="216">
        <v>11100313</v>
      </c>
      <c r="B479" s="194" t="s">
        <v>311</v>
      </c>
      <c r="C479" s="211" t="s">
        <v>312</v>
      </c>
      <c r="D479" s="211" t="s">
        <v>290</v>
      </c>
      <c r="E479" s="194">
        <v>2129.1</v>
      </c>
      <c r="F479" s="194">
        <v>0</v>
      </c>
      <c r="G479" s="194">
        <v>0</v>
      </c>
      <c r="H479" s="194">
        <v>0</v>
      </c>
      <c r="I479" s="194">
        <v>0</v>
      </c>
      <c r="J479" s="194">
        <v>0</v>
      </c>
      <c r="K479" s="194">
        <v>0</v>
      </c>
      <c r="L479" s="194">
        <v>0</v>
      </c>
      <c r="M479" s="194">
        <v>0</v>
      </c>
      <c r="N479" s="194">
        <v>61.11</v>
      </c>
      <c r="O479" s="194">
        <v>0.01</v>
      </c>
      <c r="P479" s="194">
        <f aca="true" t="shared" si="69" ref="P479:P489">E479+F479+G479+I479-J479-L479-M479-K479+N479-O479</f>
        <v>2190.2</v>
      </c>
      <c r="Q479" s="201"/>
    </row>
    <row r="480" spans="1:17" ht="25.5" customHeight="1">
      <c r="A480" s="202">
        <v>11100314</v>
      </c>
      <c r="B480" s="243" t="s">
        <v>313</v>
      </c>
      <c r="C480" s="189" t="s">
        <v>314</v>
      </c>
      <c r="D480" s="189" t="s">
        <v>290</v>
      </c>
      <c r="E480" s="243">
        <v>1681.8</v>
      </c>
      <c r="F480" s="243">
        <v>0</v>
      </c>
      <c r="G480" s="243">
        <v>0</v>
      </c>
      <c r="H480" s="243">
        <v>0</v>
      </c>
      <c r="I480" s="243">
        <v>0</v>
      </c>
      <c r="J480" s="243">
        <v>0</v>
      </c>
      <c r="K480" s="243">
        <v>0</v>
      </c>
      <c r="L480" s="243">
        <v>0</v>
      </c>
      <c r="M480" s="243">
        <v>0</v>
      </c>
      <c r="N480" s="243">
        <v>103.97</v>
      </c>
      <c r="O480" s="243">
        <v>-0.03</v>
      </c>
      <c r="P480" s="243">
        <f t="shared" si="69"/>
        <v>1785.8</v>
      </c>
      <c r="Q480" s="203"/>
    </row>
    <row r="481" spans="1:17" ht="25.5" customHeight="1">
      <c r="A481" s="202">
        <v>11100315</v>
      </c>
      <c r="B481" s="243" t="s">
        <v>315</v>
      </c>
      <c r="C481" s="189" t="s">
        <v>316</v>
      </c>
      <c r="D481" s="189" t="s">
        <v>290</v>
      </c>
      <c r="E481" s="243">
        <v>1681.8</v>
      </c>
      <c r="F481" s="243">
        <v>0</v>
      </c>
      <c r="G481" s="243">
        <v>0</v>
      </c>
      <c r="H481" s="243">
        <v>0</v>
      </c>
      <c r="I481" s="243">
        <v>0</v>
      </c>
      <c r="J481" s="243">
        <v>0</v>
      </c>
      <c r="K481" s="243">
        <v>0</v>
      </c>
      <c r="L481" s="243">
        <v>0</v>
      </c>
      <c r="M481" s="243">
        <v>0</v>
      </c>
      <c r="N481" s="243">
        <v>103.97</v>
      </c>
      <c r="O481" s="243">
        <v>-0.03</v>
      </c>
      <c r="P481" s="243">
        <f t="shared" si="69"/>
        <v>1785.8</v>
      </c>
      <c r="Q481" s="203"/>
    </row>
    <row r="482" spans="1:17" ht="25.5" customHeight="1">
      <c r="A482" s="202">
        <v>11100317</v>
      </c>
      <c r="B482" s="243" t="s">
        <v>317</v>
      </c>
      <c r="C482" s="189" t="s">
        <v>318</v>
      </c>
      <c r="D482" s="189" t="s">
        <v>290</v>
      </c>
      <c r="E482" s="243">
        <v>1860</v>
      </c>
      <c r="F482" s="243">
        <v>0</v>
      </c>
      <c r="G482" s="243">
        <v>0</v>
      </c>
      <c r="H482" s="243">
        <v>0</v>
      </c>
      <c r="I482" s="243">
        <v>0</v>
      </c>
      <c r="J482" s="243">
        <v>0</v>
      </c>
      <c r="K482" s="243">
        <v>0</v>
      </c>
      <c r="L482" s="243">
        <v>0</v>
      </c>
      <c r="M482" s="243">
        <v>0</v>
      </c>
      <c r="N482" s="243">
        <v>80.64</v>
      </c>
      <c r="O482" s="243">
        <v>0.04</v>
      </c>
      <c r="P482" s="243">
        <f t="shared" si="69"/>
        <v>1940.6000000000001</v>
      </c>
      <c r="Q482" s="203"/>
    </row>
    <row r="483" spans="1:17" ht="25.5" customHeight="1">
      <c r="A483" s="202">
        <v>11100318</v>
      </c>
      <c r="B483" s="243" t="s">
        <v>319</v>
      </c>
      <c r="C483" s="189" t="s">
        <v>320</v>
      </c>
      <c r="D483" s="189" t="s">
        <v>290</v>
      </c>
      <c r="E483" s="243">
        <v>1681.8</v>
      </c>
      <c r="F483" s="243">
        <v>0</v>
      </c>
      <c r="G483" s="243">
        <v>0</v>
      </c>
      <c r="H483" s="243">
        <v>0</v>
      </c>
      <c r="I483" s="243">
        <v>0</v>
      </c>
      <c r="J483" s="243">
        <v>0</v>
      </c>
      <c r="K483" s="243">
        <v>0</v>
      </c>
      <c r="L483" s="243">
        <v>0</v>
      </c>
      <c r="M483" s="243">
        <v>0</v>
      </c>
      <c r="N483" s="243">
        <v>103.97</v>
      </c>
      <c r="O483" s="243">
        <v>-0.03</v>
      </c>
      <c r="P483" s="243">
        <f t="shared" si="69"/>
        <v>1785.8</v>
      </c>
      <c r="Q483" s="203"/>
    </row>
    <row r="484" spans="1:17" ht="25.5" customHeight="1">
      <c r="A484" s="202">
        <v>11100319</v>
      </c>
      <c r="B484" s="243" t="s">
        <v>321</v>
      </c>
      <c r="C484" s="189" t="s">
        <v>537</v>
      </c>
      <c r="D484" s="189" t="s">
        <v>290</v>
      </c>
      <c r="E484" s="243">
        <v>2129.1</v>
      </c>
      <c r="F484" s="243">
        <v>0</v>
      </c>
      <c r="G484" s="243">
        <v>0</v>
      </c>
      <c r="H484" s="243">
        <v>0</v>
      </c>
      <c r="I484" s="243">
        <v>0</v>
      </c>
      <c r="J484" s="243">
        <v>0</v>
      </c>
      <c r="K484" s="243">
        <v>0</v>
      </c>
      <c r="L484" s="243">
        <v>0</v>
      </c>
      <c r="M484" s="243">
        <v>0</v>
      </c>
      <c r="N484" s="243">
        <v>61.11</v>
      </c>
      <c r="O484" s="243">
        <v>0.01</v>
      </c>
      <c r="P484" s="243">
        <f t="shared" si="69"/>
        <v>2190.2</v>
      </c>
      <c r="Q484" s="203"/>
    </row>
    <row r="485" spans="1:17" ht="25.5" customHeight="1">
      <c r="A485" s="202">
        <v>11100320</v>
      </c>
      <c r="B485" s="243" t="s">
        <v>322</v>
      </c>
      <c r="C485" s="189" t="s">
        <v>323</v>
      </c>
      <c r="D485" s="189" t="s">
        <v>290</v>
      </c>
      <c r="E485" s="243">
        <v>1681.8</v>
      </c>
      <c r="F485" s="243">
        <v>0</v>
      </c>
      <c r="G485" s="243">
        <v>0</v>
      </c>
      <c r="H485" s="243">
        <v>0</v>
      </c>
      <c r="I485" s="243">
        <v>0</v>
      </c>
      <c r="J485" s="243">
        <v>0</v>
      </c>
      <c r="K485" s="243">
        <v>189.2</v>
      </c>
      <c r="L485" s="243">
        <v>0</v>
      </c>
      <c r="M485" s="243">
        <v>0</v>
      </c>
      <c r="N485" s="243">
        <v>103.97</v>
      </c>
      <c r="O485" s="243">
        <v>-0.03</v>
      </c>
      <c r="P485" s="243">
        <f t="shared" si="69"/>
        <v>1596.6</v>
      </c>
      <c r="Q485" s="203"/>
    </row>
    <row r="486" spans="1:17" ht="25.5" customHeight="1">
      <c r="A486" s="202">
        <v>11100321</v>
      </c>
      <c r="B486" s="243" t="s">
        <v>324</v>
      </c>
      <c r="C486" s="189" t="s">
        <v>325</v>
      </c>
      <c r="D486" s="189" t="s">
        <v>290</v>
      </c>
      <c r="E486" s="243">
        <v>1681.8</v>
      </c>
      <c r="F486" s="243">
        <v>0</v>
      </c>
      <c r="G486" s="243">
        <v>0</v>
      </c>
      <c r="H486" s="243">
        <v>0</v>
      </c>
      <c r="I486" s="243">
        <v>0</v>
      </c>
      <c r="J486" s="243">
        <v>0</v>
      </c>
      <c r="K486" s="243">
        <v>0</v>
      </c>
      <c r="L486" s="243">
        <v>0</v>
      </c>
      <c r="M486" s="243">
        <v>0</v>
      </c>
      <c r="N486" s="243">
        <v>103.97</v>
      </c>
      <c r="O486" s="243">
        <v>0.17</v>
      </c>
      <c r="P486" s="243">
        <f t="shared" si="69"/>
        <v>1785.6</v>
      </c>
      <c r="Q486" s="203"/>
    </row>
    <row r="487" spans="1:17" ht="25.5" customHeight="1">
      <c r="A487" s="202">
        <v>11100322</v>
      </c>
      <c r="B487" s="243" t="s">
        <v>326</v>
      </c>
      <c r="C487" s="189" t="s">
        <v>327</v>
      </c>
      <c r="D487" s="189" t="s">
        <v>290</v>
      </c>
      <c r="E487" s="243">
        <v>1681.8</v>
      </c>
      <c r="F487" s="243">
        <v>0</v>
      </c>
      <c r="G487" s="243">
        <v>0</v>
      </c>
      <c r="H487" s="243">
        <v>0</v>
      </c>
      <c r="I487" s="243">
        <v>0</v>
      </c>
      <c r="J487" s="243">
        <v>0</v>
      </c>
      <c r="K487" s="243">
        <v>0</v>
      </c>
      <c r="L487" s="243">
        <v>0</v>
      </c>
      <c r="M487" s="243">
        <v>0</v>
      </c>
      <c r="N487" s="243">
        <v>103.97</v>
      </c>
      <c r="O487" s="243">
        <v>-0.03</v>
      </c>
      <c r="P487" s="243">
        <f t="shared" si="69"/>
        <v>1785.8</v>
      </c>
      <c r="Q487" s="203"/>
    </row>
    <row r="488" spans="1:17" ht="25.5" customHeight="1">
      <c r="A488" s="202">
        <v>11100323</v>
      </c>
      <c r="B488" s="243" t="s">
        <v>328</v>
      </c>
      <c r="C488" s="189" t="s">
        <v>329</v>
      </c>
      <c r="D488" s="189" t="s">
        <v>290</v>
      </c>
      <c r="E488" s="243">
        <v>2000.1</v>
      </c>
      <c r="F488" s="243">
        <v>0</v>
      </c>
      <c r="G488" s="243">
        <v>0</v>
      </c>
      <c r="H488" s="243">
        <v>0</v>
      </c>
      <c r="I488" s="243">
        <v>0</v>
      </c>
      <c r="J488" s="243">
        <v>0</v>
      </c>
      <c r="K488" s="243">
        <v>0</v>
      </c>
      <c r="L488" s="243">
        <v>0</v>
      </c>
      <c r="M488" s="243">
        <v>0</v>
      </c>
      <c r="N488" s="243">
        <v>71.68</v>
      </c>
      <c r="O488" s="243">
        <v>-0.02</v>
      </c>
      <c r="P488" s="243">
        <f t="shared" si="69"/>
        <v>2071.7999999999997</v>
      </c>
      <c r="Q488" s="203"/>
    </row>
    <row r="489" spans="1:17" ht="25.5" customHeight="1">
      <c r="A489" s="202">
        <v>11100325</v>
      </c>
      <c r="B489" s="243" t="s">
        <v>330</v>
      </c>
      <c r="C489" s="189" t="s">
        <v>331</v>
      </c>
      <c r="D489" s="189" t="s">
        <v>290</v>
      </c>
      <c r="E489" s="243">
        <v>1681.8</v>
      </c>
      <c r="F489" s="243">
        <v>0</v>
      </c>
      <c r="G489" s="243">
        <v>0</v>
      </c>
      <c r="H489" s="243">
        <v>0</v>
      </c>
      <c r="I489" s="243">
        <v>0</v>
      </c>
      <c r="J489" s="243">
        <v>0</v>
      </c>
      <c r="K489" s="243">
        <v>0</v>
      </c>
      <c r="L489" s="243">
        <v>0</v>
      </c>
      <c r="M489" s="243">
        <v>0</v>
      </c>
      <c r="N489" s="243">
        <v>103.97</v>
      </c>
      <c r="O489" s="243">
        <v>-0.03</v>
      </c>
      <c r="P489" s="243">
        <f t="shared" si="69"/>
        <v>1785.8</v>
      </c>
      <c r="Q489" s="203"/>
    </row>
    <row r="490" spans="1:17" ht="25.5" customHeight="1">
      <c r="A490" s="202">
        <v>11100326</v>
      </c>
      <c r="B490" s="241" t="s">
        <v>332</v>
      </c>
      <c r="C490" s="241" t="s">
        <v>333</v>
      </c>
      <c r="D490" s="241" t="s">
        <v>290</v>
      </c>
      <c r="E490" s="241">
        <v>1681.8</v>
      </c>
      <c r="F490" s="241">
        <v>0</v>
      </c>
      <c r="G490" s="241">
        <v>0</v>
      </c>
      <c r="H490" s="241">
        <v>0</v>
      </c>
      <c r="I490" s="241">
        <v>0</v>
      </c>
      <c r="J490" s="241">
        <v>0</v>
      </c>
      <c r="K490" s="241">
        <v>0</v>
      </c>
      <c r="L490" s="241">
        <v>0</v>
      </c>
      <c r="M490" s="241">
        <v>0</v>
      </c>
      <c r="N490" s="241">
        <v>103.97</v>
      </c>
      <c r="O490" s="241">
        <v>-0.03</v>
      </c>
      <c r="P490" s="241">
        <f>E490+F490+G490+I490-J490-L490-M490-K490+N490-O490</f>
        <v>1785.8</v>
      </c>
      <c r="Q490" s="203"/>
    </row>
    <row r="491" spans="1:17" ht="25.5" customHeight="1">
      <c r="A491" s="202">
        <v>11100327</v>
      </c>
      <c r="B491" s="241" t="s">
        <v>334</v>
      </c>
      <c r="C491" s="241" t="s">
        <v>335</v>
      </c>
      <c r="D491" s="241" t="s">
        <v>290</v>
      </c>
      <c r="E491" s="241">
        <v>1681.8</v>
      </c>
      <c r="F491" s="241">
        <v>0</v>
      </c>
      <c r="G491" s="241">
        <v>0</v>
      </c>
      <c r="H491" s="241">
        <v>0</v>
      </c>
      <c r="I491" s="241">
        <v>0</v>
      </c>
      <c r="J491" s="241">
        <v>0</v>
      </c>
      <c r="K491" s="241">
        <v>0</v>
      </c>
      <c r="L491" s="241">
        <v>0</v>
      </c>
      <c r="M491" s="241">
        <v>0</v>
      </c>
      <c r="N491" s="241">
        <v>103.97</v>
      </c>
      <c r="O491" s="241">
        <v>-0.03</v>
      </c>
      <c r="P491" s="241">
        <f aca="true" t="shared" si="70" ref="P491:P498">E491+F491+G491+I491-J491-L491-M491-K491+N491-O491</f>
        <v>1785.8</v>
      </c>
      <c r="Q491" s="203"/>
    </row>
    <row r="492" spans="1:17" ht="25.5" customHeight="1">
      <c r="A492" s="202">
        <v>11100328</v>
      </c>
      <c r="B492" s="241" t="s">
        <v>786</v>
      </c>
      <c r="C492" s="241" t="s">
        <v>773</v>
      </c>
      <c r="D492" s="241" t="s">
        <v>290</v>
      </c>
      <c r="E492" s="241">
        <v>1700.1</v>
      </c>
      <c r="F492" s="241">
        <v>0</v>
      </c>
      <c r="G492" s="241">
        <v>0</v>
      </c>
      <c r="H492" s="241">
        <v>0</v>
      </c>
      <c r="I492" s="241">
        <v>0</v>
      </c>
      <c r="J492" s="241">
        <v>0</v>
      </c>
      <c r="K492" s="241">
        <v>0</v>
      </c>
      <c r="L492" s="241">
        <v>0</v>
      </c>
      <c r="M492" s="241">
        <v>0</v>
      </c>
      <c r="N492" s="241">
        <v>102.8</v>
      </c>
      <c r="O492" s="241">
        <v>0.1</v>
      </c>
      <c r="P492" s="241">
        <f t="shared" si="70"/>
        <v>1802.8</v>
      </c>
      <c r="Q492" s="203"/>
    </row>
    <row r="493" spans="1:17" ht="25.5" customHeight="1">
      <c r="A493" s="202">
        <v>11100329</v>
      </c>
      <c r="B493" s="241" t="s">
        <v>774</v>
      </c>
      <c r="C493" s="241" t="s">
        <v>775</v>
      </c>
      <c r="D493" s="241" t="s">
        <v>290</v>
      </c>
      <c r="E493" s="241">
        <v>2743.05</v>
      </c>
      <c r="F493" s="241">
        <v>0</v>
      </c>
      <c r="G493" s="241">
        <v>0</v>
      </c>
      <c r="H493" s="241">
        <v>0</v>
      </c>
      <c r="I493" s="241">
        <v>0</v>
      </c>
      <c r="J493" s="241">
        <v>0</v>
      </c>
      <c r="K493" s="241">
        <v>0</v>
      </c>
      <c r="L493" s="241">
        <v>0</v>
      </c>
      <c r="M493" s="241">
        <v>49.02</v>
      </c>
      <c r="N493" s="241">
        <v>0</v>
      </c>
      <c r="O493" s="241">
        <v>0.03</v>
      </c>
      <c r="P493" s="241">
        <f t="shared" si="70"/>
        <v>2694</v>
      </c>
      <c r="Q493" s="203"/>
    </row>
    <row r="494" spans="1:17" ht="25.5" customHeight="1">
      <c r="A494" s="202">
        <v>11100402</v>
      </c>
      <c r="B494" s="241" t="s">
        <v>337</v>
      </c>
      <c r="C494" s="241" t="s">
        <v>338</v>
      </c>
      <c r="D494" s="241" t="s">
        <v>336</v>
      </c>
      <c r="E494" s="241">
        <v>1873.2</v>
      </c>
      <c r="F494" s="241">
        <v>0</v>
      </c>
      <c r="G494" s="241">
        <v>0</v>
      </c>
      <c r="H494" s="241">
        <v>0</v>
      </c>
      <c r="I494" s="241">
        <v>0</v>
      </c>
      <c r="J494" s="241">
        <v>0</v>
      </c>
      <c r="K494" s="241">
        <v>0</v>
      </c>
      <c r="L494" s="241">
        <v>0</v>
      </c>
      <c r="M494" s="241">
        <v>0</v>
      </c>
      <c r="N494" s="241">
        <v>79.8</v>
      </c>
      <c r="O494" s="241">
        <v>0</v>
      </c>
      <c r="P494" s="241">
        <f t="shared" si="70"/>
        <v>1953</v>
      </c>
      <c r="Q494" s="203"/>
    </row>
    <row r="495" spans="1:17" ht="25.5" customHeight="1">
      <c r="A495" s="202">
        <v>11100403</v>
      </c>
      <c r="B495" s="241" t="s">
        <v>339</v>
      </c>
      <c r="C495" s="241" t="s">
        <v>340</v>
      </c>
      <c r="D495" s="241" t="s">
        <v>336</v>
      </c>
      <c r="E495" s="241">
        <v>1146</v>
      </c>
      <c r="F495" s="241">
        <v>0</v>
      </c>
      <c r="G495" s="241">
        <v>0</v>
      </c>
      <c r="H495" s="241">
        <v>0</v>
      </c>
      <c r="I495" s="241">
        <v>0</v>
      </c>
      <c r="J495" s="241">
        <v>0</v>
      </c>
      <c r="K495" s="241">
        <v>0</v>
      </c>
      <c r="L495" s="241">
        <v>0</v>
      </c>
      <c r="M495" s="241">
        <v>0</v>
      </c>
      <c r="N495" s="241">
        <v>138.36</v>
      </c>
      <c r="O495" s="241">
        <v>0.16</v>
      </c>
      <c r="P495" s="241">
        <f t="shared" si="70"/>
        <v>1284.2</v>
      </c>
      <c r="Q495" s="203"/>
    </row>
    <row r="496" spans="1:17" ht="25.5" customHeight="1">
      <c r="A496" s="202">
        <v>11100405</v>
      </c>
      <c r="B496" s="241" t="s">
        <v>343</v>
      </c>
      <c r="C496" s="241" t="s">
        <v>344</v>
      </c>
      <c r="D496" s="241" t="s">
        <v>336</v>
      </c>
      <c r="E496" s="241">
        <v>1558.95</v>
      </c>
      <c r="F496" s="241">
        <v>0</v>
      </c>
      <c r="G496" s="241">
        <v>0</v>
      </c>
      <c r="H496" s="241">
        <v>0</v>
      </c>
      <c r="I496" s="241">
        <v>0</v>
      </c>
      <c r="J496" s="241">
        <v>0</v>
      </c>
      <c r="K496" s="241">
        <v>0</v>
      </c>
      <c r="L496" s="241">
        <v>0</v>
      </c>
      <c r="M496" s="241">
        <v>0</v>
      </c>
      <c r="N496" s="241">
        <v>111.83</v>
      </c>
      <c r="O496" s="241">
        <v>-0.02</v>
      </c>
      <c r="P496" s="241">
        <f t="shared" si="70"/>
        <v>1670.8</v>
      </c>
      <c r="Q496" s="203"/>
    </row>
    <row r="497" spans="1:17" ht="25.5" customHeight="1">
      <c r="A497" s="202">
        <v>11100406</v>
      </c>
      <c r="B497" s="241" t="s">
        <v>345</v>
      </c>
      <c r="C497" s="241" t="s">
        <v>346</v>
      </c>
      <c r="D497" s="241" t="s">
        <v>336</v>
      </c>
      <c r="E497" s="241">
        <v>1146</v>
      </c>
      <c r="F497" s="241">
        <v>0</v>
      </c>
      <c r="G497" s="241">
        <v>0</v>
      </c>
      <c r="H497" s="241">
        <v>0</v>
      </c>
      <c r="I497" s="241">
        <v>0</v>
      </c>
      <c r="J497" s="241">
        <v>0</v>
      </c>
      <c r="K497" s="241">
        <v>0</v>
      </c>
      <c r="L497" s="241">
        <v>0</v>
      </c>
      <c r="M497" s="241">
        <v>0</v>
      </c>
      <c r="N497" s="241">
        <v>138.36</v>
      </c>
      <c r="O497" s="241">
        <v>-0.04</v>
      </c>
      <c r="P497" s="241">
        <f t="shared" si="70"/>
        <v>1284.4</v>
      </c>
      <c r="Q497" s="203"/>
    </row>
    <row r="498" spans="1:17" ht="25.5" customHeight="1">
      <c r="A498" s="202">
        <v>11100517</v>
      </c>
      <c r="B498" s="241" t="s">
        <v>347</v>
      </c>
      <c r="C498" s="241" t="s">
        <v>634</v>
      </c>
      <c r="D498" s="241" t="s">
        <v>273</v>
      </c>
      <c r="E498" s="241">
        <v>3024.15</v>
      </c>
      <c r="F498" s="241">
        <v>0</v>
      </c>
      <c r="G498" s="241">
        <v>0</v>
      </c>
      <c r="H498" s="241">
        <v>0</v>
      </c>
      <c r="I498" s="241">
        <v>0</v>
      </c>
      <c r="J498" s="241">
        <v>0</v>
      </c>
      <c r="K498" s="241">
        <v>0</v>
      </c>
      <c r="L498" s="241">
        <v>0</v>
      </c>
      <c r="M498" s="241">
        <v>79.61</v>
      </c>
      <c r="N498" s="241">
        <v>0</v>
      </c>
      <c r="O498" s="241">
        <v>0.14</v>
      </c>
      <c r="P498" s="241">
        <f t="shared" si="70"/>
        <v>2944.4</v>
      </c>
      <c r="Q498" s="203"/>
    </row>
    <row r="499" spans="1:17" ht="16.5" customHeight="1" hidden="1">
      <c r="A499" s="267" t="s">
        <v>8</v>
      </c>
      <c r="B499" s="268"/>
      <c r="C499" s="269"/>
      <c r="D499" s="269"/>
      <c r="E499" s="270">
        <f aca="true" t="shared" si="71" ref="E499:P499">E467+E500</f>
        <v>79087.95000000001</v>
      </c>
      <c r="F499" s="270">
        <f t="shared" si="71"/>
        <v>0</v>
      </c>
      <c r="G499" s="270">
        <f t="shared" si="71"/>
        <v>0</v>
      </c>
      <c r="H499" s="270">
        <f t="shared" si="71"/>
        <v>0</v>
      </c>
      <c r="I499" s="270">
        <f t="shared" si="71"/>
        <v>0</v>
      </c>
      <c r="J499" s="270">
        <f t="shared" si="71"/>
        <v>0</v>
      </c>
      <c r="K499" s="270">
        <f t="shared" si="71"/>
        <v>1248.99</v>
      </c>
      <c r="L499" s="270">
        <f t="shared" si="71"/>
        <v>0</v>
      </c>
      <c r="M499" s="270">
        <f t="shared" si="71"/>
        <v>484.45</v>
      </c>
      <c r="N499" s="270">
        <f t="shared" si="71"/>
        <v>2652.65</v>
      </c>
      <c r="O499" s="270">
        <f t="shared" si="71"/>
        <v>0.56</v>
      </c>
      <c r="P499" s="270">
        <f t="shared" si="71"/>
        <v>80006.6</v>
      </c>
      <c r="Q499" s="271"/>
    </row>
    <row r="500" spans="1:17" s="102" customFormat="1" ht="25.5" customHeight="1">
      <c r="A500" s="265"/>
      <c r="B500" s="264" t="s">
        <v>534</v>
      </c>
      <c r="C500" s="263"/>
      <c r="D500" s="263"/>
      <c r="E500" s="262">
        <f>SUM(E479:E498)</f>
        <v>36445.95</v>
      </c>
      <c r="F500" s="262">
        <f aca="true" t="shared" si="72" ref="F500:P500">SUM(F479:F498)</f>
        <v>0</v>
      </c>
      <c r="G500" s="262">
        <f t="shared" si="72"/>
        <v>0</v>
      </c>
      <c r="H500" s="262">
        <f t="shared" si="72"/>
        <v>0</v>
      </c>
      <c r="I500" s="262">
        <f t="shared" si="72"/>
        <v>0</v>
      </c>
      <c r="J500" s="262">
        <f t="shared" si="72"/>
        <v>0</v>
      </c>
      <c r="K500" s="262">
        <f t="shared" si="72"/>
        <v>189.2</v>
      </c>
      <c r="L500" s="262">
        <f t="shared" si="72"/>
        <v>0</v>
      </c>
      <c r="M500" s="262">
        <f t="shared" si="72"/>
        <v>128.63</v>
      </c>
      <c r="N500" s="262">
        <f t="shared" si="72"/>
        <v>1781.42</v>
      </c>
      <c r="O500" s="262">
        <f t="shared" si="72"/>
        <v>0.34</v>
      </c>
      <c r="P500" s="262">
        <f t="shared" si="72"/>
        <v>37909.200000000004</v>
      </c>
      <c r="Q500" s="266"/>
    </row>
    <row r="501" spans="1:17" ht="9.75" customHeight="1">
      <c r="A501" s="62"/>
      <c r="B501" s="14"/>
      <c r="C501" s="129"/>
      <c r="D501" s="129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48"/>
    </row>
    <row r="502" spans="2:16" ht="15.75" customHeight="1">
      <c r="B502" s="27"/>
      <c r="C502" s="27"/>
      <c r="D502" s="27" t="s">
        <v>781</v>
      </c>
      <c r="E502" s="27"/>
      <c r="F502" s="27"/>
      <c r="G502" s="27"/>
      <c r="H502" s="27"/>
      <c r="I502" s="27"/>
      <c r="J502" s="27" t="s">
        <v>783</v>
      </c>
      <c r="K502" s="27"/>
      <c r="L502" s="27"/>
      <c r="M502" s="27"/>
      <c r="N502" s="27"/>
      <c r="O502" s="27"/>
      <c r="P502" s="27"/>
    </row>
    <row r="503" spans="1:16" ht="15.75" customHeight="1">
      <c r="A503" s="26" t="s">
        <v>782</v>
      </c>
      <c r="B503" s="27"/>
      <c r="C503" s="27"/>
      <c r="D503" s="27" t="s">
        <v>780</v>
      </c>
      <c r="E503" s="27"/>
      <c r="F503" s="27"/>
      <c r="G503" s="27"/>
      <c r="H503" s="27"/>
      <c r="I503" s="27"/>
      <c r="J503" s="27" t="s">
        <v>784</v>
      </c>
      <c r="K503" s="27"/>
      <c r="L503" s="27"/>
      <c r="M503" s="27"/>
      <c r="N503" s="27"/>
      <c r="O503" s="27"/>
      <c r="P503" s="27"/>
    </row>
    <row r="506" spans="1:17" ht="33">
      <c r="A506" s="6" t="s">
        <v>0</v>
      </c>
      <c r="B506" s="55"/>
      <c r="C506" s="8"/>
      <c r="D506" s="94" t="s">
        <v>820</v>
      </c>
      <c r="E506" s="8"/>
      <c r="F506" s="8"/>
      <c r="G506" s="8"/>
      <c r="H506" s="8"/>
      <c r="I506" s="8"/>
      <c r="J506" s="8"/>
      <c r="K506" s="9"/>
      <c r="L506" s="8"/>
      <c r="M506" s="8"/>
      <c r="N506" s="8"/>
      <c r="O506" s="8"/>
      <c r="P506" s="8"/>
      <c r="Q506" s="41"/>
    </row>
    <row r="507" spans="1:17" ht="18">
      <c r="A507" s="11"/>
      <c r="B507" s="77" t="s">
        <v>502</v>
      </c>
      <c r="C507" s="13"/>
      <c r="D507" s="13"/>
      <c r="E507" s="13"/>
      <c r="F507" s="13"/>
      <c r="G507" s="13"/>
      <c r="H507" s="13"/>
      <c r="I507" s="14"/>
      <c r="J507" s="14"/>
      <c r="K507" s="15"/>
      <c r="L507" s="13"/>
      <c r="M507" s="13"/>
      <c r="N507" s="13"/>
      <c r="O507" s="13"/>
      <c r="P507" s="13"/>
      <c r="Q507" s="42" t="s">
        <v>812</v>
      </c>
    </row>
    <row r="508" spans="1:17" ht="20.25">
      <c r="A508" s="16"/>
      <c r="B508" s="71"/>
      <c r="C508" s="17"/>
      <c r="D508" s="79" t="s">
        <v>779</v>
      </c>
      <c r="E508" s="18"/>
      <c r="F508" s="18"/>
      <c r="G508" s="18"/>
      <c r="H508" s="18"/>
      <c r="I508" s="18"/>
      <c r="J508" s="18"/>
      <c r="K508" s="19"/>
      <c r="L508" s="18"/>
      <c r="M508" s="18"/>
      <c r="N508" s="18"/>
      <c r="O508" s="18"/>
      <c r="P508" s="18"/>
      <c r="Q508" s="43"/>
    </row>
    <row r="509" spans="1:17" s="162" customFormat="1" ht="35.25" customHeight="1">
      <c r="A509" s="195" t="s">
        <v>1</v>
      </c>
      <c r="B509" s="273" t="s">
        <v>2</v>
      </c>
      <c r="C509" s="273" t="s">
        <v>3</v>
      </c>
      <c r="D509" s="273" t="s">
        <v>4</v>
      </c>
      <c r="E509" s="214" t="s">
        <v>5</v>
      </c>
      <c r="F509" s="214" t="s">
        <v>517</v>
      </c>
      <c r="G509" s="214" t="s">
        <v>481</v>
      </c>
      <c r="H509" s="214" t="s">
        <v>598</v>
      </c>
      <c r="I509" s="214" t="s">
        <v>520</v>
      </c>
      <c r="J509" s="214" t="s">
        <v>483</v>
      </c>
      <c r="K509" s="214" t="s">
        <v>482</v>
      </c>
      <c r="L509" s="214" t="s">
        <v>493</v>
      </c>
      <c r="M509" s="214" t="s">
        <v>488</v>
      </c>
      <c r="N509" s="214" t="s">
        <v>489</v>
      </c>
      <c r="O509" s="214" t="s">
        <v>530</v>
      </c>
      <c r="P509" s="214" t="s">
        <v>519</v>
      </c>
      <c r="Q509" s="112" t="s">
        <v>490</v>
      </c>
    </row>
    <row r="510" spans="1:17" ht="25.5" customHeight="1">
      <c r="A510" s="276" t="s">
        <v>348</v>
      </c>
      <c r="B510" s="277"/>
      <c r="C510" s="278"/>
      <c r="D510" s="278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  <c r="O510" s="279"/>
      <c r="P510" s="279"/>
      <c r="Q510" s="280"/>
    </row>
    <row r="511" spans="1:17" ht="28.5" customHeight="1">
      <c r="A511" s="216">
        <v>11100501</v>
      </c>
      <c r="B511" s="274" t="s">
        <v>349</v>
      </c>
      <c r="C511" s="211" t="s">
        <v>350</v>
      </c>
      <c r="D511" s="211" t="s">
        <v>351</v>
      </c>
      <c r="E511" s="275">
        <v>1915.05</v>
      </c>
      <c r="F511" s="275">
        <v>0</v>
      </c>
      <c r="G511" s="275">
        <v>0</v>
      </c>
      <c r="H511" s="275">
        <v>0</v>
      </c>
      <c r="I511" s="275">
        <v>0</v>
      </c>
      <c r="J511" s="275">
        <v>0</v>
      </c>
      <c r="K511" s="275">
        <v>0</v>
      </c>
      <c r="L511" s="275">
        <v>0</v>
      </c>
      <c r="M511" s="275">
        <v>0</v>
      </c>
      <c r="N511" s="275">
        <v>77.12</v>
      </c>
      <c r="O511" s="275">
        <v>-0.03</v>
      </c>
      <c r="P511" s="275">
        <f>E511+F511+G511+I511-J511-L511-M511-K511+N511-O511</f>
        <v>1992.2</v>
      </c>
      <c r="Q511" s="201"/>
    </row>
    <row r="512" spans="1:17" ht="28.5" customHeight="1">
      <c r="A512" s="202">
        <v>11100502</v>
      </c>
      <c r="B512" s="242" t="s">
        <v>352</v>
      </c>
      <c r="C512" s="189" t="s">
        <v>353</v>
      </c>
      <c r="D512" s="189" t="s">
        <v>351</v>
      </c>
      <c r="E512" s="190">
        <v>2673.6</v>
      </c>
      <c r="F512" s="190">
        <v>0</v>
      </c>
      <c r="G512" s="190">
        <v>0</v>
      </c>
      <c r="H512" s="190">
        <v>0</v>
      </c>
      <c r="I512" s="190">
        <v>0</v>
      </c>
      <c r="J512" s="190">
        <v>0</v>
      </c>
      <c r="K512" s="190">
        <v>63</v>
      </c>
      <c r="L512" s="190">
        <v>0</v>
      </c>
      <c r="M512" s="190">
        <v>41.47</v>
      </c>
      <c r="N512" s="190">
        <v>0</v>
      </c>
      <c r="O512" s="190">
        <v>-0.07</v>
      </c>
      <c r="P512" s="190">
        <f>E512+F512+G512+I512-J512-L512-M512-K512+N512-O512</f>
        <v>2569.2000000000003</v>
      </c>
      <c r="Q512" s="203"/>
    </row>
    <row r="513" spans="1:17" ht="28.5" customHeight="1">
      <c r="A513" s="202">
        <v>11100503</v>
      </c>
      <c r="B513" s="242" t="s">
        <v>354</v>
      </c>
      <c r="C513" s="189" t="s">
        <v>355</v>
      </c>
      <c r="D513" s="189" t="s">
        <v>351</v>
      </c>
      <c r="E513" s="190">
        <v>1915.05</v>
      </c>
      <c r="F513" s="190">
        <v>0</v>
      </c>
      <c r="G513" s="190">
        <v>0</v>
      </c>
      <c r="H513" s="190">
        <v>0</v>
      </c>
      <c r="I513" s="190">
        <v>0</v>
      </c>
      <c r="J513" s="190">
        <v>0</v>
      </c>
      <c r="K513" s="190">
        <v>0</v>
      </c>
      <c r="L513" s="190">
        <v>0</v>
      </c>
      <c r="M513" s="190">
        <v>0</v>
      </c>
      <c r="N513" s="190">
        <v>77.12</v>
      </c>
      <c r="O513" s="190">
        <v>-0.03</v>
      </c>
      <c r="P513" s="190">
        <f>E513+F513+G513+I513-J513-L513-M513-K513+N513-O513</f>
        <v>1992.2</v>
      </c>
      <c r="Q513" s="203"/>
    </row>
    <row r="514" spans="1:17" ht="28.5" customHeight="1">
      <c r="A514" s="202">
        <v>11100504</v>
      </c>
      <c r="B514" s="242" t="s">
        <v>356</v>
      </c>
      <c r="C514" s="189" t="s">
        <v>357</v>
      </c>
      <c r="D514" s="189" t="s">
        <v>351</v>
      </c>
      <c r="E514" s="190">
        <v>1915.05</v>
      </c>
      <c r="F514" s="190">
        <v>0</v>
      </c>
      <c r="G514" s="190">
        <v>0</v>
      </c>
      <c r="H514" s="190">
        <v>0</v>
      </c>
      <c r="I514" s="190">
        <v>0</v>
      </c>
      <c r="J514" s="190">
        <v>0</v>
      </c>
      <c r="K514" s="190">
        <v>0</v>
      </c>
      <c r="L514" s="190">
        <v>0</v>
      </c>
      <c r="M514" s="190">
        <v>0</v>
      </c>
      <c r="N514" s="190">
        <v>77.12</v>
      </c>
      <c r="O514" s="190">
        <v>0.17</v>
      </c>
      <c r="P514" s="190">
        <f>E514+F514+G514+I514-J514-L514-M514-K514+N514-O514</f>
        <v>1992</v>
      </c>
      <c r="Q514" s="203"/>
    </row>
    <row r="515" spans="1:17" ht="28.5" customHeight="1">
      <c r="A515" s="202">
        <v>11100505</v>
      </c>
      <c r="B515" s="242" t="s">
        <v>358</v>
      </c>
      <c r="C515" s="189" t="s">
        <v>359</v>
      </c>
      <c r="D515" s="189" t="s">
        <v>351</v>
      </c>
      <c r="E515" s="190">
        <v>1915.05</v>
      </c>
      <c r="F515" s="190">
        <v>0</v>
      </c>
      <c r="G515" s="190">
        <v>0</v>
      </c>
      <c r="H515" s="190">
        <v>0</v>
      </c>
      <c r="I515" s="190">
        <v>0</v>
      </c>
      <c r="J515" s="190">
        <v>0</v>
      </c>
      <c r="K515" s="190">
        <v>0</v>
      </c>
      <c r="L515" s="190">
        <v>0</v>
      </c>
      <c r="M515" s="190">
        <v>0</v>
      </c>
      <c r="N515" s="190">
        <v>77.12</v>
      </c>
      <c r="O515" s="190">
        <v>-0.03</v>
      </c>
      <c r="P515" s="190">
        <f>E515+F515+G515+I515-J515-L515-M515-K515+N515-O515</f>
        <v>1992.2</v>
      </c>
      <c r="Q515" s="203"/>
    </row>
    <row r="516" spans="1:17" ht="28.5" customHeight="1">
      <c r="A516" s="202">
        <v>11100506</v>
      </c>
      <c r="B516" s="242" t="s">
        <v>360</v>
      </c>
      <c r="C516" s="189" t="s">
        <v>361</v>
      </c>
      <c r="D516" s="189" t="s">
        <v>351</v>
      </c>
      <c r="E516" s="190">
        <v>1915.05</v>
      </c>
      <c r="F516" s="190">
        <v>0</v>
      </c>
      <c r="G516" s="190">
        <v>0</v>
      </c>
      <c r="H516" s="190">
        <v>0</v>
      </c>
      <c r="I516" s="190">
        <v>0</v>
      </c>
      <c r="J516" s="190">
        <v>0</v>
      </c>
      <c r="K516" s="190">
        <v>0</v>
      </c>
      <c r="L516" s="190">
        <v>0</v>
      </c>
      <c r="M516" s="190">
        <v>0</v>
      </c>
      <c r="N516" s="190">
        <v>77.12</v>
      </c>
      <c r="O516" s="190">
        <v>-0.03</v>
      </c>
      <c r="P516" s="190">
        <f aca="true" t="shared" si="73" ref="P516:P523">E516+F516+G516+I516-J516-L516-M516-K516+N516-O516</f>
        <v>1992.2</v>
      </c>
      <c r="Q516" s="203"/>
    </row>
    <row r="517" spans="1:17" ht="28.5" customHeight="1">
      <c r="A517" s="202">
        <v>11100509</v>
      </c>
      <c r="B517" s="242" t="s">
        <v>362</v>
      </c>
      <c r="C517" s="189" t="s">
        <v>363</v>
      </c>
      <c r="D517" s="189" t="s">
        <v>351</v>
      </c>
      <c r="E517" s="190">
        <v>1915.05</v>
      </c>
      <c r="F517" s="190">
        <v>0</v>
      </c>
      <c r="G517" s="190">
        <v>0</v>
      </c>
      <c r="H517" s="190">
        <v>0</v>
      </c>
      <c r="I517" s="190">
        <v>0</v>
      </c>
      <c r="J517" s="190">
        <v>0</v>
      </c>
      <c r="K517" s="190">
        <v>0</v>
      </c>
      <c r="L517" s="190">
        <v>0</v>
      </c>
      <c r="M517" s="190">
        <v>0</v>
      </c>
      <c r="N517" s="190">
        <v>77.12</v>
      </c>
      <c r="O517" s="190">
        <v>-0.03</v>
      </c>
      <c r="P517" s="190">
        <f t="shared" si="73"/>
        <v>1992.2</v>
      </c>
      <c r="Q517" s="203"/>
    </row>
    <row r="518" spans="1:17" ht="28.5" customHeight="1">
      <c r="A518" s="202">
        <v>11100510</v>
      </c>
      <c r="B518" s="242" t="s">
        <v>364</v>
      </c>
      <c r="C518" s="189" t="s">
        <v>365</v>
      </c>
      <c r="D518" s="189" t="s">
        <v>351</v>
      </c>
      <c r="E518" s="190">
        <v>1915.05</v>
      </c>
      <c r="F518" s="190">
        <v>0</v>
      </c>
      <c r="G518" s="190">
        <v>0</v>
      </c>
      <c r="H518" s="190">
        <v>0</v>
      </c>
      <c r="I518" s="190">
        <v>0</v>
      </c>
      <c r="J518" s="190">
        <v>0</v>
      </c>
      <c r="K518" s="190">
        <v>0</v>
      </c>
      <c r="L518" s="190">
        <v>0</v>
      </c>
      <c r="M518" s="190">
        <v>0</v>
      </c>
      <c r="N518" s="190">
        <v>77.12</v>
      </c>
      <c r="O518" s="190">
        <v>-0.03</v>
      </c>
      <c r="P518" s="190">
        <f t="shared" si="73"/>
        <v>1992.2</v>
      </c>
      <c r="Q518" s="203"/>
    </row>
    <row r="519" spans="1:17" ht="28.5" customHeight="1">
      <c r="A519" s="202">
        <v>11100513</v>
      </c>
      <c r="B519" s="242" t="s">
        <v>366</v>
      </c>
      <c r="C519" s="189" t="s">
        <v>367</v>
      </c>
      <c r="D519" s="189" t="s">
        <v>351</v>
      </c>
      <c r="E519" s="190">
        <v>2016.45</v>
      </c>
      <c r="F519" s="190">
        <v>0</v>
      </c>
      <c r="G519" s="190">
        <v>0</v>
      </c>
      <c r="H519" s="190">
        <v>0</v>
      </c>
      <c r="I519" s="190">
        <v>0</v>
      </c>
      <c r="J519" s="190">
        <v>0</v>
      </c>
      <c r="K519" s="190">
        <v>0</v>
      </c>
      <c r="L519" s="190">
        <v>0</v>
      </c>
      <c r="M519" s="190">
        <v>0</v>
      </c>
      <c r="N519" s="190">
        <v>70.63</v>
      </c>
      <c r="O519" s="190">
        <v>-0.12</v>
      </c>
      <c r="P519" s="190">
        <f t="shared" si="73"/>
        <v>2087.2</v>
      </c>
      <c r="Q519" s="203"/>
    </row>
    <row r="520" spans="1:17" ht="28.5" customHeight="1">
      <c r="A520" s="228">
        <v>11100514</v>
      </c>
      <c r="B520" s="281" t="s">
        <v>368</v>
      </c>
      <c r="C520" s="230" t="s">
        <v>369</v>
      </c>
      <c r="D520" s="230" t="s">
        <v>351</v>
      </c>
      <c r="E520" s="282">
        <v>2384.7</v>
      </c>
      <c r="F520" s="282">
        <v>0</v>
      </c>
      <c r="G520" s="282">
        <v>0</v>
      </c>
      <c r="H520" s="282">
        <v>0</v>
      </c>
      <c r="I520" s="282">
        <v>0</v>
      </c>
      <c r="J520" s="282">
        <v>0</v>
      </c>
      <c r="K520" s="282">
        <v>40</v>
      </c>
      <c r="L520" s="282">
        <v>0</v>
      </c>
      <c r="M520" s="282">
        <v>0</v>
      </c>
      <c r="N520" s="282">
        <v>4.89</v>
      </c>
      <c r="O520" s="282">
        <v>-0.01</v>
      </c>
      <c r="P520" s="282">
        <f t="shared" si="73"/>
        <v>2349.6</v>
      </c>
      <c r="Q520" s="231"/>
    </row>
    <row r="521" spans="1:17" ht="27" customHeight="1" hidden="1">
      <c r="A521" s="202"/>
      <c r="B521" s="242"/>
      <c r="C521" s="189"/>
      <c r="D521" s="189"/>
      <c r="E521" s="190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>
        <f t="shared" si="73"/>
        <v>0</v>
      </c>
      <c r="Q521" s="203"/>
    </row>
    <row r="522" spans="1:17" ht="27" customHeight="1">
      <c r="A522" s="323">
        <v>11100518</v>
      </c>
      <c r="B522" s="242" t="s">
        <v>756</v>
      </c>
      <c r="C522" s="189" t="s">
        <v>757</v>
      </c>
      <c r="D522" s="189" t="s">
        <v>351</v>
      </c>
      <c r="E522" s="190">
        <v>2100</v>
      </c>
      <c r="F522" s="190">
        <v>0</v>
      </c>
      <c r="G522" s="190">
        <v>0</v>
      </c>
      <c r="H522" s="190">
        <v>0</v>
      </c>
      <c r="I522" s="190">
        <v>0</v>
      </c>
      <c r="J522" s="190">
        <v>0</v>
      </c>
      <c r="K522" s="190">
        <v>0</v>
      </c>
      <c r="L522" s="190">
        <v>0</v>
      </c>
      <c r="M522" s="190">
        <v>0</v>
      </c>
      <c r="N522" s="190">
        <v>64.28</v>
      </c>
      <c r="O522" s="190">
        <v>-0.12</v>
      </c>
      <c r="P522" s="190">
        <f t="shared" si="73"/>
        <v>2164.4</v>
      </c>
      <c r="Q522" s="203"/>
    </row>
    <row r="523" spans="1:17" ht="28.5" customHeight="1">
      <c r="A523" s="323">
        <v>17100202</v>
      </c>
      <c r="B523" s="324" t="s">
        <v>448</v>
      </c>
      <c r="C523" s="325" t="s">
        <v>449</v>
      </c>
      <c r="D523" s="325" t="s">
        <v>351</v>
      </c>
      <c r="E523" s="326">
        <v>2953.65</v>
      </c>
      <c r="F523" s="326">
        <v>0</v>
      </c>
      <c r="G523" s="326">
        <v>0</v>
      </c>
      <c r="H523" s="326">
        <v>0</v>
      </c>
      <c r="I523" s="326">
        <v>0</v>
      </c>
      <c r="J523" s="326">
        <v>0</v>
      </c>
      <c r="K523" s="326">
        <v>0</v>
      </c>
      <c r="L523" s="326">
        <v>0</v>
      </c>
      <c r="M523" s="326">
        <v>71.94</v>
      </c>
      <c r="N523" s="326">
        <v>0</v>
      </c>
      <c r="O523" s="326">
        <v>0.11</v>
      </c>
      <c r="P523" s="326">
        <f t="shared" si="73"/>
        <v>2881.6</v>
      </c>
      <c r="Q523" s="327"/>
    </row>
    <row r="524" spans="1:17" s="102" customFormat="1" ht="25.5" customHeight="1">
      <c r="A524" s="103"/>
      <c r="B524" s="283" t="s">
        <v>702</v>
      </c>
      <c r="C524" s="139"/>
      <c r="D524" s="139"/>
      <c r="E524" s="180">
        <f>SUM(E511:E523)</f>
        <v>25533.75</v>
      </c>
      <c r="F524" s="180">
        <f aca="true" t="shared" si="74" ref="F524:M524">SUM(F511:F523)</f>
        <v>0</v>
      </c>
      <c r="G524" s="180">
        <f t="shared" si="74"/>
        <v>0</v>
      </c>
      <c r="H524" s="180">
        <f t="shared" si="74"/>
        <v>0</v>
      </c>
      <c r="I524" s="180">
        <f t="shared" si="74"/>
        <v>0</v>
      </c>
      <c r="J524" s="180">
        <f t="shared" si="74"/>
        <v>0</v>
      </c>
      <c r="K524" s="180">
        <f t="shared" si="74"/>
        <v>103</v>
      </c>
      <c r="L524" s="180">
        <f t="shared" si="74"/>
        <v>0</v>
      </c>
      <c r="M524" s="180">
        <f t="shared" si="74"/>
        <v>113.41</v>
      </c>
      <c r="N524" s="180">
        <f>SUM(N511:N523)</f>
        <v>679.64</v>
      </c>
      <c r="O524" s="180">
        <f>SUM(O511:O523)</f>
        <v>-0.21999999999999997</v>
      </c>
      <c r="P524" s="180">
        <f>SUM(P511:P523)</f>
        <v>25997.2</v>
      </c>
      <c r="Q524" s="106"/>
    </row>
    <row r="525" spans="1:17" ht="37.5" customHeight="1">
      <c r="A525" s="256"/>
      <c r="B525" s="257"/>
      <c r="C525" s="258"/>
      <c r="D525" s="258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</row>
    <row r="526" spans="2:16" ht="15.75" customHeight="1">
      <c r="B526" s="27"/>
      <c r="C526" s="27"/>
      <c r="D526" s="27" t="s">
        <v>781</v>
      </c>
      <c r="E526" s="27"/>
      <c r="F526" s="27"/>
      <c r="G526" s="27"/>
      <c r="H526" s="27"/>
      <c r="I526" s="27"/>
      <c r="J526" s="27" t="s">
        <v>783</v>
      </c>
      <c r="K526" s="27"/>
      <c r="L526" s="27"/>
      <c r="M526" s="27"/>
      <c r="N526" s="27"/>
      <c r="O526" s="27"/>
      <c r="P526" s="27"/>
    </row>
    <row r="527" spans="1:16" ht="15.75" customHeight="1">
      <c r="A527" s="26" t="s">
        <v>782</v>
      </c>
      <c r="B527" s="27"/>
      <c r="C527" s="27"/>
      <c r="D527" s="27" t="s">
        <v>780</v>
      </c>
      <c r="E527" s="27"/>
      <c r="F527" s="27"/>
      <c r="G527" s="27"/>
      <c r="H527" s="27"/>
      <c r="I527" s="27"/>
      <c r="J527" s="27" t="s">
        <v>784</v>
      </c>
      <c r="K527" s="27"/>
      <c r="L527" s="27"/>
      <c r="M527" s="27"/>
      <c r="N527" s="27"/>
      <c r="O527" s="27"/>
      <c r="P527" s="27"/>
    </row>
    <row r="528" spans="2:16" ht="15.75" customHeight="1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</row>
    <row r="529" spans="1:17" s="62" customFormat="1" ht="19.5" customHeight="1">
      <c r="A529" s="38"/>
      <c r="B529" s="54"/>
      <c r="C529" s="129"/>
      <c r="D529" s="129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48"/>
    </row>
    <row r="530" spans="1:17" ht="33" customHeight="1">
      <c r="A530" s="6" t="s">
        <v>0</v>
      </c>
      <c r="B530" s="55"/>
      <c r="C530" s="8"/>
      <c r="D530" s="94" t="s">
        <v>820</v>
      </c>
      <c r="E530" s="8"/>
      <c r="F530" s="8"/>
      <c r="G530" s="8"/>
      <c r="H530" s="8"/>
      <c r="I530" s="8"/>
      <c r="J530" s="8"/>
      <c r="K530" s="9"/>
      <c r="L530" s="8"/>
      <c r="M530" s="8"/>
      <c r="N530" s="8"/>
      <c r="O530" s="8"/>
      <c r="P530" s="8"/>
      <c r="Q530" s="41"/>
    </row>
    <row r="531" spans="1:17" ht="19.5" customHeight="1">
      <c r="A531" s="11"/>
      <c r="B531" s="77" t="s">
        <v>503</v>
      </c>
      <c r="C531" s="13"/>
      <c r="D531" s="13"/>
      <c r="E531" s="13"/>
      <c r="F531" s="13"/>
      <c r="G531" s="13"/>
      <c r="H531" s="13"/>
      <c r="I531" s="14"/>
      <c r="J531" s="14"/>
      <c r="K531" s="15"/>
      <c r="L531" s="13"/>
      <c r="M531" s="13"/>
      <c r="N531" s="13"/>
      <c r="O531" s="13"/>
      <c r="P531" s="13"/>
      <c r="Q531" s="42" t="s">
        <v>813</v>
      </c>
    </row>
    <row r="532" spans="1:17" ht="19.5" customHeight="1">
      <c r="A532" s="16"/>
      <c r="B532" s="71"/>
      <c r="C532" s="17"/>
      <c r="D532" s="79" t="s">
        <v>779</v>
      </c>
      <c r="E532" s="18"/>
      <c r="F532" s="18"/>
      <c r="G532" s="18"/>
      <c r="H532" s="18"/>
      <c r="I532" s="18"/>
      <c r="J532" s="18"/>
      <c r="K532" s="19"/>
      <c r="L532" s="18"/>
      <c r="M532" s="18"/>
      <c r="N532" s="18"/>
      <c r="O532" s="18"/>
      <c r="P532" s="18"/>
      <c r="Q532" s="43"/>
    </row>
    <row r="533" spans="1:17" ht="31.5" customHeight="1" thickBot="1">
      <c r="A533" s="80" t="s">
        <v>1</v>
      </c>
      <c r="B533" s="141" t="s">
        <v>2</v>
      </c>
      <c r="C533" s="141" t="s">
        <v>3</v>
      </c>
      <c r="D533" s="141" t="s">
        <v>4</v>
      </c>
      <c r="E533" s="40" t="s">
        <v>5</v>
      </c>
      <c r="F533" s="40" t="s">
        <v>517</v>
      </c>
      <c r="G533" s="40" t="s">
        <v>481</v>
      </c>
      <c r="H533" s="40" t="s">
        <v>598</v>
      </c>
      <c r="I533" s="40" t="s">
        <v>520</v>
      </c>
      <c r="J533" s="40" t="s">
        <v>483</v>
      </c>
      <c r="K533" s="40" t="s">
        <v>482</v>
      </c>
      <c r="L533" s="40" t="s">
        <v>493</v>
      </c>
      <c r="M533" s="40" t="s">
        <v>488</v>
      </c>
      <c r="N533" s="40" t="s">
        <v>489</v>
      </c>
      <c r="O533" s="40" t="s">
        <v>530</v>
      </c>
      <c r="P533" s="40" t="s">
        <v>519</v>
      </c>
      <c r="Q533" s="142" t="s">
        <v>490</v>
      </c>
    </row>
    <row r="534" spans="1:17" ht="25.5" customHeight="1" thickTop="1">
      <c r="A534" s="103" t="s">
        <v>372</v>
      </c>
      <c r="B534" s="91"/>
      <c r="C534" s="91"/>
      <c r="D534" s="91"/>
      <c r="E534" s="91"/>
      <c r="F534" s="91"/>
      <c r="G534" s="91"/>
      <c r="H534" s="91"/>
      <c r="I534" s="91"/>
      <c r="J534" s="91"/>
      <c r="K534" s="175"/>
      <c r="L534" s="91"/>
      <c r="M534" s="91"/>
      <c r="N534" s="91"/>
      <c r="O534" s="91"/>
      <c r="P534" s="91"/>
      <c r="Q534" s="92"/>
    </row>
    <row r="535" spans="1:17" ht="27" customHeight="1">
      <c r="A535" s="31">
        <v>8100209</v>
      </c>
      <c r="B535" s="135" t="s">
        <v>248</v>
      </c>
      <c r="C535" s="69" t="s">
        <v>249</v>
      </c>
      <c r="D535" s="69" t="s">
        <v>631</v>
      </c>
      <c r="E535" s="135">
        <v>2677.92</v>
      </c>
      <c r="F535" s="135">
        <v>0</v>
      </c>
      <c r="G535" s="135">
        <v>0</v>
      </c>
      <c r="H535" s="135">
        <v>0</v>
      </c>
      <c r="I535" s="135">
        <v>0</v>
      </c>
      <c r="J535" s="135">
        <v>0</v>
      </c>
      <c r="K535" s="135">
        <v>0</v>
      </c>
      <c r="L535" s="135">
        <v>0</v>
      </c>
      <c r="M535" s="135">
        <v>41.94</v>
      </c>
      <c r="N535" s="135">
        <v>0</v>
      </c>
      <c r="O535" s="135">
        <v>-0.02</v>
      </c>
      <c r="P535" s="135">
        <f>E535+F535+G535+I535-J535-L535-M535-K535+N535-O535</f>
        <v>2636</v>
      </c>
      <c r="Q535" s="45"/>
    </row>
    <row r="536" spans="1:17" ht="27" customHeight="1">
      <c r="A536" s="31">
        <v>11100514</v>
      </c>
      <c r="B536" s="174" t="s">
        <v>370</v>
      </c>
      <c r="C536" s="69" t="s">
        <v>371</v>
      </c>
      <c r="D536" s="69" t="s">
        <v>631</v>
      </c>
      <c r="E536" s="135">
        <v>2332.95</v>
      </c>
      <c r="F536" s="135">
        <v>0</v>
      </c>
      <c r="G536" s="135">
        <v>0</v>
      </c>
      <c r="H536" s="135">
        <v>0</v>
      </c>
      <c r="I536" s="135">
        <v>0</v>
      </c>
      <c r="J536" s="135">
        <v>0</v>
      </c>
      <c r="K536" s="135">
        <v>0</v>
      </c>
      <c r="L536" s="135">
        <v>0</v>
      </c>
      <c r="M536" s="135">
        <v>0</v>
      </c>
      <c r="N536" s="135">
        <v>10.52</v>
      </c>
      <c r="O536" s="135">
        <v>0.07</v>
      </c>
      <c r="P536" s="135">
        <f>E536+F536+G536+I536-J536-L536-M536-K536+N536-O536</f>
        <v>2343.3999999999996</v>
      </c>
      <c r="Q536" s="45"/>
    </row>
    <row r="537" spans="1:17" ht="27" customHeight="1" hidden="1">
      <c r="A537" s="31">
        <v>13000001</v>
      </c>
      <c r="B537" s="135" t="s">
        <v>373</v>
      </c>
      <c r="C537" s="69" t="s">
        <v>374</v>
      </c>
      <c r="D537" s="69" t="s">
        <v>375</v>
      </c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>
        <f>E537+F537+G537+I537-J537-L537-M537-K537+N537-O537</f>
        <v>0</v>
      </c>
      <c r="Q537" s="45"/>
    </row>
    <row r="538" spans="1:17" ht="27" customHeight="1">
      <c r="A538" s="31">
        <v>15200202</v>
      </c>
      <c r="B538" s="135" t="s">
        <v>438</v>
      </c>
      <c r="C538" s="69" t="s">
        <v>439</v>
      </c>
      <c r="D538" s="69" t="s">
        <v>703</v>
      </c>
      <c r="E538" s="135">
        <v>1653.75</v>
      </c>
      <c r="F538" s="135">
        <v>0</v>
      </c>
      <c r="G538" s="135">
        <v>0</v>
      </c>
      <c r="H538" s="135">
        <v>0</v>
      </c>
      <c r="I538" s="135">
        <v>0</v>
      </c>
      <c r="J538" s="135">
        <v>0</v>
      </c>
      <c r="K538" s="135">
        <v>0</v>
      </c>
      <c r="L538" s="135">
        <v>0</v>
      </c>
      <c r="M538" s="135">
        <v>0</v>
      </c>
      <c r="N538" s="135">
        <v>105.76</v>
      </c>
      <c r="O538" s="135">
        <v>0.11</v>
      </c>
      <c r="P538" s="135">
        <f>E538+F538+G538+I538-J538-L538-M538-K538+N538-O538</f>
        <v>1759.4</v>
      </c>
      <c r="Q538" s="45"/>
    </row>
    <row r="539" spans="1:17" ht="27" customHeight="1">
      <c r="A539" s="31">
        <v>17100301</v>
      </c>
      <c r="B539" s="135" t="s">
        <v>450</v>
      </c>
      <c r="C539" s="69" t="s">
        <v>451</v>
      </c>
      <c r="D539" s="69" t="s">
        <v>631</v>
      </c>
      <c r="E539" s="135">
        <v>1500</v>
      </c>
      <c r="F539" s="135">
        <v>0</v>
      </c>
      <c r="G539" s="135">
        <v>0</v>
      </c>
      <c r="H539" s="135">
        <v>0</v>
      </c>
      <c r="I539" s="135">
        <v>0</v>
      </c>
      <c r="J539" s="135">
        <v>0</v>
      </c>
      <c r="K539" s="135">
        <v>0</v>
      </c>
      <c r="L539" s="135">
        <v>0</v>
      </c>
      <c r="M539" s="135">
        <v>0</v>
      </c>
      <c r="N539" s="135">
        <v>115.6</v>
      </c>
      <c r="O539" s="135">
        <v>0</v>
      </c>
      <c r="P539" s="135">
        <f>E539+F539+G539+I539-J539-L539-M539-K539+N539-O539</f>
        <v>1615.6</v>
      </c>
      <c r="Q539" s="45"/>
    </row>
    <row r="540" spans="1:17" ht="19.5" customHeight="1">
      <c r="A540" s="1" t="s">
        <v>8</v>
      </c>
      <c r="B540" s="135"/>
      <c r="C540" s="69"/>
      <c r="D540" s="69"/>
      <c r="E540" s="73">
        <f>SUM(E535:E539)</f>
        <v>8164.62</v>
      </c>
      <c r="F540" s="144">
        <f aca="true" t="shared" si="75" ref="F540:P540">SUM(F535:F539)</f>
        <v>0</v>
      </c>
      <c r="G540" s="144">
        <f t="shared" si="75"/>
        <v>0</v>
      </c>
      <c r="H540" s="144">
        <f t="shared" si="75"/>
        <v>0</v>
      </c>
      <c r="I540" s="144">
        <f t="shared" si="75"/>
        <v>0</v>
      </c>
      <c r="J540" s="73">
        <f t="shared" si="75"/>
        <v>0</v>
      </c>
      <c r="K540" s="144">
        <f t="shared" si="75"/>
        <v>0</v>
      </c>
      <c r="L540" s="144">
        <f t="shared" si="75"/>
        <v>0</v>
      </c>
      <c r="M540" s="144">
        <f t="shared" si="75"/>
        <v>41.94</v>
      </c>
      <c r="N540" s="144">
        <f t="shared" si="75"/>
        <v>231.88</v>
      </c>
      <c r="O540" s="144">
        <f t="shared" si="75"/>
        <v>0.16</v>
      </c>
      <c r="P540" s="144">
        <f t="shared" si="75"/>
        <v>8354.4</v>
      </c>
      <c r="Q540" s="45"/>
    </row>
    <row r="541" spans="1:17" ht="25.5" customHeight="1">
      <c r="A541" s="103" t="s">
        <v>378</v>
      </c>
      <c r="B541" s="150"/>
      <c r="C541" s="98"/>
      <c r="D541" s="98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92"/>
    </row>
    <row r="542" spans="1:17" ht="27" customHeight="1">
      <c r="A542" s="31">
        <v>13100000</v>
      </c>
      <c r="B542" s="135" t="s">
        <v>379</v>
      </c>
      <c r="C542" s="69" t="s">
        <v>380</v>
      </c>
      <c r="D542" s="69" t="s">
        <v>635</v>
      </c>
      <c r="E542" s="135">
        <v>3858.6</v>
      </c>
      <c r="F542" s="135">
        <v>0</v>
      </c>
      <c r="G542" s="135">
        <v>0</v>
      </c>
      <c r="H542" s="135">
        <v>0</v>
      </c>
      <c r="I542" s="135">
        <v>0</v>
      </c>
      <c r="J542" s="135">
        <v>0</v>
      </c>
      <c r="K542" s="135">
        <v>0</v>
      </c>
      <c r="L542" s="135">
        <v>0</v>
      </c>
      <c r="M542" s="135">
        <v>326.42</v>
      </c>
      <c r="N542" s="135">
        <v>0</v>
      </c>
      <c r="O542" s="135">
        <v>-0.02</v>
      </c>
      <c r="P542" s="135">
        <f>E542+F542+G542+I542-J542-L542-M542-K542+N542-O542</f>
        <v>3532.2</v>
      </c>
      <c r="Q542" s="45"/>
    </row>
    <row r="543" spans="1:17" ht="27" customHeight="1">
      <c r="A543" s="31">
        <v>13100201</v>
      </c>
      <c r="B543" s="135" t="s">
        <v>487</v>
      </c>
      <c r="C543" s="69" t="s">
        <v>381</v>
      </c>
      <c r="D543" s="69" t="s">
        <v>621</v>
      </c>
      <c r="E543" s="135">
        <v>4132.23</v>
      </c>
      <c r="F543" s="135">
        <v>0</v>
      </c>
      <c r="G543" s="135">
        <v>0</v>
      </c>
      <c r="H543" s="135">
        <v>0</v>
      </c>
      <c r="I543" s="135">
        <v>0</v>
      </c>
      <c r="J543" s="135">
        <v>0</v>
      </c>
      <c r="K543" s="135">
        <v>73.3</v>
      </c>
      <c r="L543" s="135">
        <v>0</v>
      </c>
      <c r="M543" s="135">
        <v>370.2</v>
      </c>
      <c r="N543" s="135">
        <v>0</v>
      </c>
      <c r="O543" s="135">
        <v>-0.07</v>
      </c>
      <c r="P543" s="135">
        <f>E543+F543+G543+I543-J543-L543-M543-K543+N543-O543</f>
        <v>3688.7999999999997</v>
      </c>
      <c r="Q543" s="45"/>
    </row>
    <row r="544" spans="1:17" ht="27" customHeight="1">
      <c r="A544" s="31">
        <v>13100202</v>
      </c>
      <c r="B544" s="135" t="s">
        <v>382</v>
      </c>
      <c r="C544" s="69" t="s">
        <v>383</v>
      </c>
      <c r="D544" s="69" t="s">
        <v>621</v>
      </c>
      <c r="E544" s="135">
        <v>2212.72</v>
      </c>
      <c r="F544" s="135">
        <v>0</v>
      </c>
      <c r="G544" s="135">
        <v>0</v>
      </c>
      <c r="H544" s="135">
        <v>0</v>
      </c>
      <c r="I544" s="135">
        <v>0</v>
      </c>
      <c r="J544" s="135">
        <v>0</v>
      </c>
      <c r="K544" s="135">
        <v>0</v>
      </c>
      <c r="L544" s="135">
        <v>0</v>
      </c>
      <c r="M544" s="135">
        <v>0</v>
      </c>
      <c r="N544" s="135">
        <v>38.09</v>
      </c>
      <c r="O544" s="135">
        <v>0.01</v>
      </c>
      <c r="P544" s="135">
        <f>E544+F544+G544+I544-J544-L544-M544-K544+N544-O544</f>
        <v>2250.7999999999997</v>
      </c>
      <c r="Q544" s="45"/>
    </row>
    <row r="545" spans="1:17" ht="27" customHeight="1">
      <c r="A545" s="31">
        <v>13100203</v>
      </c>
      <c r="B545" s="135" t="s">
        <v>384</v>
      </c>
      <c r="C545" s="69" t="s">
        <v>385</v>
      </c>
      <c r="D545" s="69" t="s">
        <v>621</v>
      </c>
      <c r="E545" s="135">
        <v>1991.12</v>
      </c>
      <c r="F545" s="135">
        <v>0</v>
      </c>
      <c r="G545" s="135">
        <v>0</v>
      </c>
      <c r="H545" s="135">
        <v>0</v>
      </c>
      <c r="I545" s="135">
        <v>0</v>
      </c>
      <c r="J545" s="135">
        <v>0</v>
      </c>
      <c r="K545" s="135">
        <v>254.5</v>
      </c>
      <c r="L545" s="135">
        <v>0</v>
      </c>
      <c r="M545" s="135">
        <v>0</v>
      </c>
      <c r="N545" s="135">
        <v>72.25</v>
      </c>
      <c r="O545" s="135">
        <v>-0.13</v>
      </c>
      <c r="P545" s="135">
        <f>E545+F545+G545+I545-J545-L545-M545-K545+N545-O545</f>
        <v>1809</v>
      </c>
      <c r="Q545" s="45"/>
    </row>
    <row r="546" spans="1:17" ht="19.5" customHeight="1">
      <c r="A546" s="1" t="s">
        <v>8</v>
      </c>
      <c r="B546" s="135"/>
      <c r="C546" s="69"/>
      <c r="D546" s="69"/>
      <c r="E546" s="73">
        <f>SUM(E542:E545)</f>
        <v>12194.669999999998</v>
      </c>
      <c r="F546" s="73">
        <f aca="true" t="shared" si="76" ref="F546:P546">SUM(F542:F545)</f>
        <v>0</v>
      </c>
      <c r="G546" s="144">
        <f t="shared" si="76"/>
        <v>0</v>
      </c>
      <c r="H546" s="144">
        <f t="shared" si="76"/>
        <v>0</v>
      </c>
      <c r="I546" s="144">
        <f t="shared" si="76"/>
        <v>0</v>
      </c>
      <c r="J546" s="144">
        <f t="shared" si="76"/>
        <v>0</v>
      </c>
      <c r="K546" s="144">
        <f t="shared" si="76"/>
        <v>327.8</v>
      </c>
      <c r="L546" s="144">
        <f t="shared" si="76"/>
        <v>0</v>
      </c>
      <c r="M546" s="144">
        <f t="shared" si="76"/>
        <v>696.62</v>
      </c>
      <c r="N546" s="144">
        <f t="shared" si="76"/>
        <v>110.34</v>
      </c>
      <c r="O546" s="144">
        <f t="shared" si="76"/>
        <v>-0.21000000000000002</v>
      </c>
      <c r="P546" s="144">
        <f t="shared" si="76"/>
        <v>11280.8</v>
      </c>
      <c r="Q546" s="45"/>
    </row>
    <row r="547" spans="1:17" s="37" customFormat="1" ht="24.75" customHeight="1">
      <c r="A547" s="103"/>
      <c r="B547" s="90" t="s">
        <v>534</v>
      </c>
      <c r="C547" s="139"/>
      <c r="D547" s="139"/>
      <c r="E547" s="180">
        <f>E540+E546</f>
        <v>20359.289999999997</v>
      </c>
      <c r="F547" s="181">
        <f aca="true" t="shared" si="77" ref="F547:P547">F540+F546</f>
        <v>0</v>
      </c>
      <c r="G547" s="181">
        <f t="shared" si="77"/>
        <v>0</v>
      </c>
      <c r="H547" s="181">
        <f t="shared" si="77"/>
        <v>0</v>
      </c>
      <c r="I547" s="181">
        <f t="shared" si="77"/>
        <v>0</v>
      </c>
      <c r="J547" s="180">
        <f t="shared" si="77"/>
        <v>0</v>
      </c>
      <c r="K547" s="181">
        <f t="shared" si="77"/>
        <v>327.8</v>
      </c>
      <c r="L547" s="181">
        <f t="shared" si="77"/>
        <v>0</v>
      </c>
      <c r="M547" s="181">
        <f t="shared" si="77"/>
        <v>738.56</v>
      </c>
      <c r="N547" s="181">
        <f t="shared" si="77"/>
        <v>342.22</v>
      </c>
      <c r="O547" s="181">
        <f t="shared" si="77"/>
        <v>-0.05000000000000002</v>
      </c>
      <c r="P547" s="181">
        <f t="shared" si="77"/>
        <v>19635.199999999997</v>
      </c>
      <c r="Q547" s="106"/>
    </row>
    <row r="548" spans="3:11" ht="18">
      <c r="C548" s="131"/>
      <c r="D548" s="131"/>
      <c r="K548" s="4"/>
    </row>
    <row r="550" spans="2:16" ht="15" customHeight="1">
      <c r="B550" s="27"/>
      <c r="C550" s="27"/>
      <c r="D550" s="27" t="s">
        <v>781</v>
      </c>
      <c r="E550" s="27"/>
      <c r="F550" s="27"/>
      <c r="G550" s="27"/>
      <c r="H550" s="27"/>
      <c r="I550" s="27"/>
      <c r="J550" s="27" t="s">
        <v>783</v>
      </c>
      <c r="K550" s="27"/>
      <c r="L550" s="27"/>
      <c r="M550" s="27"/>
      <c r="N550" s="27"/>
      <c r="O550" s="27"/>
      <c r="P550" s="27"/>
    </row>
    <row r="551" spans="1:16" ht="15" customHeight="1">
      <c r="A551" s="26" t="s">
        <v>782</v>
      </c>
      <c r="B551" s="27"/>
      <c r="C551" s="27"/>
      <c r="D551" s="27" t="s">
        <v>780</v>
      </c>
      <c r="E551" s="27"/>
      <c r="F551" s="27"/>
      <c r="G551" s="27"/>
      <c r="H551" s="27"/>
      <c r="I551" s="27"/>
      <c r="J551" s="27" t="s">
        <v>784</v>
      </c>
      <c r="K551" s="27"/>
      <c r="L551" s="27"/>
      <c r="M551" s="27"/>
      <c r="N551" s="27"/>
      <c r="O551" s="27"/>
      <c r="P551" s="27"/>
    </row>
    <row r="553" spans="1:17" ht="18">
      <c r="A553" s="348"/>
      <c r="B553" s="349"/>
      <c r="C553" s="349"/>
      <c r="D553" s="349"/>
      <c r="E553" s="349"/>
      <c r="F553" s="349"/>
      <c r="G553" s="349"/>
      <c r="H553" s="349"/>
      <c r="I553" s="349"/>
      <c r="J553" s="349"/>
      <c r="K553" s="350"/>
      <c r="L553" s="349"/>
      <c r="M553" s="349"/>
      <c r="N553" s="349"/>
      <c r="O553" s="349"/>
      <c r="P553" s="349"/>
      <c r="Q553" s="351" t="s">
        <v>789</v>
      </c>
    </row>
    <row r="554" spans="1:17" ht="33">
      <c r="A554" s="6" t="s">
        <v>0</v>
      </c>
      <c r="B554" s="55"/>
      <c r="C554" s="8"/>
      <c r="D554" s="8"/>
      <c r="E554" s="94" t="s">
        <v>820</v>
      </c>
      <c r="F554" s="8"/>
      <c r="G554" s="8"/>
      <c r="H554" s="8"/>
      <c r="I554" s="8"/>
      <c r="J554" s="8"/>
      <c r="K554" s="9"/>
      <c r="L554" s="8"/>
      <c r="M554" s="8"/>
      <c r="N554" s="8"/>
      <c r="O554" s="8"/>
      <c r="P554" s="8"/>
      <c r="Q554" s="41"/>
    </row>
    <row r="555" spans="1:17" ht="18">
      <c r="A555" s="11"/>
      <c r="B555" s="36" t="s">
        <v>504</v>
      </c>
      <c r="C555" s="13"/>
      <c r="D555" s="13"/>
      <c r="E555" s="13"/>
      <c r="F555" s="13"/>
      <c r="G555" s="13"/>
      <c r="H555" s="13"/>
      <c r="I555" s="14"/>
      <c r="J555" s="14"/>
      <c r="K555" s="15"/>
      <c r="L555" s="13"/>
      <c r="M555" s="13"/>
      <c r="N555" s="13"/>
      <c r="O555" s="13"/>
      <c r="P555" s="13"/>
      <c r="Q555" s="42" t="s">
        <v>794</v>
      </c>
    </row>
    <row r="556" spans="1:17" ht="20.25">
      <c r="A556" s="16"/>
      <c r="B556" s="17"/>
      <c r="C556" s="17"/>
      <c r="D556" s="79" t="s">
        <v>779</v>
      </c>
      <c r="E556" s="18"/>
      <c r="F556" s="18"/>
      <c r="G556" s="18"/>
      <c r="H556" s="18"/>
      <c r="I556" s="18"/>
      <c r="J556" s="18"/>
      <c r="K556" s="19"/>
      <c r="L556" s="18"/>
      <c r="M556" s="18"/>
      <c r="N556" s="18"/>
      <c r="O556" s="18"/>
      <c r="P556" s="18"/>
      <c r="Q556" s="43"/>
    </row>
    <row r="557" spans="1:17" s="162" customFormat="1" ht="23.25" thickBot="1">
      <c r="A557" s="80" t="s">
        <v>1</v>
      </c>
      <c r="B557" s="141" t="s">
        <v>2</v>
      </c>
      <c r="C557" s="141" t="s">
        <v>3</v>
      </c>
      <c r="D557" s="141" t="s">
        <v>4</v>
      </c>
      <c r="E557" s="40" t="s">
        <v>5</v>
      </c>
      <c r="F557" s="40" t="s">
        <v>517</v>
      </c>
      <c r="G557" s="40" t="s">
        <v>548</v>
      </c>
      <c r="H557" s="40" t="s">
        <v>598</v>
      </c>
      <c r="I557" s="40" t="s">
        <v>520</v>
      </c>
      <c r="J557" s="40" t="s">
        <v>483</v>
      </c>
      <c r="K557" s="40" t="s">
        <v>482</v>
      </c>
      <c r="L557" s="40" t="s">
        <v>493</v>
      </c>
      <c r="M557" s="40" t="s">
        <v>488</v>
      </c>
      <c r="N557" s="40" t="s">
        <v>489</v>
      </c>
      <c r="O557" s="40" t="s">
        <v>530</v>
      </c>
      <c r="P557" s="40" t="s">
        <v>519</v>
      </c>
      <c r="Q557" s="142" t="s">
        <v>490</v>
      </c>
    </row>
    <row r="558" spans="1:17" ht="18.75" thickTop="1">
      <c r="A558" s="103" t="s">
        <v>386</v>
      </c>
      <c r="B558" s="91"/>
      <c r="C558" s="91"/>
      <c r="D558" s="91"/>
      <c r="E558" s="91"/>
      <c r="F558" s="91"/>
      <c r="G558" s="91"/>
      <c r="H558" s="91"/>
      <c r="I558" s="91"/>
      <c r="J558" s="91"/>
      <c r="K558" s="175"/>
      <c r="L558" s="91"/>
      <c r="M558" s="91"/>
      <c r="N558" s="91"/>
      <c r="O558" s="91"/>
      <c r="P558" s="91"/>
      <c r="Q558" s="92"/>
    </row>
    <row r="559" spans="1:17" ht="31.5" customHeight="1">
      <c r="A559" s="31">
        <v>14000000</v>
      </c>
      <c r="B559" s="135" t="s">
        <v>387</v>
      </c>
      <c r="C559" s="69" t="s">
        <v>388</v>
      </c>
      <c r="D559" s="69" t="s">
        <v>389</v>
      </c>
      <c r="E559" s="135">
        <v>7166.19</v>
      </c>
      <c r="F559" s="135">
        <v>0</v>
      </c>
      <c r="G559" s="135">
        <v>0</v>
      </c>
      <c r="H559" s="135">
        <v>0</v>
      </c>
      <c r="I559" s="135">
        <v>0</v>
      </c>
      <c r="J559" s="135">
        <v>0</v>
      </c>
      <c r="K559" s="135">
        <v>0</v>
      </c>
      <c r="L559" s="135">
        <v>0</v>
      </c>
      <c r="M559" s="135">
        <v>983.44</v>
      </c>
      <c r="N559" s="135">
        <v>0</v>
      </c>
      <c r="O559" s="135">
        <v>-0.05</v>
      </c>
      <c r="P559" s="135">
        <f>E559+F559+G559+I559-J559-L559-M559-K559+N559-O559</f>
        <v>6182.8</v>
      </c>
      <c r="Q559" s="45"/>
    </row>
    <row r="560" spans="1:17" ht="31.5" customHeight="1">
      <c r="A560" s="23">
        <v>2300101</v>
      </c>
      <c r="B560" s="135" t="s">
        <v>20</v>
      </c>
      <c r="C560" s="69" t="s">
        <v>21</v>
      </c>
      <c r="D560" s="69" t="s">
        <v>621</v>
      </c>
      <c r="E560" s="135">
        <v>3229.28</v>
      </c>
      <c r="F560" s="135">
        <v>0</v>
      </c>
      <c r="G560" s="135">
        <v>0</v>
      </c>
      <c r="H560" s="135">
        <v>0</v>
      </c>
      <c r="I560" s="135">
        <v>0</v>
      </c>
      <c r="J560" s="135">
        <v>0</v>
      </c>
      <c r="K560" s="135">
        <v>0</v>
      </c>
      <c r="L560" s="135">
        <v>0</v>
      </c>
      <c r="M560" s="135">
        <v>122.2</v>
      </c>
      <c r="N560" s="135">
        <v>0</v>
      </c>
      <c r="O560" s="135">
        <v>0.08</v>
      </c>
      <c r="P560" s="135">
        <f>E560+F560+G560+I560-J560-L560-M560-K560+N560-O560</f>
        <v>3107.0000000000005</v>
      </c>
      <c r="Q560" s="22"/>
    </row>
    <row r="561" spans="1:17" ht="22.5" customHeight="1">
      <c r="A561" s="1" t="s">
        <v>8</v>
      </c>
      <c r="B561" s="135"/>
      <c r="C561" s="69"/>
      <c r="D561" s="69"/>
      <c r="E561" s="52">
        <f>SUM(E559:E560)</f>
        <v>10395.47</v>
      </c>
      <c r="F561" s="146">
        <f aca="true" t="shared" si="78" ref="F561:P561">SUM(F559:F560)</f>
        <v>0</v>
      </c>
      <c r="G561" s="146">
        <f t="shared" si="78"/>
        <v>0</v>
      </c>
      <c r="H561" s="146">
        <f t="shared" si="78"/>
        <v>0</v>
      </c>
      <c r="I561" s="146">
        <f t="shared" si="78"/>
        <v>0</v>
      </c>
      <c r="J561" s="146">
        <f t="shared" si="78"/>
        <v>0</v>
      </c>
      <c r="K561" s="146">
        <f t="shared" si="78"/>
        <v>0</v>
      </c>
      <c r="L561" s="146">
        <f t="shared" si="78"/>
        <v>0</v>
      </c>
      <c r="M561" s="146">
        <f t="shared" si="78"/>
        <v>1105.64</v>
      </c>
      <c r="N561" s="146">
        <f t="shared" si="78"/>
        <v>0</v>
      </c>
      <c r="O561" s="146">
        <f t="shared" si="78"/>
        <v>0.03</v>
      </c>
      <c r="P561" s="146">
        <f t="shared" si="78"/>
        <v>9289.800000000001</v>
      </c>
      <c r="Q561" s="45"/>
    </row>
    <row r="562" spans="1:17" ht="22.5" customHeight="1">
      <c r="A562" s="103" t="s">
        <v>390</v>
      </c>
      <c r="B562" s="150"/>
      <c r="C562" s="98"/>
      <c r="D562" s="98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2"/>
    </row>
    <row r="563" spans="1:17" ht="30" customHeight="1">
      <c r="A563" s="31">
        <v>14100001</v>
      </c>
      <c r="B563" s="135" t="s">
        <v>726</v>
      </c>
      <c r="C563" s="69" t="s">
        <v>727</v>
      </c>
      <c r="D563" s="69" t="s">
        <v>393</v>
      </c>
      <c r="E563" s="135">
        <v>5812.5</v>
      </c>
      <c r="F563" s="135">
        <v>0</v>
      </c>
      <c r="G563" s="135">
        <v>0</v>
      </c>
      <c r="H563" s="135">
        <v>300</v>
      </c>
      <c r="I563" s="135">
        <v>0</v>
      </c>
      <c r="J563" s="135">
        <v>0</v>
      </c>
      <c r="K563" s="135">
        <v>0</v>
      </c>
      <c r="L563" s="135">
        <v>0</v>
      </c>
      <c r="M563" s="135">
        <v>694.29</v>
      </c>
      <c r="N563" s="135">
        <v>0</v>
      </c>
      <c r="O563" s="135">
        <v>0.01</v>
      </c>
      <c r="P563" s="135">
        <f>E563+F563+G563+H563+I563-J563-L563-M563-K563+N563-O563</f>
        <v>5418.2</v>
      </c>
      <c r="Q563" s="45"/>
    </row>
    <row r="564" spans="1:17" ht="30" customHeight="1">
      <c r="A564" s="31">
        <v>14100003</v>
      </c>
      <c r="B564" s="135" t="s">
        <v>391</v>
      </c>
      <c r="C564" s="69" t="s">
        <v>392</v>
      </c>
      <c r="D564" s="69" t="s">
        <v>393</v>
      </c>
      <c r="E564" s="135">
        <v>5812.5</v>
      </c>
      <c r="F564" s="135">
        <v>0</v>
      </c>
      <c r="G564" s="135">
        <v>0</v>
      </c>
      <c r="H564" s="135">
        <v>300</v>
      </c>
      <c r="I564" s="135">
        <v>0</v>
      </c>
      <c r="J564" s="135">
        <v>0</v>
      </c>
      <c r="K564" s="135">
        <v>0</v>
      </c>
      <c r="L564" s="135">
        <v>0</v>
      </c>
      <c r="M564" s="135">
        <v>694.29</v>
      </c>
      <c r="N564" s="135">
        <v>0</v>
      </c>
      <c r="O564" s="135">
        <v>0.01</v>
      </c>
      <c r="P564" s="135">
        <f>E564+F564+G564+H564+I564-J564-L564-M564-K564+N564-O564</f>
        <v>5418.2</v>
      </c>
      <c r="Q564" s="45"/>
    </row>
    <row r="565" spans="1:17" ht="30" customHeight="1">
      <c r="A565" s="31">
        <v>14100100</v>
      </c>
      <c r="B565" s="135" t="s">
        <v>394</v>
      </c>
      <c r="C565" s="69" t="s">
        <v>395</v>
      </c>
      <c r="D565" s="69" t="s">
        <v>62</v>
      </c>
      <c r="E565" s="135">
        <v>1984.5</v>
      </c>
      <c r="F565" s="135">
        <v>0</v>
      </c>
      <c r="G565" s="135">
        <v>0</v>
      </c>
      <c r="H565" s="135">
        <v>0</v>
      </c>
      <c r="I565" s="135">
        <v>0</v>
      </c>
      <c r="J565" s="135">
        <v>0</v>
      </c>
      <c r="K565" s="135">
        <v>0</v>
      </c>
      <c r="L565" s="135">
        <v>0</v>
      </c>
      <c r="M565" s="135">
        <v>0</v>
      </c>
      <c r="N565" s="135">
        <v>72.67</v>
      </c>
      <c r="O565" s="135">
        <v>0.17</v>
      </c>
      <c r="P565" s="135">
        <f aca="true" t="shared" si="79" ref="P565:P578">E565+F565+G565+H565+I565-J565-L565-M565-K565+N565-O565</f>
        <v>2057</v>
      </c>
      <c r="Q565" s="45"/>
    </row>
    <row r="566" spans="1:17" ht="30" customHeight="1">
      <c r="A566" s="31">
        <v>14100201</v>
      </c>
      <c r="B566" s="135" t="s">
        <v>396</v>
      </c>
      <c r="C566" s="69" t="s">
        <v>397</v>
      </c>
      <c r="D566" s="69" t="s">
        <v>398</v>
      </c>
      <c r="E566" s="135">
        <v>2327.4</v>
      </c>
      <c r="F566" s="65">
        <v>0</v>
      </c>
      <c r="G566" s="135">
        <v>0</v>
      </c>
      <c r="H566" s="135">
        <v>300</v>
      </c>
      <c r="I566" s="135">
        <v>0</v>
      </c>
      <c r="J566" s="135">
        <v>0</v>
      </c>
      <c r="K566" s="135">
        <v>0</v>
      </c>
      <c r="L566" s="135">
        <v>0</v>
      </c>
      <c r="M566" s="135">
        <v>0</v>
      </c>
      <c r="N566" s="135">
        <v>25.61</v>
      </c>
      <c r="O566" s="135">
        <v>0.01</v>
      </c>
      <c r="P566" s="135">
        <f t="shared" si="79"/>
        <v>2653</v>
      </c>
      <c r="Q566" s="45"/>
    </row>
    <row r="567" spans="1:17" ht="30" customHeight="1">
      <c r="A567" s="31">
        <v>14100202</v>
      </c>
      <c r="B567" s="135" t="s">
        <v>399</v>
      </c>
      <c r="C567" s="69" t="s">
        <v>400</v>
      </c>
      <c r="D567" s="69" t="s">
        <v>398</v>
      </c>
      <c r="E567" s="135">
        <v>2327.4</v>
      </c>
      <c r="F567" s="135">
        <v>0</v>
      </c>
      <c r="G567" s="135">
        <v>0</v>
      </c>
      <c r="H567" s="135">
        <v>300</v>
      </c>
      <c r="I567" s="135">
        <v>0</v>
      </c>
      <c r="J567" s="135">
        <v>0</v>
      </c>
      <c r="K567" s="135">
        <v>80.68</v>
      </c>
      <c r="L567" s="135">
        <v>0</v>
      </c>
      <c r="M567" s="135">
        <v>0</v>
      </c>
      <c r="N567" s="135">
        <v>25.61</v>
      </c>
      <c r="O567" s="135">
        <v>-0.07</v>
      </c>
      <c r="P567" s="135">
        <f t="shared" si="79"/>
        <v>2572.4000000000005</v>
      </c>
      <c r="Q567" s="45"/>
    </row>
    <row r="568" spans="1:17" ht="30" customHeight="1">
      <c r="A568" s="31">
        <v>14100203</v>
      </c>
      <c r="B568" s="135" t="s">
        <v>401</v>
      </c>
      <c r="C568" s="69" t="s">
        <v>402</v>
      </c>
      <c r="D568" s="69" t="s">
        <v>398</v>
      </c>
      <c r="E568" s="135">
        <v>2327.4</v>
      </c>
      <c r="F568" s="135">
        <v>0</v>
      </c>
      <c r="G568" s="135">
        <v>0</v>
      </c>
      <c r="H568" s="135">
        <v>300</v>
      </c>
      <c r="I568" s="135">
        <v>0</v>
      </c>
      <c r="J568" s="135">
        <v>0</v>
      </c>
      <c r="K568" s="135">
        <v>0</v>
      </c>
      <c r="L568" s="135">
        <v>0</v>
      </c>
      <c r="M568" s="135">
        <v>0</v>
      </c>
      <c r="N568" s="135">
        <v>25.61</v>
      </c>
      <c r="O568" s="135">
        <v>0.01</v>
      </c>
      <c r="P568" s="135">
        <f t="shared" si="79"/>
        <v>2653</v>
      </c>
      <c r="Q568" s="45"/>
    </row>
    <row r="569" spans="1:17" ht="30" customHeight="1">
      <c r="A569" s="31">
        <v>14100301</v>
      </c>
      <c r="B569" s="135" t="s">
        <v>403</v>
      </c>
      <c r="C569" s="69" t="s">
        <v>404</v>
      </c>
      <c r="D569" s="69" t="s">
        <v>398</v>
      </c>
      <c r="E569" s="135">
        <v>2327.4</v>
      </c>
      <c r="F569" s="135">
        <v>0</v>
      </c>
      <c r="G569" s="135">
        <v>0</v>
      </c>
      <c r="H569" s="135">
        <v>0</v>
      </c>
      <c r="I569" s="135">
        <v>0</v>
      </c>
      <c r="J569" s="135">
        <v>0</v>
      </c>
      <c r="K569" s="135">
        <v>149.55</v>
      </c>
      <c r="L569" s="135">
        <v>0</v>
      </c>
      <c r="M569" s="135">
        <v>0</v>
      </c>
      <c r="N569" s="135">
        <v>25.61</v>
      </c>
      <c r="O569" s="135">
        <v>0.06</v>
      </c>
      <c r="P569" s="135">
        <f t="shared" si="79"/>
        <v>2203.4</v>
      </c>
      <c r="Q569" s="45"/>
    </row>
    <row r="570" spans="1:17" ht="30" customHeight="1">
      <c r="A570" s="31">
        <v>14100401</v>
      </c>
      <c r="B570" s="135" t="s">
        <v>689</v>
      </c>
      <c r="C570" s="69" t="s">
        <v>690</v>
      </c>
      <c r="D570" s="69" t="s">
        <v>407</v>
      </c>
      <c r="E570" s="135">
        <v>2500.05</v>
      </c>
      <c r="F570" s="135">
        <v>0</v>
      </c>
      <c r="G570" s="135">
        <v>0</v>
      </c>
      <c r="H570" s="135">
        <v>300</v>
      </c>
      <c r="I570" s="65">
        <v>0</v>
      </c>
      <c r="J570" s="135">
        <v>0</v>
      </c>
      <c r="K570" s="135">
        <v>0</v>
      </c>
      <c r="L570" s="135">
        <v>0</v>
      </c>
      <c r="M570" s="135">
        <v>7.66</v>
      </c>
      <c r="N570" s="135">
        <v>0</v>
      </c>
      <c r="O570" s="135">
        <v>-0.01</v>
      </c>
      <c r="P570" s="135">
        <f t="shared" si="79"/>
        <v>2792.4000000000005</v>
      </c>
      <c r="Q570" s="45"/>
    </row>
    <row r="571" spans="1:17" ht="30" customHeight="1">
      <c r="A571" s="31">
        <v>14100402</v>
      </c>
      <c r="B571" s="135" t="s">
        <v>405</v>
      </c>
      <c r="C571" s="69" t="s">
        <v>406</v>
      </c>
      <c r="D571" s="69" t="s">
        <v>407</v>
      </c>
      <c r="E571" s="135">
        <v>2500.05</v>
      </c>
      <c r="F571" s="135">
        <v>0</v>
      </c>
      <c r="G571" s="135">
        <v>0</v>
      </c>
      <c r="H571" s="135">
        <v>300</v>
      </c>
      <c r="I571" s="135">
        <v>0</v>
      </c>
      <c r="J571" s="135">
        <v>0</v>
      </c>
      <c r="K571" s="135">
        <v>327.15</v>
      </c>
      <c r="L571" s="135">
        <v>0</v>
      </c>
      <c r="M571" s="135">
        <v>7.66</v>
      </c>
      <c r="N571" s="135">
        <v>0</v>
      </c>
      <c r="O571" s="135">
        <v>0.04</v>
      </c>
      <c r="P571" s="135">
        <f t="shared" si="79"/>
        <v>2465.2000000000003</v>
      </c>
      <c r="Q571" s="45"/>
    </row>
    <row r="572" spans="1:17" ht="30" customHeight="1">
      <c r="A572" s="31">
        <v>14100403</v>
      </c>
      <c r="B572" s="135" t="s">
        <v>691</v>
      </c>
      <c r="C572" s="69" t="s">
        <v>692</v>
      </c>
      <c r="D572" s="69" t="s">
        <v>407</v>
      </c>
      <c r="E572" s="135">
        <v>2500.05</v>
      </c>
      <c r="F572" s="135">
        <v>0</v>
      </c>
      <c r="G572" s="135">
        <v>0</v>
      </c>
      <c r="H572" s="135">
        <v>300</v>
      </c>
      <c r="I572" s="65">
        <v>0</v>
      </c>
      <c r="J572" s="135">
        <v>0</v>
      </c>
      <c r="K572" s="135">
        <v>0</v>
      </c>
      <c r="L572" s="135">
        <v>0</v>
      </c>
      <c r="M572" s="135">
        <v>7.66</v>
      </c>
      <c r="N572" s="135">
        <v>0</v>
      </c>
      <c r="O572" s="135">
        <v>-0.01</v>
      </c>
      <c r="P572" s="135">
        <f t="shared" si="79"/>
        <v>2792.4000000000005</v>
      </c>
      <c r="Q572" s="45"/>
    </row>
    <row r="573" spans="1:17" ht="30" customHeight="1">
      <c r="A573" s="31">
        <v>14100404</v>
      </c>
      <c r="B573" s="135" t="s">
        <v>408</v>
      </c>
      <c r="C573" s="69" t="s">
        <v>409</v>
      </c>
      <c r="D573" s="69" t="s">
        <v>407</v>
      </c>
      <c r="E573" s="135">
        <v>2500.05</v>
      </c>
      <c r="F573" s="135">
        <v>0</v>
      </c>
      <c r="G573" s="135">
        <v>0</v>
      </c>
      <c r="H573" s="135">
        <v>300</v>
      </c>
      <c r="I573" s="135">
        <v>0</v>
      </c>
      <c r="J573" s="135">
        <v>0</v>
      </c>
      <c r="K573" s="135">
        <v>361.78</v>
      </c>
      <c r="L573" s="135">
        <v>0</v>
      </c>
      <c r="M573" s="135">
        <v>7.66</v>
      </c>
      <c r="N573" s="135">
        <v>0</v>
      </c>
      <c r="O573" s="135">
        <v>0.01</v>
      </c>
      <c r="P573" s="135">
        <f t="shared" si="79"/>
        <v>2430.6000000000004</v>
      </c>
      <c r="Q573" s="45"/>
    </row>
    <row r="574" spans="1:17" ht="30" customHeight="1">
      <c r="A574" s="31">
        <v>14100407</v>
      </c>
      <c r="B574" s="135" t="s">
        <v>410</v>
      </c>
      <c r="C574" s="69" t="s">
        <v>411</v>
      </c>
      <c r="D574" s="69" t="s">
        <v>407</v>
      </c>
      <c r="E574" s="135">
        <v>2500.05</v>
      </c>
      <c r="F574" s="135">
        <v>0</v>
      </c>
      <c r="G574" s="135">
        <v>0</v>
      </c>
      <c r="H574" s="135">
        <v>300</v>
      </c>
      <c r="I574" s="135">
        <v>0</v>
      </c>
      <c r="J574" s="135">
        <v>0</v>
      </c>
      <c r="K574" s="135">
        <v>0</v>
      </c>
      <c r="L574" s="135">
        <v>0</v>
      </c>
      <c r="M574" s="135">
        <v>7.66</v>
      </c>
      <c r="N574" s="135">
        <v>0</v>
      </c>
      <c r="O574" s="135">
        <v>-0.01</v>
      </c>
      <c r="P574" s="135">
        <f t="shared" si="79"/>
        <v>2792.4000000000005</v>
      </c>
      <c r="Q574" s="45"/>
    </row>
    <row r="575" spans="1:17" ht="30" customHeight="1">
      <c r="A575" s="31">
        <v>14100408</v>
      </c>
      <c r="B575" s="135" t="s">
        <v>412</v>
      </c>
      <c r="C575" s="69" t="s">
        <v>413</v>
      </c>
      <c r="D575" s="69" t="s">
        <v>393</v>
      </c>
      <c r="E575" s="135">
        <v>5812.5</v>
      </c>
      <c r="F575" s="135">
        <v>0</v>
      </c>
      <c r="G575" s="135">
        <v>0</v>
      </c>
      <c r="H575" s="135">
        <v>300</v>
      </c>
      <c r="I575" s="135">
        <v>0</v>
      </c>
      <c r="J575" s="135">
        <v>0</v>
      </c>
      <c r="K575" s="135">
        <v>0</v>
      </c>
      <c r="L575" s="135">
        <v>0</v>
      </c>
      <c r="M575" s="135">
        <v>694.29</v>
      </c>
      <c r="N575" s="135">
        <v>0</v>
      </c>
      <c r="O575" s="135">
        <v>0.01</v>
      </c>
      <c r="P575" s="135">
        <f t="shared" si="79"/>
        <v>5418.2</v>
      </c>
      <c r="Q575" s="45"/>
    </row>
    <row r="576" spans="1:17" ht="30" customHeight="1">
      <c r="A576" s="31">
        <v>14100409</v>
      </c>
      <c r="B576" s="135" t="s">
        <v>414</v>
      </c>
      <c r="C576" s="69" t="s">
        <v>415</v>
      </c>
      <c r="D576" s="69" t="s">
        <v>393</v>
      </c>
      <c r="E576" s="135">
        <v>5812.5</v>
      </c>
      <c r="F576" s="135">
        <v>0</v>
      </c>
      <c r="G576" s="135">
        <v>0</v>
      </c>
      <c r="H576" s="135">
        <v>300</v>
      </c>
      <c r="I576" s="135">
        <v>0</v>
      </c>
      <c r="J576" s="135">
        <v>0</v>
      </c>
      <c r="K576" s="135">
        <v>0</v>
      </c>
      <c r="L576" s="135">
        <v>0</v>
      </c>
      <c r="M576" s="135">
        <v>694.29</v>
      </c>
      <c r="N576" s="135">
        <v>0</v>
      </c>
      <c r="O576" s="135">
        <v>0.01</v>
      </c>
      <c r="P576" s="135">
        <f t="shared" si="79"/>
        <v>5418.2</v>
      </c>
      <c r="Q576" s="45"/>
    </row>
    <row r="577" spans="1:17" ht="30" customHeight="1">
      <c r="A577" s="31">
        <v>14100410</v>
      </c>
      <c r="B577" s="135" t="s">
        <v>416</v>
      </c>
      <c r="C577" s="69" t="s">
        <v>417</v>
      </c>
      <c r="D577" s="69" t="s">
        <v>393</v>
      </c>
      <c r="E577" s="135">
        <v>5812.5</v>
      </c>
      <c r="F577" s="135">
        <v>0</v>
      </c>
      <c r="G577" s="135">
        <v>0</v>
      </c>
      <c r="H577" s="135">
        <v>300</v>
      </c>
      <c r="I577" s="135">
        <v>0</v>
      </c>
      <c r="J577" s="135">
        <v>0</v>
      </c>
      <c r="K577" s="135">
        <v>714.15</v>
      </c>
      <c r="L577" s="135">
        <v>0</v>
      </c>
      <c r="M577" s="135">
        <v>694.29</v>
      </c>
      <c r="N577" s="135">
        <v>0</v>
      </c>
      <c r="O577" s="135">
        <v>-0.14</v>
      </c>
      <c r="P577" s="135">
        <f t="shared" si="79"/>
        <v>4704.200000000001</v>
      </c>
      <c r="Q577" s="45"/>
    </row>
    <row r="578" spans="1:17" ht="30" customHeight="1">
      <c r="A578" s="31">
        <v>14100412</v>
      </c>
      <c r="B578" s="135" t="s">
        <v>707</v>
      </c>
      <c r="C578" s="69" t="s">
        <v>708</v>
      </c>
      <c r="D578" s="69" t="s">
        <v>393</v>
      </c>
      <c r="E578" s="135">
        <v>5812.5</v>
      </c>
      <c r="F578" s="135">
        <v>0</v>
      </c>
      <c r="G578" s="135">
        <v>0</v>
      </c>
      <c r="H578" s="135">
        <v>300</v>
      </c>
      <c r="I578" s="135">
        <v>0</v>
      </c>
      <c r="J578" s="135">
        <v>0</v>
      </c>
      <c r="K578" s="135">
        <v>0</v>
      </c>
      <c r="L578" s="135">
        <v>0</v>
      </c>
      <c r="M578" s="135">
        <v>694.29</v>
      </c>
      <c r="N578" s="135">
        <v>0</v>
      </c>
      <c r="O578" s="135">
        <v>0.01</v>
      </c>
      <c r="P578" s="135">
        <f t="shared" si="79"/>
        <v>5418.2</v>
      </c>
      <c r="Q578" s="45"/>
    </row>
    <row r="579" spans="1:17" s="37" customFormat="1" ht="21.75" customHeight="1">
      <c r="A579" s="1" t="s">
        <v>8</v>
      </c>
      <c r="B579" s="144"/>
      <c r="C579" s="70"/>
      <c r="D579" s="70"/>
      <c r="E579" s="73">
        <f>SUM(E563:E578)</f>
        <v>58669.350000000006</v>
      </c>
      <c r="F579" s="73">
        <f aca="true" t="shared" si="80" ref="F579:P579">SUM(F563:F578)</f>
        <v>0</v>
      </c>
      <c r="G579" s="73">
        <f t="shared" si="80"/>
        <v>0</v>
      </c>
      <c r="H579" s="73">
        <f t="shared" si="80"/>
        <v>4200</v>
      </c>
      <c r="I579" s="73">
        <f t="shared" si="80"/>
        <v>0</v>
      </c>
      <c r="J579" s="73">
        <f t="shared" si="80"/>
        <v>0</v>
      </c>
      <c r="K579" s="73">
        <f t="shared" si="80"/>
        <v>1633.31</v>
      </c>
      <c r="L579" s="73">
        <f t="shared" si="80"/>
        <v>0</v>
      </c>
      <c r="M579" s="73">
        <f t="shared" si="80"/>
        <v>4204.04</v>
      </c>
      <c r="N579" s="73">
        <f t="shared" si="80"/>
        <v>175.11</v>
      </c>
      <c r="O579" s="73">
        <f t="shared" si="80"/>
        <v>0.11</v>
      </c>
      <c r="P579" s="73">
        <f t="shared" si="80"/>
        <v>57207</v>
      </c>
      <c r="Q579" s="78"/>
    </row>
    <row r="580" spans="1:17" ht="22.5" customHeight="1">
      <c r="A580" s="338"/>
      <c r="B580" s="283" t="s">
        <v>534</v>
      </c>
      <c r="C580" s="339"/>
      <c r="D580" s="339"/>
      <c r="E580" s="339">
        <f aca="true" t="shared" si="81" ref="E580:P580">E561+E579</f>
        <v>69064.82</v>
      </c>
      <c r="F580" s="339">
        <f t="shared" si="81"/>
        <v>0</v>
      </c>
      <c r="G580" s="339">
        <f t="shared" si="81"/>
        <v>0</v>
      </c>
      <c r="H580" s="339">
        <f t="shared" si="81"/>
        <v>4200</v>
      </c>
      <c r="I580" s="339">
        <f t="shared" si="81"/>
        <v>0</v>
      </c>
      <c r="J580" s="339">
        <f t="shared" si="81"/>
        <v>0</v>
      </c>
      <c r="K580" s="339">
        <f t="shared" si="81"/>
        <v>1633.31</v>
      </c>
      <c r="L580" s="339">
        <f t="shared" si="81"/>
        <v>0</v>
      </c>
      <c r="M580" s="339">
        <f t="shared" si="81"/>
        <v>5309.68</v>
      </c>
      <c r="N580" s="339">
        <f t="shared" si="81"/>
        <v>175.11</v>
      </c>
      <c r="O580" s="339">
        <f t="shared" si="81"/>
        <v>0.14</v>
      </c>
      <c r="P580" s="339">
        <f t="shared" si="81"/>
        <v>66496.8</v>
      </c>
      <c r="Q580" s="108"/>
    </row>
    <row r="581" spans="2:16" ht="15.75" customHeight="1">
      <c r="B581" s="27"/>
      <c r="C581" s="27"/>
      <c r="D581" s="27" t="s">
        <v>781</v>
      </c>
      <c r="E581" s="27"/>
      <c r="F581" s="27"/>
      <c r="G581" s="27"/>
      <c r="H581" s="27"/>
      <c r="I581" s="27"/>
      <c r="J581" s="27" t="s">
        <v>783</v>
      </c>
      <c r="K581" s="27"/>
      <c r="L581" s="27"/>
      <c r="M581" s="27"/>
      <c r="N581" s="27"/>
      <c r="O581" s="27"/>
      <c r="P581" s="27"/>
    </row>
    <row r="582" spans="1:16" ht="15" customHeight="1">
      <c r="A582" s="26" t="s">
        <v>782</v>
      </c>
      <c r="B582" s="27"/>
      <c r="C582" s="27"/>
      <c r="D582" s="27" t="s">
        <v>780</v>
      </c>
      <c r="E582" s="27"/>
      <c r="F582" s="27"/>
      <c r="G582" s="27"/>
      <c r="H582" s="27"/>
      <c r="I582" s="27"/>
      <c r="J582" s="27" t="s">
        <v>784</v>
      </c>
      <c r="K582" s="27"/>
      <c r="L582" s="27"/>
      <c r="M582" s="27"/>
      <c r="N582" s="27"/>
      <c r="O582" s="27"/>
      <c r="P582" s="27"/>
    </row>
    <row r="585" spans="1:17" ht="27.75">
      <c r="A585" s="6" t="s">
        <v>0</v>
      </c>
      <c r="B585" s="55"/>
      <c r="C585" s="8"/>
      <c r="D585" s="7" t="s">
        <v>820</v>
      </c>
      <c r="E585" s="8"/>
      <c r="F585" s="8"/>
      <c r="G585" s="8"/>
      <c r="H585" s="8"/>
      <c r="I585" s="8"/>
      <c r="J585" s="8"/>
      <c r="K585" s="9"/>
      <c r="L585" s="8"/>
      <c r="M585" s="8"/>
      <c r="N585" s="8"/>
      <c r="O585" s="8"/>
      <c r="P585" s="8"/>
      <c r="Q585" s="41"/>
    </row>
    <row r="586" spans="1:17" ht="18">
      <c r="A586" s="11"/>
      <c r="B586" s="77" t="s">
        <v>505</v>
      </c>
      <c r="C586" s="13"/>
      <c r="D586" s="13"/>
      <c r="E586" s="13"/>
      <c r="F586" s="13"/>
      <c r="G586" s="13"/>
      <c r="H586" s="13"/>
      <c r="I586" s="14"/>
      <c r="J586" s="14"/>
      <c r="K586" s="15"/>
      <c r="L586" s="13"/>
      <c r="M586" s="13"/>
      <c r="N586" s="13"/>
      <c r="O586" s="13"/>
      <c r="P586" s="13"/>
      <c r="Q586" s="42" t="s">
        <v>814</v>
      </c>
    </row>
    <row r="587" spans="1:17" ht="20.25">
      <c r="A587" s="16"/>
      <c r="B587" s="71"/>
      <c r="C587" s="17"/>
      <c r="D587" s="79" t="s">
        <v>779</v>
      </c>
      <c r="E587" s="18"/>
      <c r="F587" s="18"/>
      <c r="G587" s="18"/>
      <c r="H587" s="18"/>
      <c r="I587" s="18"/>
      <c r="J587" s="18"/>
      <c r="K587" s="19"/>
      <c r="L587" s="18"/>
      <c r="M587" s="18"/>
      <c r="N587" s="18"/>
      <c r="O587" s="18"/>
      <c r="P587" s="18"/>
      <c r="Q587" s="43"/>
    </row>
    <row r="588" spans="1:17" s="162" customFormat="1" ht="23.25" thickBot="1">
      <c r="A588" s="80" t="s">
        <v>1</v>
      </c>
      <c r="B588" s="141" t="s">
        <v>2</v>
      </c>
      <c r="C588" s="141" t="s">
        <v>3</v>
      </c>
      <c r="D588" s="141" t="s">
        <v>4</v>
      </c>
      <c r="E588" s="40" t="s">
        <v>5</v>
      </c>
      <c r="F588" s="40" t="s">
        <v>517</v>
      </c>
      <c r="G588" s="40" t="s">
        <v>481</v>
      </c>
      <c r="H588" s="40" t="s">
        <v>598</v>
      </c>
      <c r="I588" s="40" t="s">
        <v>520</v>
      </c>
      <c r="J588" s="40" t="s">
        <v>483</v>
      </c>
      <c r="K588" s="40" t="s">
        <v>482</v>
      </c>
      <c r="L588" s="40" t="s">
        <v>493</v>
      </c>
      <c r="M588" s="40" t="s">
        <v>488</v>
      </c>
      <c r="N588" s="40" t="s">
        <v>489</v>
      </c>
      <c r="O588" s="40" t="s">
        <v>530</v>
      </c>
      <c r="P588" s="40" t="s">
        <v>519</v>
      </c>
      <c r="Q588" s="142" t="s">
        <v>490</v>
      </c>
    </row>
    <row r="589" spans="1:17" ht="18.75" thickTop="1">
      <c r="A589" s="103" t="s">
        <v>418</v>
      </c>
      <c r="B589" s="91"/>
      <c r="C589" s="91"/>
      <c r="D589" s="91"/>
      <c r="E589" s="91"/>
      <c r="F589" s="91"/>
      <c r="G589" s="91"/>
      <c r="H589" s="91"/>
      <c r="I589" s="91"/>
      <c r="J589" s="91"/>
      <c r="K589" s="175"/>
      <c r="L589" s="91"/>
      <c r="M589" s="91"/>
      <c r="N589" s="91"/>
      <c r="O589" s="91"/>
      <c r="P589" s="91"/>
      <c r="Q589" s="92"/>
    </row>
    <row r="590" spans="1:17" ht="30" customHeight="1" hidden="1">
      <c r="A590" s="31"/>
      <c r="B590" s="135"/>
      <c r="C590" s="69"/>
      <c r="D590" s="69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45"/>
    </row>
    <row r="591" spans="1:17" ht="30" customHeight="1">
      <c r="A591" s="31">
        <v>15100000</v>
      </c>
      <c r="B591" s="135" t="s">
        <v>440</v>
      </c>
      <c r="C591" s="69" t="s">
        <v>441</v>
      </c>
      <c r="D591" s="69" t="s">
        <v>621</v>
      </c>
      <c r="E591" s="135">
        <v>3858.6</v>
      </c>
      <c r="F591" s="135">
        <v>0</v>
      </c>
      <c r="G591" s="135">
        <v>0</v>
      </c>
      <c r="H591" s="135">
        <v>0</v>
      </c>
      <c r="I591" s="135">
        <v>0</v>
      </c>
      <c r="J591" s="135">
        <v>0</v>
      </c>
      <c r="K591" s="135">
        <v>0</v>
      </c>
      <c r="L591" s="135">
        <v>0</v>
      </c>
      <c r="M591" s="135">
        <v>326.42</v>
      </c>
      <c r="N591" s="135">
        <v>0</v>
      </c>
      <c r="O591" s="135">
        <v>-0.02</v>
      </c>
      <c r="P591" s="135">
        <f aca="true" t="shared" si="82" ref="P591:P599">E591+F591+G591+I591-J591-L591-M591-K591+N591-O591</f>
        <v>3532.2</v>
      </c>
      <c r="Q591" s="45"/>
    </row>
    <row r="592" spans="1:17" ht="30" customHeight="1" hidden="1">
      <c r="A592" s="31">
        <v>15100201</v>
      </c>
      <c r="B592" s="135" t="s">
        <v>419</v>
      </c>
      <c r="C592" s="69" t="s">
        <v>420</v>
      </c>
      <c r="D592" s="69" t="s">
        <v>421</v>
      </c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>
        <f t="shared" si="82"/>
        <v>0</v>
      </c>
      <c r="Q592" s="45"/>
    </row>
    <row r="593" spans="1:17" ht="30" customHeight="1" hidden="1">
      <c r="A593" s="31">
        <v>15100202</v>
      </c>
      <c r="B593" s="135" t="s">
        <v>422</v>
      </c>
      <c r="C593" s="69" t="s">
        <v>423</v>
      </c>
      <c r="D593" s="69" t="s">
        <v>421</v>
      </c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>
        <f t="shared" si="82"/>
        <v>0</v>
      </c>
      <c r="Q593" s="45"/>
    </row>
    <row r="594" spans="1:17" ht="30" customHeight="1" hidden="1">
      <c r="A594" s="31">
        <v>15100203</v>
      </c>
      <c r="B594" s="135" t="s">
        <v>424</v>
      </c>
      <c r="C594" s="69" t="s">
        <v>425</v>
      </c>
      <c r="D594" s="69" t="s">
        <v>421</v>
      </c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>
        <f t="shared" si="82"/>
        <v>0</v>
      </c>
      <c r="Q594" s="45"/>
    </row>
    <row r="595" spans="1:17" ht="30" customHeight="1">
      <c r="A595" s="31">
        <v>15100204</v>
      </c>
      <c r="B595" s="135" t="s">
        <v>426</v>
      </c>
      <c r="C595" s="69" t="s">
        <v>427</v>
      </c>
      <c r="D595" s="69" t="s">
        <v>421</v>
      </c>
      <c r="E595" s="135">
        <v>1502.76</v>
      </c>
      <c r="F595" s="135">
        <v>0</v>
      </c>
      <c r="G595" s="135">
        <v>0</v>
      </c>
      <c r="H595" s="135">
        <v>0</v>
      </c>
      <c r="I595" s="135">
        <v>0</v>
      </c>
      <c r="J595" s="135">
        <v>0</v>
      </c>
      <c r="K595" s="135">
        <v>0</v>
      </c>
      <c r="L595" s="135">
        <v>0</v>
      </c>
      <c r="M595" s="135">
        <v>0</v>
      </c>
      <c r="N595" s="135">
        <v>115.43</v>
      </c>
      <c r="O595" s="135">
        <v>-0.01</v>
      </c>
      <c r="P595" s="135">
        <f t="shared" si="82"/>
        <v>1618.2</v>
      </c>
      <c r="Q595" s="45"/>
    </row>
    <row r="596" spans="1:17" ht="30" customHeight="1">
      <c r="A596" s="31">
        <v>15100205</v>
      </c>
      <c r="B596" s="135" t="s">
        <v>428</v>
      </c>
      <c r="C596" s="69" t="s">
        <v>429</v>
      </c>
      <c r="D596" s="69" t="s">
        <v>421</v>
      </c>
      <c r="E596" s="135">
        <v>1249.08</v>
      </c>
      <c r="F596" s="135">
        <v>0</v>
      </c>
      <c r="G596" s="135">
        <v>0</v>
      </c>
      <c r="H596" s="135">
        <v>0</v>
      </c>
      <c r="I596" s="135">
        <v>0</v>
      </c>
      <c r="J596" s="135">
        <v>0</v>
      </c>
      <c r="K596" s="135">
        <v>0</v>
      </c>
      <c r="L596" s="135">
        <v>0</v>
      </c>
      <c r="M596" s="135">
        <v>0</v>
      </c>
      <c r="N596" s="135">
        <v>131.77</v>
      </c>
      <c r="O596" s="135">
        <v>-0.15</v>
      </c>
      <c r="P596" s="135">
        <f t="shared" si="82"/>
        <v>1381</v>
      </c>
      <c r="Q596" s="45"/>
    </row>
    <row r="597" spans="1:17" ht="30" customHeight="1">
      <c r="A597" s="31">
        <v>15100206</v>
      </c>
      <c r="B597" s="135" t="s">
        <v>430</v>
      </c>
      <c r="C597" s="69" t="s">
        <v>431</v>
      </c>
      <c r="D597" s="69" t="s">
        <v>421</v>
      </c>
      <c r="E597" s="135">
        <v>1248.09</v>
      </c>
      <c r="F597" s="135">
        <v>0</v>
      </c>
      <c r="G597" s="135">
        <v>0</v>
      </c>
      <c r="H597" s="135">
        <v>0</v>
      </c>
      <c r="I597" s="135">
        <v>0</v>
      </c>
      <c r="J597" s="135">
        <v>0</v>
      </c>
      <c r="K597" s="135">
        <v>0</v>
      </c>
      <c r="L597" s="135">
        <v>0</v>
      </c>
      <c r="M597" s="135">
        <v>0</v>
      </c>
      <c r="N597" s="135">
        <v>131.83</v>
      </c>
      <c r="O597" s="135">
        <v>0.12</v>
      </c>
      <c r="P597" s="135">
        <f t="shared" si="82"/>
        <v>1379.8</v>
      </c>
      <c r="Q597" s="45"/>
    </row>
    <row r="598" spans="1:17" ht="30" customHeight="1">
      <c r="A598" s="31">
        <v>15100207</v>
      </c>
      <c r="B598" s="135" t="s">
        <v>432</v>
      </c>
      <c r="C598" s="69" t="s">
        <v>433</v>
      </c>
      <c r="D598" s="69" t="s">
        <v>421</v>
      </c>
      <c r="E598" s="135">
        <v>1380.39</v>
      </c>
      <c r="F598" s="135">
        <v>0</v>
      </c>
      <c r="G598" s="135">
        <v>0</v>
      </c>
      <c r="H598" s="135">
        <v>0</v>
      </c>
      <c r="I598" s="135">
        <v>0</v>
      </c>
      <c r="J598" s="135">
        <v>0</v>
      </c>
      <c r="K598" s="135">
        <v>0</v>
      </c>
      <c r="L598" s="135">
        <v>0</v>
      </c>
      <c r="M598" s="135">
        <v>0</v>
      </c>
      <c r="N598" s="135">
        <v>123.26</v>
      </c>
      <c r="O598" s="135">
        <v>0.05</v>
      </c>
      <c r="P598" s="135">
        <f t="shared" si="82"/>
        <v>1503.6000000000001</v>
      </c>
      <c r="Q598" s="45"/>
    </row>
    <row r="599" spans="1:17" ht="30" customHeight="1">
      <c r="A599" s="31">
        <v>15200301</v>
      </c>
      <c r="B599" s="135" t="s">
        <v>434</v>
      </c>
      <c r="C599" s="69" t="s">
        <v>435</v>
      </c>
      <c r="D599" s="69" t="s">
        <v>436</v>
      </c>
      <c r="E599" s="135">
        <v>1788.2</v>
      </c>
      <c r="F599" s="135">
        <v>0</v>
      </c>
      <c r="G599" s="135">
        <v>0</v>
      </c>
      <c r="H599" s="135">
        <v>0</v>
      </c>
      <c r="I599" s="135">
        <v>0</v>
      </c>
      <c r="J599" s="135">
        <v>0</v>
      </c>
      <c r="K599" s="135">
        <v>0</v>
      </c>
      <c r="L599" s="135">
        <v>0</v>
      </c>
      <c r="M599" s="135">
        <v>0</v>
      </c>
      <c r="N599" s="135">
        <v>85.24</v>
      </c>
      <c r="O599" s="135">
        <v>0.04</v>
      </c>
      <c r="P599" s="135">
        <f t="shared" si="82"/>
        <v>1873.4</v>
      </c>
      <c r="Q599" s="45"/>
    </row>
    <row r="600" spans="1:17" ht="30" customHeight="1">
      <c r="A600" s="1" t="s">
        <v>8</v>
      </c>
      <c r="B600" s="135"/>
      <c r="C600" s="69"/>
      <c r="D600" s="69"/>
      <c r="E600" s="73">
        <f>SUM(E590:E599)</f>
        <v>11027.12</v>
      </c>
      <c r="F600" s="144">
        <f aca="true" t="shared" si="83" ref="F600:P600">SUM(F590:F599)</f>
        <v>0</v>
      </c>
      <c r="G600" s="144">
        <f t="shared" si="83"/>
        <v>0</v>
      </c>
      <c r="H600" s="144">
        <f t="shared" si="83"/>
        <v>0</v>
      </c>
      <c r="I600" s="144">
        <f t="shared" si="83"/>
        <v>0</v>
      </c>
      <c r="J600" s="144">
        <f t="shared" si="83"/>
        <v>0</v>
      </c>
      <c r="K600" s="144">
        <f t="shared" si="83"/>
        <v>0</v>
      </c>
      <c r="L600" s="144">
        <f t="shared" si="83"/>
        <v>0</v>
      </c>
      <c r="M600" s="73">
        <f t="shared" si="83"/>
        <v>326.42</v>
      </c>
      <c r="N600" s="144">
        <f t="shared" si="83"/>
        <v>587.53</v>
      </c>
      <c r="O600" s="144">
        <f t="shared" si="83"/>
        <v>0.030000000000000006</v>
      </c>
      <c r="P600" s="144">
        <f t="shared" si="83"/>
        <v>11288.199999999999</v>
      </c>
      <c r="Q600" s="45"/>
    </row>
    <row r="601" spans="1:17" ht="30" customHeight="1" hidden="1">
      <c r="A601" s="103" t="s">
        <v>437</v>
      </c>
      <c r="B601" s="150"/>
      <c r="C601" s="98"/>
      <c r="D601" s="98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92"/>
    </row>
    <row r="602" spans="1:17" ht="30" customHeight="1" hidden="1">
      <c r="A602" s="31"/>
      <c r="B602" s="135"/>
      <c r="C602" s="69"/>
      <c r="D602" s="69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>
        <f>E602+F602+G602+I602-J602-L602-M602-K602+N602-O602</f>
        <v>0</v>
      </c>
      <c r="Q602" s="45"/>
    </row>
    <row r="603" spans="1:17" ht="30" customHeight="1" hidden="1">
      <c r="A603" s="1" t="s">
        <v>8</v>
      </c>
      <c r="B603" s="135"/>
      <c r="C603" s="69"/>
      <c r="D603" s="69"/>
      <c r="E603" s="144">
        <f>E602</f>
        <v>0</v>
      </c>
      <c r="F603" s="144">
        <f aca="true" t="shared" si="84" ref="F603:P603">F602</f>
        <v>0</v>
      </c>
      <c r="G603" s="144">
        <f t="shared" si="84"/>
        <v>0</v>
      </c>
      <c r="H603" s="144">
        <f t="shared" si="84"/>
        <v>0</v>
      </c>
      <c r="I603" s="144">
        <f t="shared" si="84"/>
        <v>0</v>
      </c>
      <c r="J603" s="144">
        <f t="shared" si="84"/>
        <v>0</v>
      </c>
      <c r="K603" s="144">
        <f t="shared" si="84"/>
        <v>0</v>
      </c>
      <c r="L603" s="144">
        <f t="shared" si="84"/>
        <v>0</v>
      </c>
      <c r="M603" s="144">
        <f t="shared" si="84"/>
        <v>0</v>
      </c>
      <c r="N603" s="144">
        <f t="shared" si="84"/>
        <v>0</v>
      </c>
      <c r="O603" s="144">
        <f t="shared" si="84"/>
        <v>0</v>
      </c>
      <c r="P603" s="144">
        <f t="shared" si="84"/>
        <v>0</v>
      </c>
      <c r="Q603" s="45"/>
    </row>
    <row r="604" spans="1:17" ht="30" customHeight="1">
      <c r="A604" s="103" t="s">
        <v>636</v>
      </c>
      <c r="B604" s="150"/>
      <c r="C604" s="98"/>
      <c r="D604" s="98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92"/>
    </row>
    <row r="605" spans="1:17" ht="30" customHeight="1">
      <c r="A605" s="26">
        <v>15100100</v>
      </c>
      <c r="B605" s="176" t="s">
        <v>637</v>
      </c>
      <c r="C605" s="69" t="s">
        <v>638</v>
      </c>
      <c r="D605" s="69" t="s">
        <v>639</v>
      </c>
      <c r="E605" s="135">
        <v>6500.1</v>
      </c>
      <c r="F605" s="135">
        <v>0</v>
      </c>
      <c r="G605" s="135">
        <v>0</v>
      </c>
      <c r="H605" s="135">
        <v>0</v>
      </c>
      <c r="I605" s="135">
        <v>0</v>
      </c>
      <c r="J605" s="135">
        <v>0</v>
      </c>
      <c r="K605" s="153">
        <v>0</v>
      </c>
      <c r="L605" s="135">
        <v>0</v>
      </c>
      <c r="M605" s="135">
        <v>841.16</v>
      </c>
      <c r="N605" s="135">
        <v>0</v>
      </c>
      <c r="O605" s="135">
        <v>0.14</v>
      </c>
      <c r="P605" s="135">
        <f>E605+F605+G605+I605-J605-L605-M605-K605+N605-O605</f>
        <v>5658.8</v>
      </c>
      <c r="Q605" s="45"/>
    </row>
    <row r="606" spans="1:17" ht="30" customHeight="1">
      <c r="A606" s="1" t="s">
        <v>8</v>
      </c>
      <c r="B606" s="135"/>
      <c r="C606" s="69"/>
      <c r="D606" s="69"/>
      <c r="E606" s="144">
        <f>E605</f>
        <v>6500.1</v>
      </c>
      <c r="F606" s="144">
        <f aca="true" t="shared" si="85" ref="F606:P606">F605</f>
        <v>0</v>
      </c>
      <c r="G606" s="144">
        <f t="shared" si="85"/>
        <v>0</v>
      </c>
      <c r="H606" s="144">
        <f t="shared" si="85"/>
        <v>0</v>
      </c>
      <c r="I606" s="144">
        <f t="shared" si="85"/>
        <v>0</v>
      </c>
      <c r="J606" s="144">
        <f t="shared" si="85"/>
        <v>0</v>
      </c>
      <c r="K606" s="144">
        <f t="shared" si="85"/>
        <v>0</v>
      </c>
      <c r="L606" s="144">
        <f t="shared" si="85"/>
        <v>0</v>
      </c>
      <c r="M606" s="144">
        <f t="shared" si="85"/>
        <v>841.16</v>
      </c>
      <c r="N606" s="144">
        <f t="shared" si="85"/>
        <v>0</v>
      </c>
      <c r="O606" s="144">
        <f t="shared" si="85"/>
        <v>0.14</v>
      </c>
      <c r="P606" s="144">
        <f t="shared" si="85"/>
        <v>5658.8</v>
      </c>
      <c r="Q606" s="45"/>
    </row>
    <row r="607" spans="1:17" ht="30" customHeight="1">
      <c r="A607" s="103"/>
      <c r="B607" s="90" t="s">
        <v>534</v>
      </c>
      <c r="C607" s="155"/>
      <c r="D607" s="155"/>
      <c r="E607" s="161">
        <f aca="true" t="shared" si="86" ref="E607:P607">E600+E603+E606</f>
        <v>17527.22</v>
      </c>
      <c r="F607" s="160">
        <f t="shared" si="86"/>
        <v>0</v>
      </c>
      <c r="G607" s="160">
        <f t="shared" si="86"/>
        <v>0</v>
      </c>
      <c r="H607" s="160">
        <f t="shared" si="86"/>
        <v>0</v>
      </c>
      <c r="I607" s="160">
        <f t="shared" si="86"/>
        <v>0</v>
      </c>
      <c r="J607" s="160">
        <f t="shared" si="86"/>
        <v>0</v>
      </c>
      <c r="K607" s="160">
        <f t="shared" si="86"/>
        <v>0</v>
      </c>
      <c r="L607" s="160">
        <f t="shared" si="86"/>
        <v>0</v>
      </c>
      <c r="M607" s="161">
        <f t="shared" si="86"/>
        <v>1167.58</v>
      </c>
      <c r="N607" s="160">
        <f t="shared" si="86"/>
        <v>587.53</v>
      </c>
      <c r="O607" s="160">
        <f t="shared" si="86"/>
        <v>0.17</v>
      </c>
      <c r="P607" s="160">
        <f t="shared" si="86"/>
        <v>16947</v>
      </c>
      <c r="Q607" s="106"/>
    </row>
    <row r="611" spans="2:16" ht="18">
      <c r="B611" s="27"/>
      <c r="C611" s="27"/>
      <c r="D611" s="27" t="s">
        <v>781</v>
      </c>
      <c r="E611" s="27"/>
      <c r="F611" s="27"/>
      <c r="G611" s="27"/>
      <c r="H611" s="27"/>
      <c r="I611" s="27"/>
      <c r="J611" s="27" t="s">
        <v>783</v>
      </c>
      <c r="K611" s="27"/>
      <c r="L611" s="27"/>
      <c r="M611" s="27"/>
      <c r="N611" s="27"/>
      <c r="O611" s="27"/>
      <c r="P611" s="27"/>
    </row>
    <row r="612" spans="1:16" ht="18">
      <c r="A612" s="26" t="s">
        <v>782</v>
      </c>
      <c r="B612" s="27"/>
      <c r="C612" s="27"/>
      <c r="D612" s="27" t="s">
        <v>780</v>
      </c>
      <c r="E612" s="27"/>
      <c r="F612" s="27"/>
      <c r="G612" s="27"/>
      <c r="H612" s="27"/>
      <c r="I612" s="27"/>
      <c r="J612" s="27" t="s">
        <v>784</v>
      </c>
      <c r="K612" s="27"/>
      <c r="L612" s="27"/>
      <c r="M612" s="27"/>
      <c r="N612" s="27"/>
      <c r="O612" s="27"/>
      <c r="P612" s="27"/>
    </row>
    <row r="613" spans="2:16" ht="18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</row>
    <row r="615" spans="1:17" ht="27.75">
      <c r="A615" s="6" t="s">
        <v>0</v>
      </c>
      <c r="B615" s="55"/>
      <c r="C615" s="8"/>
      <c r="D615" s="7" t="s">
        <v>820</v>
      </c>
      <c r="E615" s="8"/>
      <c r="F615" s="8"/>
      <c r="G615" s="8"/>
      <c r="H615" s="8"/>
      <c r="I615" s="8"/>
      <c r="J615" s="8"/>
      <c r="K615" s="8"/>
      <c r="L615" s="8"/>
      <c r="M615" s="9"/>
      <c r="N615" s="8"/>
      <c r="O615" s="8"/>
      <c r="P615" s="10"/>
      <c r="Q615" s="41"/>
    </row>
    <row r="616" spans="1:17" ht="18">
      <c r="A616" s="11"/>
      <c r="B616" s="77" t="s">
        <v>590</v>
      </c>
      <c r="C616" s="13"/>
      <c r="D616" s="13"/>
      <c r="E616" s="13"/>
      <c r="F616" s="13"/>
      <c r="G616" s="13"/>
      <c r="H616" s="13"/>
      <c r="I616" s="14"/>
      <c r="J616" s="14"/>
      <c r="K616" s="13"/>
      <c r="L616" s="13"/>
      <c r="M616" s="15"/>
      <c r="N616" s="13"/>
      <c r="O616" s="13"/>
      <c r="P616" s="33"/>
      <c r="Q616" s="42" t="s">
        <v>815</v>
      </c>
    </row>
    <row r="617" spans="1:17" ht="20.25">
      <c r="A617" s="16"/>
      <c r="B617" s="71"/>
      <c r="C617" s="17"/>
      <c r="D617" s="79" t="s">
        <v>779</v>
      </c>
      <c r="E617" s="18"/>
      <c r="F617" s="18"/>
      <c r="G617" s="18"/>
      <c r="H617" s="18"/>
      <c r="I617" s="18"/>
      <c r="J617" s="18"/>
      <c r="K617" s="18"/>
      <c r="L617" s="18"/>
      <c r="M617" s="19"/>
      <c r="N617" s="18"/>
      <c r="O617" s="18"/>
      <c r="P617" s="20"/>
      <c r="Q617" s="43"/>
    </row>
    <row r="618" spans="1:17" s="26" customFormat="1" ht="37.5" customHeight="1" thickBot="1">
      <c r="A618" s="125" t="s">
        <v>1</v>
      </c>
      <c r="B618" s="177" t="s">
        <v>2</v>
      </c>
      <c r="C618" s="177" t="s">
        <v>3</v>
      </c>
      <c r="D618" s="177" t="s">
        <v>4</v>
      </c>
      <c r="E618" s="126" t="s">
        <v>5</v>
      </c>
      <c r="F618" s="126" t="s">
        <v>517</v>
      </c>
      <c r="G618" s="40" t="s">
        <v>481</v>
      </c>
      <c r="H618" s="40" t="s">
        <v>598</v>
      </c>
      <c r="I618" s="126" t="s">
        <v>520</v>
      </c>
      <c r="J618" s="126" t="s">
        <v>483</v>
      </c>
      <c r="K618" s="40" t="s">
        <v>482</v>
      </c>
      <c r="L618" s="40" t="s">
        <v>596</v>
      </c>
      <c r="M618" s="126" t="s">
        <v>597</v>
      </c>
      <c r="N618" s="40" t="s">
        <v>489</v>
      </c>
      <c r="O618" s="40" t="s">
        <v>530</v>
      </c>
      <c r="P618" s="127" t="s">
        <v>519</v>
      </c>
      <c r="Q618" s="178" t="s">
        <v>490</v>
      </c>
    </row>
    <row r="619" spans="1:16" ht="33" customHeight="1" thickTop="1">
      <c r="A619" s="128" t="s">
        <v>591</v>
      </c>
      <c r="B619" s="129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35"/>
      <c r="N619" s="14"/>
      <c r="O619" s="14"/>
      <c r="P619" s="130"/>
    </row>
    <row r="620" spans="1:17" ht="37.5" customHeight="1" hidden="1">
      <c r="A620" s="179">
        <v>3140002</v>
      </c>
      <c r="B620" s="135" t="s">
        <v>593</v>
      </c>
      <c r="C620" s="69" t="s">
        <v>594</v>
      </c>
      <c r="D620" s="69" t="s">
        <v>592</v>
      </c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>
        <f>E620+F620+G620+I620-J620-K620-L620-M620+N620-O620</f>
        <v>0</v>
      </c>
      <c r="Q620" s="50"/>
    </row>
    <row r="621" spans="1:17" ht="37.5" customHeight="1">
      <c r="A621" s="179">
        <v>4100101</v>
      </c>
      <c r="B621" s="135" t="s">
        <v>85</v>
      </c>
      <c r="C621" s="69" t="s">
        <v>86</v>
      </c>
      <c r="D621" s="69" t="s">
        <v>14</v>
      </c>
      <c r="E621" s="135">
        <v>2604</v>
      </c>
      <c r="F621" s="135">
        <v>0</v>
      </c>
      <c r="G621" s="135">
        <v>0</v>
      </c>
      <c r="H621" s="135">
        <v>0</v>
      </c>
      <c r="I621" s="135">
        <v>0</v>
      </c>
      <c r="J621" s="135">
        <v>0</v>
      </c>
      <c r="K621" s="135">
        <v>0</v>
      </c>
      <c r="L621" s="135">
        <v>0</v>
      </c>
      <c r="M621" s="135">
        <v>18.97</v>
      </c>
      <c r="N621" s="135">
        <v>0</v>
      </c>
      <c r="O621" s="135">
        <v>0.03</v>
      </c>
      <c r="P621" s="135">
        <f>E621+F621+G621+I621-J621-L621-M621-K621+N621-O621</f>
        <v>2585</v>
      </c>
      <c r="Q621" s="69"/>
    </row>
    <row r="622" spans="1:17" ht="37.5" customHeight="1" hidden="1">
      <c r="A622" s="179">
        <v>11000001</v>
      </c>
      <c r="B622" s="135" t="s">
        <v>539</v>
      </c>
      <c r="C622" s="69" t="s">
        <v>640</v>
      </c>
      <c r="D622" s="69" t="s">
        <v>641</v>
      </c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>
        <f>E622+F622+G622+I622-J622-L622-M622-K622+N622-O622</f>
        <v>0</v>
      </c>
      <c r="Q622" s="45"/>
    </row>
    <row r="623" spans="1:17" ht="37.5" customHeight="1" hidden="1">
      <c r="A623" s="179"/>
      <c r="B623" s="135"/>
      <c r="C623" s="69"/>
      <c r="D623" s="69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50"/>
    </row>
    <row r="624" spans="1:17" ht="33" customHeight="1">
      <c r="A624" s="109" t="s">
        <v>8</v>
      </c>
      <c r="B624" s="91"/>
      <c r="C624" s="91"/>
      <c r="D624" s="91"/>
      <c r="E624" s="161">
        <f aca="true" t="shared" si="87" ref="E624:P624">SUM(E620:E623)</f>
        <v>2604</v>
      </c>
      <c r="F624" s="160">
        <f t="shared" si="87"/>
        <v>0</v>
      </c>
      <c r="G624" s="160">
        <f t="shared" si="87"/>
        <v>0</v>
      </c>
      <c r="H624" s="160">
        <f t="shared" si="87"/>
        <v>0</v>
      </c>
      <c r="I624" s="160">
        <f t="shared" si="87"/>
        <v>0</v>
      </c>
      <c r="J624" s="160">
        <f t="shared" si="87"/>
        <v>0</v>
      </c>
      <c r="K624" s="160">
        <f t="shared" si="87"/>
        <v>0</v>
      </c>
      <c r="L624" s="160">
        <f t="shared" si="87"/>
        <v>0</v>
      </c>
      <c r="M624" s="161">
        <f t="shared" si="87"/>
        <v>18.97</v>
      </c>
      <c r="N624" s="160">
        <f t="shared" si="87"/>
        <v>0</v>
      </c>
      <c r="O624" s="160">
        <f t="shared" si="87"/>
        <v>0.03</v>
      </c>
      <c r="P624" s="160">
        <f t="shared" si="87"/>
        <v>2585</v>
      </c>
      <c r="Q624" s="110"/>
    </row>
    <row r="625" spans="1:17" ht="30" customHeight="1">
      <c r="A625" s="64"/>
      <c r="B625" s="14"/>
      <c r="C625" s="14"/>
      <c r="D625" s="14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48"/>
    </row>
    <row r="626" spans="1:17" ht="30" customHeight="1">
      <c r="A626" s="64"/>
      <c r="B626" s="14"/>
      <c r="C626" s="14"/>
      <c r="D626" s="14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48"/>
    </row>
    <row r="627" spans="1:17" ht="30" customHeight="1">
      <c r="A627" s="64"/>
      <c r="B627" s="14"/>
      <c r="C627" s="14"/>
      <c r="D627" s="14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48"/>
    </row>
    <row r="628" spans="1:17" ht="30" customHeight="1">
      <c r="A628" s="64"/>
      <c r="B628" s="14"/>
      <c r="C628" s="14"/>
      <c r="D628" s="14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48"/>
    </row>
    <row r="629" spans="11:13" ht="18">
      <c r="K629" s="4"/>
      <c r="M629" s="29"/>
    </row>
    <row r="630" spans="11:13" ht="18">
      <c r="K630" s="4"/>
      <c r="M630" s="29"/>
    </row>
    <row r="631" spans="2:16" ht="18">
      <c r="B631" s="27"/>
      <c r="C631" s="27"/>
      <c r="D631" s="27" t="s">
        <v>781</v>
      </c>
      <c r="E631" s="27"/>
      <c r="F631" s="27"/>
      <c r="G631" s="27"/>
      <c r="H631" s="27"/>
      <c r="I631" s="27"/>
      <c r="J631" s="27" t="s">
        <v>783</v>
      </c>
      <c r="K631" s="27"/>
      <c r="L631" s="27"/>
      <c r="M631" s="27"/>
      <c r="N631" s="27"/>
      <c r="O631" s="27"/>
      <c r="P631" s="27"/>
    </row>
    <row r="632" spans="1:16" ht="18">
      <c r="A632" s="26" t="s">
        <v>782</v>
      </c>
      <c r="B632" s="27"/>
      <c r="C632" s="27"/>
      <c r="D632" s="27" t="s">
        <v>780</v>
      </c>
      <c r="E632" s="27"/>
      <c r="F632" s="27"/>
      <c r="G632" s="27"/>
      <c r="H632" s="27"/>
      <c r="I632" s="27"/>
      <c r="J632" s="27" t="s">
        <v>784</v>
      </c>
      <c r="K632" s="27"/>
      <c r="L632" s="27"/>
      <c r="M632" s="27"/>
      <c r="N632" s="27"/>
      <c r="O632" s="27"/>
      <c r="P632" s="27"/>
    </row>
    <row r="634" spans="1:17" ht="33">
      <c r="A634" s="6" t="s">
        <v>0</v>
      </c>
      <c r="B634" s="55"/>
      <c r="C634" s="8"/>
      <c r="D634" s="94" t="s">
        <v>820</v>
      </c>
      <c r="E634" s="8"/>
      <c r="F634" s="8"/>
      <c r="G634" s="8"/>
      <c r="H634" s="8"/>
      <c r="I634" s="8"/>
      <c r="J634" s="8"/>
      <c r="K634" s="9"/>
      <c r="L634" s="8"/>
      <c r="M634" s="8"/>
      <c r="N634" s="8"/>
      <c r="O634" s="8"/>
      <c r="P634" s="8"/>
      <c r="Q634" s="41"/>
    </row>
    <row r="635" spans="1:17" ht="18">
      <c r="A635" s="11"/>
      <c r="B635" s="36" t="s">
        <v>506</v>
      </c>
      <c r="C635" s="13"/>
      <c r="D635" s="13"/>
      <c r="E635" s="13"/>
      <c r="F635" s="13"/>
      <c r="G635" s="13"/>
      <c r="H635" s="13"/>
      <c r="I635" s="14"/>
      <c r="J635" s="14"/>
      <c r="K635" s="15"/>
      <c r="L635" s="13"/>
      <c r="M635" s="13"/>
      <c r="N635" s="13"/>
      <c r="O635" s="13"/>
      <c r="P635" s="13"/>
      <c r="Q635" s="42" t="s">
        <v>816</v>
      </c>
    </row>
    <row r="636" spans="1:17" ht="20.25">
      <c r="A636" s="16"/>
      <c r="B636" s="17"/>
      <c r="C636" s="17"/>
      <c r="D636" s="79" t="s">
        <v>779</v>
      </c>
      <c r="E636" s="18"/>
      <c r="F636" s="18"/>
      <c r="G636" s="18"/>
      <c r="H636" s="18"/>
      <c r="I636" s="18"/>
      <c r="J636" s="18"/>
      <c r="K636" s="19"/>
      <c r="L636" s="18"/>
      <c r="M636" s="18"/>
      <c r="N636" s="18"/>
      <c r="O636" s="18"/>
      <c r="P636" s="18"/>
      <c r="Q636" s="43"/>
    </row>
    <row r="637" spans="1:17" s="162" customFormat="1" ht="35.25" customHeight="1" thickBot="1">
      <c r="A637" s="80" t="s">
        <v>1</v>
      </c>
      <c r="B637" s="141" t="s">
        <v>2</v>
      </c>
      <c r="C637" s="141" t="s">
        <v>3</v>
      </c>
      <c r="D637" s="141" t="s">
        <v>4</v>
      </c>
      <c r="E637" s="40" t="s">
        <v>5</v>
      </c>
      <c r="F637" s="40" t="s">
        <v>517</v>
      </c>
      <c r="G637" s="40" t="s">
        <v>481</v>
      </c>
      <c r="H637" s="40" t="s">
        <v>598</v>
      </c>
      <c r="I637" s="40" t="s">
        <v>520</v>
      </c>
      <c r="J637" s="40" t="s">
        <v>483</v>
      </c>
      <c r="K637" s="40" t="s">
        <v>482</v>
      </c>
      <c r="L637" s="40" t="s">
        <v>493</v>
      </c>
      <c r="M637" s="40" t="s">
        <v>488</v>
      </c>
      <c r="N637" s="40" t="s">
        <v>489</v>
      </c>
      <c r="O637" s="40" t="s">
        <v>530</v>
      </c>
      <c r="P637" s="40" t="s">
        <v>519</v>
      </c>
      <c r="Q637" s="142" t="s">
        <v>490</v>
      </c>
    </row>
    <row r="638" spans="1:17" ht="36" customHeight="1" hidden="1" thickTop="1">
      <c r="A638" s="1" t="s">
        <v>442</v>
      </c>
      <c r="B638" s="2"/>
      <c r="C638" s="2"/>
      <c r="D638" s="2"/>
      <c r="E638" s="2"/>
      <c r="F638" s="2"/>
      <c r="G638" s="2"/>
      <c r="H638" s="2"/>
      <c r="I638" s="2"/>
      <c r="J638" s="2"/>
      <c r="K638" s="25"/>
      <c r="L638" s="2"/>
      <c r="M638" s="2"/>
      <c r="N638" s="2"/>
      <c r="O638" s="2"/>
      <c r="P638" s="2"/>
      <c r="Q638" s="45"/>
    </row>
    <row r="639" spans="1:17" ht="36" customHeight="1" hidden="1">
      <c r="A639" s="31">
        <v>17000002</v>
      </c>
      <c r="B639" s="135" t="s">
        <v>443</v>
      </c>
      <c r="C639" s="69" t="s">
        <v>444</v>
      </c>
      <c r="D639" s="69" t="s">
        <v>595</v>
      </c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>
        <f>E639+F639+G639+I639-J639-L639-M639-K639+N639-O639</f>
        <v>0</v>
      </c>
      <c r="Q639" s="45"/>
    </row>
    <row r="640" spans="1:17" ht="36" customHeight="1" hidden="1">
      <c r="A640" s="1" t="s">
        <v>8</v>
      </c>
      <c r="B640" s="135"/>
      <c r="C640" s="69"/>
      <c r="D640" s="69"/>
      <c r="E640" s="144">
        <f>E639</f>
        <v>0</v>
      </c>
      <c r="F640" s="144">
        <f aca="true" t="shared" si="88" ref="F640:M640">F639</f>
        <v>0</v>
      </c>
      <c r="G640" s="144">
        <f t="shared" si="88"/>
        <v>0</v>
      </c>
      <c r="H640" s="144">
        <f t="shared" si="88"/>
        <v>0</v>
      </c>
      <c r="I640" s="144">
        <f t="shared" si="88"/>
        <v>0</v>
      </c>
      <c r="J640" s="144">
        <f t="shared" si="88"/>
        <v>0</v>
      </c>
      <c r="K640" s="144">
        <f>K639</f>
        <v>0</v>
      </c>
      <c r="L640" s="144">
        <f t="shared" si="88"/>
        <v>0</v>
      </c>
      <c r="M640" s="144">
        <f t="shared" si="88"/>
        <v>0</v>
      </c>
      <c r="N640" s="144">
        <f>N639</f>
        <v>0</v>
      </c>
      <c r="O640" s="144">
        <f>O639</f>
        <v>0</v>
      </c>
      <c r="P640" s="144">
        <f>P639</f>
        <v>0</v>
      </c>
      <c r="Q640" s="45"/>
    </row>
    <row r="641" spans="1:17" ht="36" customHeight="1" thickTop="1">
      <c r="A641" s="103" t="s">
        <v>445</v>
      </c>
      <c r="B641" s="150"/>
      <c r="C641" s="98"/>
      <c r="D641" s="98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92"/>
    </row>
    <row r="642" spans="1:17" ht="36" customHeight="1">
      <c r="A642" s="31">
        <v>17100201</v>
      </c>
      <c r="B642" s="135" t="s">
        <v>446</v>
      </c>
      <c r="C642" s="69" t="s">
        <v>447</v>
      </c>
      <c r="D642" s="69" t="s">
        <v>631</v>
      </c>
      <c r="E642" s="135">
        <v>4183.65</v>
      </c>
      <c r="F642" s="135">
        <v>0</v>
      </c>
      <c r="G642" s="135">
        <v>0</v>
      </c>
      <c r="H642" s="135">
        <v>0</v>
      </c>
      <c r="I642" s="135">
        <v>0</v>
      </c>
      <c r="J642" s="135">
        <v>0</v>
      </c>
      <c r="K642" s="135">
        <v>0</v>
      </c>
      <c r="L642" s="135">
        <v>0</v>
      </c>
      <c r="M642" s="135">
        <v>378.43</v>
      </c>
      <c r="N642" s="135">
        <v>0</v>
      </c>
      <c r="O642" s="135">
        <v>0.02</v>
      </c>
      <c r="P642" s="135">
        <f>E642+F642+G642+I642-J642-L642-M642-K642+N642-O642</f>
        <v>3805.2</v>
      </c>
      <c r="Q642" s="45"/>
    </row>
    <row r="643" spans="1:17" ht="36" customHeight="1">
      <c r="A643" s="31">
        <v>17100401</v>
      </c>
      <c r="B643" s="135" t="s">
        <v>452</v>
      </c>
      <c r="C643" s="69" t="s">
        <v>453</v>
      </c>
      <c r="D643" s="69" t="s">
        <v>336</v>
      </c>
      <c r="E643" s="135">
        <v>1622.82</v>
      </c>
      <c r="F643" s="135">
        <v>0</v>
      </c>
      <c r="G643" s="135"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v>0</v>
      </c>
      <c r="N643" s="135">
        <v>107.74</v>
      </c>
      <c r="O643" s="135">
        <v>-0.04</v>
      </c>
      <c r="P643" s="135">
        <f>E643+F643+G643+I643-J643-L643-M643-K643+N643-O643</f>
        <v>1730.6</v>
      </c>
      <c r="Q643" s="45"/>
    </row>
    <row r="644" spans="1:17" ht="36" customHeight="1" hidden="1">
      <c r="A644" s="31">
        <v>17100402</v>
      </c>
      <c r="B644" s="135" t="s">
        <v>527</v>
      </c>
      <c r="C644" s="69" t="s">
        <v>528</v>
      </c>
      <c r="D644" s="69" t="s">
        <v>529</v>
      </c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>
        <f>E644+F644+G644+I644-J644-L644-M644-K644+N644-O644</f>
        <v>0</v>
      </c>
      <c r="Q644" s="69"/>
    </row>
    <row r="645" spans="1:17" ht="36" customHeight="1">
      <c r="A645" s="1" t="s">
        <v>8</v>
      </c>
      <c r="B645" s="2"/>
      <c r="C645" s="69"/>
      <c r="D645" s="69"/>
      <c r="E645" s="144">
        <f aca="true" t="shared" si="89" ref="E645:M645">SUM(E642:E644)</f>
        <v>5806.469999999999</v>
      </c>
      <c r="F645" s="144">
        <f t="shared" si="89"/>
        <v>0</v>
      </c>
      <c r="G645" s="144">
        <f t="shared" si="89"/>
        <v>0</v>
      </c>
      <c r="H645" s="144">
        <f t="shared" si="89"/>
        <v>0</v>
      </c>
      <c r="I645" s="144">
        <f t="shared" si="89"/>
        <v>0</v>
      </c>
      <c r="J645" s="144">
        <f t="shared" si="89"/>
        <v>0</v>
      </c>
      <c r="K645" s="144">
        <f>SUM(K642:K644)</f>
        <v>0</v>
      </c>
      <c r="L645" s="144">
        <f t="shared" si="89"/>
        <v>0</v>
      </c>
      <c r="M645" s="144">
        <f t="shared" si="89"/>
        <v>378.43</v>
      </c>
      <c r="N645" s="144">
        <f>SUM(N642:N644)</f>
        <v>107.74</v>
      </c>
      <c r="O645" s="144">
        <f>SUM(O642:O644)</f>
        <v>-0.02</v>
      </c>
      <c r="P645" s="144">
        <f>SUM(P642:P644)</f>
        <v>5535.799999999999</v>
      </c>
      <c r="Q645" s="45"/>
    </row>
    <row r="646" spans="1:17" s="37" customFormat="1" ht="36" customHeight="1">
      <c r="A646" s="103"/>
      <c r="B646" s="90" t="s">
        <v>534</v>
      </c>
      <c r="C646" s="104"/>
      <c r="D646" s="104"/>
      <c r="E646" s="180">
        <f aca="true" t="shared" si="90" ref="E646:P646">E640+E645</f>
        <v>5806.469999999999</v>
      </c>
      <c r="F646" s="181">
        <f t="shared" si="90"/>
        <v>0</v>
      </c>
      <c r="G646" s="181">
        <f t="shared" si="90"/>
        <v>0</v>
      </c>
      <c r="H646" s="181">
        <f t="shared" si="90"/>
        <v>0</v>
      </c>
      <c r="I646" s="181">
        <f t="shared" si="90"/>
        <v>0</v>
      </c>
      <c r="J646" s="181">
        <f t="shared" si="90"/>
        <v>0</v>
      </c>
      <c r="K646" s="181">
        <f t="shared" si="90"/>
        <v>0</v>
      </c>
      <c r="L646" s="181">
        <f t="shared" si="90"/>
        <v>0</v>
      </c>
      <c r="M646" s="180">
        <f t="shared" si="90"/>
        <v>378.43</v>
      </c>
      <c r="N646" s="181">
        <f t="shared" si="90"/>
        <v>107.74</v>
      </c>
      <c r="O646" s="181">
        <f t="shared" si="90"/>
        <v>-0.02</v>
      </c>
      <c r="P646" s="181">
        <f t="shared" si="90"/>
        <v>5535.799999999999</v>
      </c>
      <c r="Q646" s="106"/>
    </row>
    <row r="647" spans="1:17" ht="18">
      <c r="A647" s="38"/>
      <c r="B647" s="14"/>
      <c r="C647" s="14"/>
      <c r="D647" s="14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48"/>
    </row>
    <row r="648" spans="1:17" ht="18">
      <c r="A648" s="38"/>
      <c r="B648" s="14"/>
      <c r="C648" s="14"/>
      <c r="D648" s="14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48"/>
    </row>
    <row r="649" spans="1:17" ht="18">
      <c r="A649" s="38"/>
      <c r="B649" s="14"/>
      <c r="C649" s="14"/>
      <c r="D649" s="14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48"/>
    </row>
    <row r="650" spans="1:17" ht="18">
      <c r="A650" s="38"/>
      <c r="B650" s="14"/>
      <c r="C650" s="14"/>
      <c r="D650" s="14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48"/>
    </row>
    <row r="651" spans="1:17" ht="18">
      <c r="A651" s="38"/>
      <c r="B651" s="14"/>
      <c r="C651" s="14"/>
      <c r="D651" s="14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48"/>
    </row>
    <row r="652" spans="2:16" ht="18">
      <c r="B652" s="27"/>
      <c r="C652" s="27"/>
      <c r="D652" s="27" t="s">
        <v>781</v>
      </c>
      <c r="E652" s="27"/>
      <c r="F652" s="27"/>
      <c r="G652" s="27"/>
      <c r="H652" s="27"/>
      <c r="I652" s="27"/>
      <c r="J652" s="27" t="s">
        <v>783</v>
      </c>
      <c r="K652" s="27"/>
      <c r="L652" s="27"/>
      <c r="M652" s="27"/>
      <c r="N652" s="27"/>
      <c r="O652" s="27"/>
      <c r="P652" s="27"/>
    </row>
    <row r="653" spans="1:16" ht="18">
      <c r="A653" s="26" t="s">
        <v>782</v>
      </c>
      <c r="B653" s="27"/>
      <c r="C653" s="27"/>
      <c r="D653" s="27" t="s">
        <v>780</v>
      </c>
      <c r="E653" s="27"/>
      <c r="F653" s="27"/>
      <c r="G653" s="27"/>
      <c r="H653" s="27"/>
      <c r="I653" s="27"/>
      <c r="J653" s="27" t="s">
        <v>784</v>
      </c>
      <c r="K653" s="27"/>
      <c r="L653" s="27"/>
      <c r="M653" s="27"/>
      <c r="N653" s="27"/>
      <c r="O653" s="27"/>
      <c r="P653" s="27"/>
    </row>
    <row r="655" spans="1:17" ht="18">
      <c r="A655" s="348"/>
      <c r="B655" s="349"/>
      <c r="C655" s="349"/>
      <c r="D655" s="349"/>
      <c r="E655" s="349"/>
      <c r="F655" s="349"/>
      <c r="G655" s="349"/>
      <c r="H655" s="349"/>
      <c r="I655" s="349"/>
      <c r="J655" s="349"/>
      <c r="K655" s="350"/>
      <c r="L655" s="349"/>
      <c r="M655" s="349"/>
      <c r="N655" s="349"/>
      <c r="O655" s="349"/>
      <c r="P655" s="349"/>
      <c r="Q655" s="351" t="s">
        <v>789</v>
      </c>
    </row>
    <row r="656" spans="1:17" ht="33">
      <c r="A656" s="6" t="s">
        <v>0</v>
      </c>
      <c r="B656" s="32"/>
      <c r="C656" s="8"/>
      <c r="D656" s="97" t="s">
        <v>820</v>
      </c>
      <c r="E656" s="8"/>
      <c r="F656" s="8"/>
      <c r="G656" s="8"/>
      <c r="H656" s="8"/>
      <c r="I656" s="8"/>
      <c r="J656" s="8"/>
      <c r="K656" s="9"/>
      <c r="L656" s="8"/>
      <c r="M656" s="8"/>
      <c r="N656" s="8"/>
      <c r="O656" s="8"/>
      <c r="P656" s="8"/>
      <c r="Q656" s="41"/>
    </row>
    <row r="657" spans="1:17" ht="18">
      <c r="A657" s="11"/>
      <c r="B657" s="36" t="s">
        <v>507</v>
      </c>
      <c r="C657" s="13"/>
      <c r="D657" s="13"/>
      <c r="E657" s="13"/>
      <c r="F657" s="13"/>
      <c r="G657" s="13"/>
      <c r="H657" s="13"/>
      <c r="I657" s="14"/>
      <c r="J657" s="14"/>
      <c r="K657" s="15"/>
      <c r="L657" s="13"/>
      <c r="M657" s="13"/>
      <c r="N657" s="13"/>
      <c r="O657" s="13"/>
      <c r="P657" s="13"/>
      <c r="Q657" s="42" t="s">
        <v>795</v>
      </c>
    </row>
    <row r="658" spans="1:17" ht="20.25">
      <c r="A658" s="16"/>
      <c r="B658" s="71"/>
      <c r="C658" s="17"/>
      <c r="D658" s="79" t="s">
        <v>779</v>
      </c>
      <c r="E658" s="18"/>
      <c r="F658" s="18"/>
      <c r="G658" s="18"/>
      <c r="H658" s="18"/>
      <c r="I658" s="18"/>
      <c r="J658" s="18"/>
      <c r="K658" s="19"/>
      <c r="L658" s="18"/>
      <c r="M658" s="18"/>
      <c r="N658" s="18"/>
      <c r="O658" s="18"/>
      <c r="P658" s="18"/>
      <c r="Q658" s="43"/>
    </row>
    <row r="659" spans="1:17" s="162" customFormat="1" ht="23.25" thickBot="1">
      <c r="A659" s="80" t="s">
        <v>1</v>
      </c>
      <c r="B659" s="141" t="s">
        <v>2</v>
      </c>
      <c r="C659" s="141" t="s">
        <v>3</v>
      </c>
      <c r="D659" s="141" t="s">
        <v>4</v>
      </c>
      <c r="E659" s="40" t="s">
        <v>5</v>
      </c>
      <c r="F659" s="40" t="s">
        <v>517</v>
      </c>
      <c r="G659" s="40" t="s">
        <v>548</v>
      </c>
      <c r="H659" s="40" t="s">
        <v>598</v>
      </c>
      <c r="I659" s="40" t="s">
        <v>520</v>
      </c>
      <c r="J659" s="40" t="s">
        <v>483</v>
      </c>
      <c r="K659" s="40" t="s">
        <v>482</v>
      </c>
      <c r="L659" s="40" t="s">
        <v>493</v>
      </c>
      <c r="M659" s="40" t="s">
        <v>488</v>
      </c>
      <c r="N659" s="40" t="s">
        <v>489</v>
      </c>
      <c r="O659" s="40" t="s">
        <v>530</v>
      </c>
      <c r="P659" s="40" t="s">
        <v>519</v>
      </c>
      <c r="Q659" s="142" t="s">
        <v>490</v>
      </c>
    </row>
    <row r="660" spans="1:17" ht="18.75" thickTop="1">
      <c r="A660" s="103" t="s">
        <v>454</v>
      </c>
      <c r="B660" s="91"/>
      <c r="C660" s="91"/>
      <c r="D660" s="91"/>
      <c r="E660" s="91"/>
      <c r="F660" s="91"/>
      <c r="G660" s="91"/>
      <c r="H660" s="91"/>
      <c r="I660" s="91"/>
      <c r="J660" s="91"/>
      <c r="K660" s="175"/>
      <c r="L660" s="91"/>
      <c r="M660" s="91"/>
      <c r="N660" s="91"/>
      <c r="O660" s="91"/>
      <c r="P660" s="91"/>
      <c r="Q660" s="92"/>
    </row>
    <row r="661" spans="1:17" ht="33" customHeight="1">
      <c r="A661" s="31">
        <v>19000000</v>
      </c>
      <c r="B661" s="135" t="s">
        <v>455</v>
      </c>
      <c r="C661" s="69" t="s">
        <v>456</v>
      </c>
      <c r="D661" s="69" t="s">
        <v>457</v>
      </c>
      <c r="E661" s="135">
        <v>0</v>
      </c>
      <c r="F661" s="135">
        <v>0</v>
      </c>
      <c r="G661" s="135">
        <v>0</v>
      </c>
      <c r="H661" s="135">
        <v>0</v>
      </c>
      <c r="I661" s="135">
        <v>0</v>
      </c>
      <c r="J661" s="135">
        <v>0</v>
      </c>
      <c r="K661" s="135">
        <v>0</v>
      </c>
      <c r="L661" s="135">
        <v>0</v>
      </c>
      <c r="M661" s="135">
        <v>0</v>
      </c>
      <c r="N661" s="135">
        <v>0</v>
      </c>
      <c r="O661" s="135">
        <v>0</v>
      </c>
      <c r="P661" s="135">
        <f>E661+F661+G661+I661-J661-L661-M661-K661+N661-O661</f>
        <v>0</v>
      </c>
      <c r="Q661" s="50" t="s">
        <v>821</v>
      </c>
    </row>
    <row r="662" spans="1:17" ht="33" customHeight="1">
      <c r="A662" s="31">
        <v>19000101</v>
      </c>
      <c r="B662" s="135" t="s">
        <v>458</v>
      </c>
      <c r="C662" s="69" t="s">
        <v>459</v>
      </c>
      <c r="D662" s="69" t="s">
        <v>14</v>
      </c>
      <c r="E662" s="135">
        <v>2583.16</v>
      </c>
      <c r="F662" s="135">
        <v>0</v>
      </c>
      <c r="G662" s="135">
        <v>0</v>
      </c>
      <c r="H662" s="135">
        <v>0</v>
      </c>
      <c r="I662" s="135">
        <v>0</v>
      </c>
      <c r="J662" s="135">
        <v>0</v>
      </c>
      <c r="K662" s="135">
        <v>0</v>
      </c>
      <c r="L662" s="135">
        <v>0</v>
      </c>
      <c r="M662" s="135">
        <v>16.71</v>
      </c>
      <c r="N662" s="135">
        <v>0</v>
      </c>
      <c r="O662" s="135">
        <v>0.05</v>
      </c>
      <c r="P662" s="135">
        <f>E662+F662+G662+I662-J662-L662-M662-K662+N662-O662</f>
        <v>2566.3999999999996</v>
      </c>
      <c r="Q662" s="50"/>
    </row>
    <row r="663" spans="1:17" ht="33" customHeight="1">
      <c r="A663" s="1" t="s">
        <v>8</v>
      </c>
      <c r="B663" s="135"/>
      <c r="C663" s="69"/>
      <c r="D663" s="69"/>
      <c r="E663" s="144">
        <f>SUM(E661:E662)</f>
        <v>2583.16</v>
      </c>
      <c r="F663" s="144">
        <f aca="true" t="shared" si="91" ref="F663:M663">SUM(F661:F662)</f>
        <v>0</v>
      </c>
      <c r="G663" s="144">
        <f t="shared" si="91"/>
        <v>0</v>
      </c>
      <c r="H663" s="144">
        <f t="shared" si="91"/>
        <v>0</v>
      </c>
      <c r="I663" s="144">
        <f t="shared" si="91"/>
        <v>0</v>
      </c>
      <c r="J663" s="144">
        <f t="shared" si="91"/>
        <v>0</v>
      </c>
      <c r="K663" s="144">
        <f>SUM(K661:K662)</f>
        <v>0</v>
      </c>
      <c r="L663" s="144">
        <f t="shared" si="91"/>
        <v>0</v>
      </c>
      <c r="M663" s="144">
        <f t="shared" si="91"/>
        <v>16.71</v>
      </c>
      <c r="N663" s="144">
        <f>SUM(N661:N662)</f>
        <v>0</v>
      </c>
      <c r="O663" s="144">
        <f>SUM(O661:O662)</f>
        <v>0.05</v>
      </c>
      <c r="P663" s="144">
        <f>SUM(P661:P662)</f>
        <v>2566.3999999999996</v>
      </c>
      <c r="Q663" s="50"/>
    </row>
    <row r="664" spans="1:17" ht="33" customHeight="1">
      <c r="A664" s="103" t="s">
        <v>462</v>
      </c>
      <c r="B664" s="150"/>
      <c r="C664" s="98"/>
      <c r="D664" s="98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10"/>
    </row>
    <row r="665" spans="1:17" ht="33" customHeight="1">
      <c r="A665" s="31">
        <v>19100001</v>
      </c>
      <c r="B665" s="135" t="s">
        <v>463</v>
      </c>
      <c r="C665" s="69" t="s">
        <v>464</v>
      </c>
      <c r="D665" s="69" t="s">
        <v>465</v>
      </c>
      <c r="E665" s="135">
        <v>4158.75</v>
      </c>
      <c r="F665" s="135">
        <v>0</v>
      </c>
      <c r="G665" s="135">
        <v>0</v>
      </c>
      <c r="H665" s="135">
        <v>300</v>
      </c>
      <c r="I665" s="135">
        <v>0</v>
      </c>
      <c r="J665" s="135">
        <v>0</v>
      </c>
      <c r="K665" s="135">
        <v>333</v>
      </c>
      <c r="L665" s="135">
        <v>0</v>
      </c>
      <c r="M665" s="135">
        <v>374.44</v>
      </c>
      <c r="N665" s="135">
        <v>0</v>
      </c>
      <c r="O665" s="135">
        <v>-0.09</v>
      </c>
      <c r="P665" s="135">
        <f>E665+F665+H665+G665+I665-J665-L665-M665-K665+N665-O665</f>
        <v>3751.4</v>
      </c>
      <c r="Q665" s="50"/>
    </row>
    <row r="666" spans="1:17" ht="33" customHeight="1">
      <c r="A666" s="1" t="s">
        <v>8</v>
      </c>
      <c r="B666" s="135"/>
      <c r="C666" s="69"/>
      <c r="D666" s="69"/>
      <c r="E666" s="144">
        <f>E665</f>
        <v>4158.75</v>
      </c>
      <c r="F666" s="144">
        <f aca="true" t="shared" si="92" ref="F666:M666">F665</f>
        <v>0</v>
      </c>
      <c r="G666" s="144">
        <f t="shared" si="92"/>
        <v>0</v>
      </c>
      <c r="H666" s="144">
        <f t="shared" si="92"/>
        <v>300</v>
      </c>
      <c r="I666" s="144">
        <f t="shared" si="92"/>
        <v>0</v>
      </c>
      <c r="J666" s="144">
        <f t="shared" si="92"/>
        <v>0</v>
      </c>
      <c r="K666" s="144">
        <f>K665</f>
        <v>333</v>
      </c>
      <c r="L666" s="144">
        <f t="shared" si="92"/>
        <v>0</v>
      </c>
      <c r="M666" s="144">
        <f t="shared" si="92"/>
        <v>374.44</v>
      </c>
      <c r="N666" s="144">
        <f>N665</f>
        <v>0</v>
      </c>
      <c r="O666" s="144">
        <f>O665</f>
        <v>-0.09</v>
      </c>
      <c r="P666" s="144">
        <f>P665</f>
        <v>3751.4</v>
      </c>
      <c r="Q666" s="50"/>
    </row>
    <row r="667" spans="1:17" ht="33" customHeight="1">
      <c r="A667" s="103" t="s">
        <v>466</v>
      </c>
      <c r="B667" s="150"/>
      <c r="C667" s="98"/>
      <c r="D667" s="98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10"/>
    </row>
    <row r="668" spans="1:17" ht="33" customHeight="1">
      <c r="A668" s="31">
        <v>19200001</v>
      </c>
      <c r="B668" s="135" t="s">
        <v>467</v>
      </c>
      <c r="C668" s="69" t="s">
        <v>468</v>
      </c>
      <c r="D668" s="69" t="s">
        <v>469</v>
      </c>
      <c r="E668" s="135">
        <v>4158.75</v>
      </c>
      <c r="F668" s="135">
        <v>0</v>
      </c>
      <c r="G668" s="135">
        <v>0</v>
      </c>
      <c r="H668" s="135">
        <v>300</v>
      </c>
      <c r="I668" s="135">
        <v>0</v>
      </c>
      <c r="J668" s="135">
        <v>0</v>
      </c>
      <c r="K668" s="135">
        <v>0</v>
      </c>
      <c r="L668" s="135">
        <v>0</v>
      </c>
      <c r="M668" s="135">
        <v>374.44</v>
      </c>
      <c r="N668" s="135">
        <v>0</v>
      </c>
      <c r="O668" s="135">
        <v>-0.09</v>
      </c>
      <c r="P668" s="135">
        <f>E668+F668+G668+H668+I668-J668-L668-M668-K668+N668-O668</f>
        <v>4084.4</v>
      </c>
      <c r="Q668" s="50"/>
    </row>
    <row r="669" spans="1:16" ht="33" customHeight="1">
      <c r="A669" s="31">
        <v>19300006</v>
      </c>
      <c r="B669" s="135" t="s">
        <v>549</v>
      </c>
      <c r="C669" s="69" t="s">
        <v>550</v>
      </c>
      <c r="D669" s="69" t="s">
        <v>621</v>
      </c>
      <c r="E669" s="135">
        <v>2500.05</v>
      </c>
      <c r="F669" s="135">
        <v>0</v>
      </c>
      <c r="G669" s="135">
        <v>0</v>
      </c>
      <c r="H669" s="135">
        <v>300</v>
      </c>
      <c r="I669" s="135">
        <v>0</v>
      </c>
      <c r="J669" s="135">
        <v>0</v>
      </c>
      <c r="K669" s="135">
        <v>0</v>
      </c>
      <c r="L669" s="135">
        <v>0</v>
      </c>
      <c r="M669" s="135">
        <v>7.66</v>
      </c>
      <c r="N669" s="135">
        <v>0</v>
      </c>
      <c r="O669" s="135">
        <v>-0.01</v>
      </c>
      <c r="P669" s="135">
        <f aca="true" t="shared" si="93" ref="P669:P674">E669+F669+G669+H669+I669-J669-L669-M669-K669+N669-O669</f>
        <v>2792.4000000000005</v>
      </c>
    </row>
    <row r="670" spans="1:17" ht="33" customHeight="1">
      <c r="A670" s="31">
        <v>19300007</v>
      </c>
      <c r="B670" s="135" t="s">
        <v>460</v>
      </c>
      <c r="C670" s="69" t="s">
        <v>461</v>
      </c>
      <c r="D670" s="69" t="s">
        <v>621</v>
      </c>
      <c r="E670" s="135">
        <v>2500.05</v>
      </c>
      <c r="F670" s="135">
        <v>0</v>
      </c>
      <c r="G670" s="135">
        <v>0</v>
      </c>
      <c r="H670" s="135">
        <v>300</v>
      </c>
      <c r="I670" s="135">
        <v>0</v>
      </c>
      <c r="J670" s="135">
        <v>0</v>
      </c>
      <c r="K670" s="135">
        <v>205.28</v>
      </c>
      <c r="L670" s="135">
        <v>0</v>
      </c>
      <c r="M670" s="135">
        <v>7.66</v>
      </c>
      <c r="N670" s="135">
        <v>0</v>
      </c>
      <c r="O670" s="135">
        <v>-0.09</v>
      </c>
      <c r="P670" s="135">
        <f t="shared" si="93"/>
        <v>2587.2000000000003</v>
      </c>
      <c r="Q670" s="45"/>
    </row>
    <row r="671" spans="1:17" ht="33" customHeight="1">
      <c r="A671" s="31">
        <v>19300009</v>
      </c>
      <c r="B671" s="135" t="s">
        <v>471</v>
      </c>
      <c r="C671" s="69" t="s">
        <v>472</v>
      </c>
      <c r="D671" s="69" t="s">
        <v>621</v>
      </c>
      <c r="E671" s="135">
        <v>2500.05</v>
      </c>
      <c r="F671" s="135">
        <v>0</v>
      </c>
      <c r="G671" s="135">
        <v>0</v>
      </c>
      <c r="H671" s="135">
        <v>300</v>
      </c>
      <c r="I671" s="135">
        <v>0</v>
      </c>
      <c r="J671" s="135">
        <v>0</v>
      </c>
      <c r="K671" s="135">
        <v>278.57</v>
      </c>
      <c r="L671" s="135">
        <v>0</v>
      </c>
      <c r="M671" s="135">
        <v>7.66</v>
      </c>
      <c r="N671" s="135">
        <v>0</v>
      </c>
      <c r="O671" s="135">
        <v>0.02</v>
      </c>
      <c r="P671" s="135">
        <f t="shared" si="93"/>
        <v>2513.8</v>
      </c>
      <c r="Q671" s="45"/>
    </row>
    <row r="672" spans="1:17" ht="33" customHeight="1">
      <c r="A672" s="31">
        <v>19300010</v>
      </c>
      <c r="B672" s="135" t="s">
        <v>473</v>
      </c>
      <c r="C672" s="69" t="s">
        <v>474</v>
      </c>
      <c r="D672" s="69" t="s">
        <v>621</v>
      </c>
      <c r="E672" s="135">
        <v>2500.05</v>
      </c>
      <c r="F672" s="135">
        <v>0</v>
      </c>
      <c r="G672" s="135">
        <v>0</v>
      </c>
      <c r="H672" s="135">
        <v>0</v>
      </c>
      <c r="I672" s="135">
        <v>0</v>
      </c>
      <c r="J672" s="135">
        <v>0</v>
      </c>
      <c r="K672" s="135">
        <v>0</v>
      </c>
      <c r="L672" s="135">
        <v>0</v>
      </c>
      <c r="M672" s="135">
        <v>7.66</v>
      </c>
      <c r="N672" s="135">
        <v>0</v>
      </c>
      <c r="O672" s="135">
        <v>-0.01</v>
      </c>
      <c r="P672" s="135">
        <f t="shared" si="93"/>
        <v>2492.4000000000005</v>
      </c>
      <c r="Q672" s="50"/>
    </row>
    <row r="673" spans="1:17" ht="33" customHeight="1">
      <c r="A673" s="31">
        <v>19300012</v>
      </c>
      <c r="B673" s="135" t="s">
        <v>680</v>
      </c>
      <c r="C673" s="69" t="s">
        <v>681</v>
      </c>
      <c r="D673" s="69" t="s">
        <v>470</v>
      </c>
      <c r="E673" s="135">
        <v>2500.05</v>
      </c>
      <c r="F673" s="135">
        <v>0</v>
      </c>
      <c r="G673" s="135">
        <v>0</v>
      </c>
      <c r="H673" s="135">
        <v>300</v>
      </c>
      <c r="I673" s="135">
        <v>0</v>
      </c>
      <c r="J673" s="135">
        <v>0</v>
      </c>
      <c r="K673" s="135">
        <v>0</v>
      </c>
      <c r="L673" s="135">
        <v>0</v>
      </c>
      <c r="M673" s="135">
        <v>7.66</v>
      </c>
      <c r="N673" s="135">
        <v>0</v>
      </c>
      <c r="O673" s="135">
        <v>-0.01</v>
      </c>
      <c r="P673" s="135">
        <f t="shared" si="93"/>
        <v>2792.4000000000005</v>
      </c>
      <c r="Q673" s="50"/>
    </row>
    <row r="674" spans="1:17" ht="33" customHeight="1">
      <c r="A674" s="31">
        <v>19300013</v>
      </c>
      <c r="B674" s="135" t="s">
        <v>754</v>
      </c>
      <c r="C674" s="69" t="s">
        <v>755</v>
      </c>
      <c r="D674" s="69" t="s">
        <v>470</v>
      </c>
      <c r="E674" s="135">
        <v>2500.05</v>
      </c>
      <c r="F674" s="135">
        <v>0</v>
      </c>
      <c r="G674" s="135">
        <v>0</v>
      </c>
      <c r="H674" s="135">
        <v>300</v>
      </c>
      <c r="I674" s="135">
        <v>0</v>
      </c>
      <c r="J674" s="135">
        <v>0</v>
      </c>
      <c r="K674" s="135">
        <v>0</v>
      </c>
      <c r="L674" s="135">
        <v>0</v>
      </c>
      <c r="M674" s="135">
        <v>7.66</v>
      </c>
      <c r="N674" s="135">
        <v>0</v>
      </c>
      <c r="O674" s="135">
        <v>-0.01</v>
      </c>
      <c r="P674" s="135">
        <f t="shared" si="93"/>
        <v>2792.4000000000005</v>
      </c>
      <c r="Q674" s="50"/>
    </row>
    <row r="675" spans="1:17" ht="33" customHeight="1">
      <c r="A675" s="1" t="s">
        <v>8</v>
      </c>
      <c r="B675" s="135"/>
      <c r="C675" s="69"/>
      <c r="D675" s="69"/>
      <c r="E675" s="73">
        <f aca="true" t="shared" si="94" ref="E675:P675">SUM(E668:E674)</f>
        <v>19159.05</v>
      </c>
      <c r="F675" s="73">
        <f t="shared" si="94"/>
        <v>0</v>
      </c>
      <c r="G675" s="144">
        <f t="shared" si="94"/>
        <v>0</v>
      </c>
      <c r="H675" s="73">
        <f t="shared" si="94"/>
        <v>1800</v>
      </c>
      <c r="I675" s="144">
        <f t="shared" si="94"/>
        <v>0</v>
      </c>
      <c r="J675" s="144">
        <f t="shared" si="94"/>
        <v>0</v>
      </c>
      <c r="K675" s="73">
        <f t="shared" si="94"/>
        <v>483.85</v>
      </c>
      <c r="L675" s="144">
        <f t="shared" si="94"/>
        <v>0</v>
      </c>
      <c r="M675" s="144">
        <f t="shared" si="94"/>
        <v>420.40000000000015</v>
      </c>
      <c r="N675" s="144">
        <f t="shared" si="94"/>
        <v>0</v>
      </c>
      <c r="O675" s="144">
        <f t="shared" si="94"/>
        <v>-0.20000000000000004</v>
      </c>
      <c r="P675" s="144">
        <f t="shared" si="94"/>
        <v>20055.000000000007</v>
      </c>
      <c r="Q675" s="50"/>
    </row>
    <row r="676" spans="1:17" ht="33" customHeight="1">
      <c r="A676" s="103"/>
      <c r="B676" s="90" t="s">
        <v>534</v>
      </c>
      <c r="C676" s="104"/>
      <c r="D676" s="104"/>
      <c r="E676" s="161">
        <f aca="true" t="shared" si="95" ref="E676:P676">E663+E666+E675</f>
        <v>25900.96</v>
      </c>
      <c r="F676" s="161">
        <f t="shared" si="95"/>
        <v>0</v>
      </c>
      <c r="G676" s="160">
        <f t="shared" si="95"/>
        <v>0</v>
      </c>
      <c r="H676" s="161">
        <f t="shared" si="95"/>
        <v>2100</v>
      </c>
      <c r="I676" s="160">
        <f t="shared" si="95"/>
        <v>0</v>
      </c>
      <c r="J676" s="160">
        <f t="shared" si="95"/>
        <v>0</v>
      </c>
      <c r="K676" s="161">
        <f t="shared" si="95"/>
        <v>816.85</v>
      </c>
      <c r="L676" s="160">
        <f t="shared" si="95"/>
        <v>0</v>
      </c>
      <c r="M676" s="161">
        <f t="shared" si="95"/>
        <v>811.5500000000002</v>
      </c>
      <c r="N676" s="160">
        <f t="shared" si="95"/>
        <v>0</v>
      </c>
      <c r="O676" s="160">
        <f t="shared" si="95"/>
        <v>-0.24000000000000005</v>
      </c>
      <c r="P676" s="160">
        <f t="shared" si="95"/>
        <v>26372.800000000007</v>
      </c>
      <c r="Q676" s="106"/>
    </row>
    <row r="677" ht="18">
      <c r="K677" s="4"/>
    </row>
    <row r="678" ht="18">
      <c r="K678" s="4"/>
    </row>
    <row r="679" spans="2:16" ht="18">
      <c r="B679" s="353" t="s">
        <v>790</v>
      </c>
      <c r="E679" s="353">
        <f>E293+E328+E357+E580+E676</f>
        <v>295480.05000000005</v>
      </c>
      <c r="F679" s="353">
        <f aca="true" t="shared" si="96" ref="F679:P679">F293+F328+F357+F580+F676</f>
        <v>0</v>
      </c>
      <c r="G679" s="353">
        <f t="shared" si="96"/>
        <v>0</v>
      </c>
      <c r="H679" s="353">
        <f t="shared" si="96"/>
        <v>23400</v>
      </c>
      <c r="I679" s="353">
        <f t="shared" si="96"/>
        <v>0</v>
      </c>
      <c r="J679" s="353">
        <f t="shared" si="96"/>
        <v>0</v>
      </c>
      <c r="K679" s="353">
        <f t="shared" si="96"/>
        <v>7112.980000000001</v>
      </c>
      <c r="L679" s="353">
        <f t="shared" si="96"/>
        <v>0</v>
      </c>
      <c r="M679" s="353">
        <f t="shared" si="96"/>
        <v>14978.04</v>
      </c>
      <c r="N679" s="353">
        <f t="shared" si="96"/>
        <v>470.55000000000007</v>
      </c>
      <c r="O679" s="353">
        <f t="shared" si="96"/>
        <v>-0.4200000000000001</v>
      </c>
      <c r="P679" s="353">
        <f t="shared" si="96"/>
        <v>297259.99999999994</v>
      </c>
    </row>
    <row r="681" spans="2:16" ht="18">
      <c r="B681" s="27"/>
      <c r="C681" s="27"/>
      <c r="D681" s="27" t="s">
        <v>781</v>
      </c>
      <c r="E681" s="27"/>
      <c r="F681" s="27"/>
      <c r="G681" s="27"/>
      <c r="H681" s="27"/>
      <c r="I681" s="27"/>
      <c r="J681" s="27" t="s">
        <v>783</v>
      </c>
      <c r="K681" s="27"/>
      <c r="L681" s="27"/>
      <c r="M681" s="27"/>
      <c r="N681" s="27"/>
      <c r="O681" s="27"/>
      <c r="P681" s="27"/>
    </row>
    <row r="682" spans="1:16" ht="18">
      <c r="A682" s="26" t="s">
        <v>782</v>
      </c>
      <c r="B682" s="27"/>
      <c r="C682" s="27"/>
      <c r="D682" s="27" t="s">
        <v>780</v>
      </c>
      <c r="E682" s="27"/>
      <c r="F682" s="27"/>
      <c r="G682" s="27"/>
      <c r="H682" s="27"/>
      <c r="I682" s="27"/>
      <c r="J682" s="27" t="s">
        <v>784</v>
      </c>
      <c r="K682" s="27"/>
      <c r="L682" s="27"/>
      <c r="M682" s="27"/>
      <c r="N682" s="27"/>
      <c r="O682" s="27"/>
      <c r="P682" s="27"/>
    </row>
    <row r="685" spans="1:17" ht="33" hidden="1">
      <c r="A685" s="6" t="s">
        <v>0</v>
      </c>
      <c r="B685" s="32"/>
      <c r="C685" s="8"/>
      <c r="D685" s="94" t="s">
        <v>820</v>
      </c>
      <c r="E685" s="8"/>
      <c r="F685" s="8"/>
      <c r="G685" s="8"/>
      <c r="H685" s="8"/>
      <c r="I685" s="8"/>
      <c r="J685" s="8"/>
      <c r="K685" s="9"/>
      <c r="L685" s="8"/>
      <c r="M685" s="8"/>
      <c r="N685" s="8"/>
      <c r="O685" s="8"/>
      <c r="P685" s="8"/>
      <c r="Q685" s="41"/>
    </row>
    <row r="686" spans="1:17" ht="18" hidden="1">
      <c r="A686" s="11"/>
      <c r="B686" s="36" t="s">
        <v>508</v>
      </c>
      <c r="C686" s="13"/>
      <c r="D686" s="13"/>
      <c r="E686" s="13"/>
      <c r="F686" s="13"/>
      <c r="G686" s="13"/>
      <c r="H686" s="13"/>
      <c r="I686" s="14"/>
      <c r="J686" s="14"/>
      <c r="K686" s="15"/>
      <c r="L686" s="13"/>
      <c r="M686" s="13"/>
      <c r="N686" s="13"/>
      <c r="O686" s="13"/>
      <c r="P686" s="13"/>
      <c r="Q686" s="42" t="s">
        <v>739</v>
      </c>
    </row>
    <row r="687" spans="1:17" ht="20.25" hidden="1">
      <c r="A687" s="16"/>
      <c r="B687" s="71"/>
      <c r="C687" s="17"/>
      <c r="D687" s="79" t="s">
        <v>779</v>
      </c>
      <c r="E687" s="18"/>
      <c r="F687" s="18"/>
      <c r="G687" s="18"/>
      <c r="H687" s="18"/>
      <c r="I687" s="18"/>
      <c r="J687" s="18"/>
      <c r="K687" s="19"/>
      <c r="L687" s="18"/>
      <c r="M687" s="18"/>
      <c r="N687" s="18"/>
      <c r="O687" s="18"/>
      <c r="P687" s="18"/>
      <c r="Q687" s="43"/>
    </row>
    <row r="688" spans="1:17" s="162" customFormat="1" ht="38.25" customHeight="1" hidden="1" thickBot="1">
      <c r="A688" s="80" t="s">
        <v>1</v>
      </c>
      <c r="B688" s="141" t="s">
        <v>2</v>
      </c>
      <c r="C688" s="141" t="s">
        <v>3</v>
      </c>
      <c r="D688" s="141" t="s">
        <v>4</v>
      </c>
      <c r="E688" s="40" t="s">
        <v>5</v>
      </c>
      <c r="F688" s="40" t="s">
        <v>517</v>
      </c>
      <c r="G688" s="40" t="s">
        <v>481</v>
      </c>
      <c r="H688" s="40" t="s">
        <v>598</v>
      </c>
      <c r="I688" s="40" t="s">
        <v>520</v>
      </c>
      <c r="J688" s="40" t="s">
        <v>483</v>
      </c>
      <c r="K688" s="40" t="s">
        <v>482</v>
      </c>
      <c r="L688" s="40" t="s">
        <v>493</v>
      </c>
      <c r="M688" s="40" t="s">
        <v>488</v>
      </c>
      <c r="N688" s="40" t="s">
        <v>489</v>
      </c>
      <c r="O688" s="40" t="s">
        <v>530</v>
      </c>
      <c r="P688" s="40" t="s">
        <v>519</v>
      </c>
      <c r="Q688" s="142" t="s">
        <v>490</v>
      </c>
    </row>
    <row r="689" spans="1:17" ht="36" customHeight="1" hidden="1" thickTop="1">
      <c r="A689" s="103" t="s">
        <v>475</v>
      </c>
      <c r="B689" s="91"/>
      <c r="C689" s="91"/>
      <c r="D689" s="91"/>
      <c r="E689" s="91"/>
      <c r="F689" s="91"/>
      <c r="G689" s="91"/>
      <c r="H689" s="91"/>
      <c r="I689" s="91"/>
      <c r="J689" s="91"/>
      <c r="K689" s="175"/>
      <c r="L689" s="91"/>
      <c r="M689" s="91"/>
      <c r="N689" s="91"/>
      <c r="O689" s="91"/>
      <c r="P689" s="91"/>
      <c r="Q689" s="92"/>
    </row>
    <row r="690" spans="1:17" ht="36" customHeight="1" hidden="1">
      <c r="A690" s="31">
        <v>20000003</v>
      </c>
      <c r="B690" s="135" t="s">
        <v>551</v>
      </c>
      <c r="C690" s="2" t="s">
        <v>552</v>
      </c>
      <c r="D690" s="2" t="s">
        <v>553</v>
      </c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>
        <f>E690+F690+G690+I690-J690-L690-M690-K690+N690-O690</f>
        <v>0</v>
      </c>
      <c r="Q690" s="45"/>
    </row>
    <row r="691" spans="1:17" ht="36" customHeight="1" hidden="1">
      <c r="A691" s="31">
        <v>20000004</v>
      </c>
      <c r="B691" s="135" t="s">
        <v>651</v>
      </c>
      <c r="C691" s="2" t="s">
        <v>652</v>
      </c>
      <c r="D691" s="2" t="s">
        <v>653</v>
      </c>
      <c r="E691" s="135"/>
      <c r="F691" s="135"/>
      <c r="G691" s="135"/>
      <c r="H691" s="135"/>
      <c r="I691" s="65"/>
      <c r="J691" s="135"/>
      <c r="K691" s="135"/>
      <c r="L691" s="135"/>
      <c r="M691" s="135"/>
      <c r="N691" s="135"/>
      <c r="O691" s="135"/>
      <c r="P691" s="135">
        <f>E691+F691+G691+I691-J691-L691-M691-K691+N691-O691</f>
        <v>0</v>
      </c>
      <c r="Q691" s="45"/>
    </row>
    <row r="692" spans="1:17" ht="36" customHeight="1" hidden="1">
      <c r="A692" s="1" t="s">
        <v>8</v>
      </c>
      <c r="B692" s="135"/>
      <c r="C692" s="2"/>
      <c r="D692" s="2"/>
      <c r="E692" s="73">
        <f>SUM(E690:E691)</f>
        <v>0</v>
      </c>
      <c r="F692" s="144">
        <f aca="true" t="shared" si="97" ref="F692:P692">SUM(F690:F691)</f>
        <v>0</v>
      </c>
      <c r="G692" s="144">
        <f t="shared" si="97"/>
        <v>0</v>
      </c>
      <c r="H692" s="144">
        <f t="shared" si="97"/>
        <v>0</v>
      </c>
      <c r="I692" s="73">
        <f t="shared" si="97"/>
        <v>0</v>
      </c>
      <c r="J692" s="144">
        <f t="shared" si="97"/>
        <v>0</v>
      </c>
      <c r="K692" s="144">
        <f t="shared" si="97"/>
        <v>0</v>
      </c>
      <c r="L692" s="144">
        <f t="shared" si="97"/>
        <v>0</v>
      </c>
      <c r="M692" s="73">
        <f t="shared" si="97"/>
        <v>0</v>
      </c>
      <c r="N692" s="144">
        <f t="shared" si="97"/>
        <v>0</v>
      </c>
      <c r="O692" s="144">
        <f t="shared" si="97"/>
        <v>0</v>
      </c>
      <c r="P692" s="144">
        <f t="shared" si="97"/>
        <v>0</v>
      </c>
      <c r="Q692" s="45"/>
    </row>
    <row r="693" spans="1:17" ht="36" customHeight="1" hidden="1">
      <c r="A693" s="103" t="s">
        <v>476</v>
      </c>
      <c r="B693" s="150"/>
      <c r="C693" s="91"/>
      <c r="D693" s="91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92"/>
    </row>
    <row r="694" spans="1:17" ht="36" customHeight="1" hidden="1">
      <c r="A694" s="31">
        <v>20000200</v>
      </c>
      <c r="B694" s="135" t="s">
        <v>477</v>
      </c>
      <c r="C694" s="2" t="s">
        <v>478</v>
      </c>
      <c r="D694" s="2" t="s">
        <v>479</v>
      </c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>
        <f>E694+F694+G694+I694-J694-L694-M694-K694+N694-O694</f>
        <v>0</v>
      </c>
      <c r="Q694" s="45"/>
    </row>
    <row r="695" spans="1:17" ht="36" customHeight="1" hidden="1">
      <c r="A695" s="239" t="s">
        <v>8</v>
      </c>
      <c r="B695" s="2"/>
      <c r="C695" s="2"/>
      <c r="D695" s="2"/>
      <c r="E695" s="144">
        <f>E694</f>
        <v>0</v>
      </c>
      <c r="F695" s="144">
        <f aca="true" t="shared" si="98" ref="F695:M695">F694</f>
        <v>0</v>
      </c>
      <c r="G695" s="144">
        <f>G694</f>
        <v>0</v>
      </c>
      <c r="H695" s="144">
        <f>H694</f>
        <v>0</v>
      </c>
      <c r="I695" s="144">
        <f t="shared" si="98"/>
        <v>0</v>
      </c>
      <c r="J695" s="144">
        <f t="shared" si="98"/>
        <v>0</v>
      </c>
      <c r="K695" s="144">
        <f>K694</f>
        <v>0</v>
      </c>
      <c r="L695" s="144">
        <f t="shared" si="98"/>
        <v>0</v>
      </c>
      <c r="M695" s="144">
        <f t="shared" si="98"/>
        <v>0</v>
      </c>
      <c r="N695" s="144">
        <f>N694</f>
        <v>0</v>
      </c>
      <c r="O695" s="144">
        <f>O694</f>
        <v>0</v>
      </c>
      <c r="P695" s="144">
        <f>P694</f>
        <v>0</v>
      </c>
      <c r="Q695" s="45"/>
    </row>
    <row r="696" spans="1:17" ht="36" customHeight="1" hidden="1">
      <c r="A696" s="103"/>
      <c r="B696" s="240" t="s">
        <v>534</v>
      </c>
      <c r="C696" s="104"/>
      <c r="D696" s="104"/>
      <c r="E696" s="161">
        <f aca="true" t="shared" si="99" ref="E696:P696">E692+E695</f>
        <v>0</v>
      </c>
      <c r="F696" s="160">
        <f t="shared" si="99"/>
        <v>0</v>
      </c>
      <c r="G696" s="160">
        <f t="shared" si="99"/>
        <v>0</v>
      </c>
      <c r="H696" s="160">
        <f t="shared" si="99"/>
        <v>0</v>
      </c>
      <c r="I696" s="161">
        <f t="shared" si="99"/>
        <v>0</v>
      </c>
      <c r="J696" s="160">
        <f t="shared" si="99"/>
        <v>0</v>
      </c>
      <c r="K696" s="160">
        <f t="shared" si="99"/>
        <v>0</v>
      </c>
      <c r="L696" s="160">
        <f t="shared" si="99"/>
        <v>0</v>
      </c>
      <c r="M696" s="161">
        <f t="shared" si="99"/>
        <v>0</v>
      </c>
      <c r="N696" s="160">
        <f t="shared" si="99"/>
        <v>0</v>
      </c>
      <c r="O696" s="160">
        <f t="shared" si="99"/>
        <v>0</v>
      </c>
      <c r="P696" s="160">
        <f t="shared" si="99"/>
        <v>0</v>
      </c>
      <c r="Q696" s="106"/>
    </row>
    <row r="697" spans="1:17" ht="18" hidden="1">
      <c r="A697" s="3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48"/>
    </row>
    <row r="698" spans="1:17" ht="18" hidden="1">
      <c r="A698" s="3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48"/>
    </row>
    <row r="699" spans="1:17" ht="18" hidden="1">
      <c r="A699" s="3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48"/>
    </row>
    <row r="700" spans="1:17" ht="18" hidden="1">
      <c r="A700" s="34"/>
      <c r="B700" s="14"/>
      <c r="C700" s="14"/>
      <c r="D700" s="14"/>
      <c r="E700" s="14"/>
      <c r="F700" s="14"/>
      <c r="G700" s="14"/>
      <c r="H700" s="14"/>
      <c r="I700" s="14"/>
      <c r="J700" s="14"/>
      <c r="K700" s="35"/>
      <c r="L700" s="14"/>
      <c r="M700" s="14"/>
      <c r="N700" s="14"/>
      <c r="O700" s="14"/>
      <c r="P700" s="14"/>
      <c r="Q700" s="48"/>
    </row>
    <row r="701" spans="1:17" ht="18" hidden="1">
      <c r="A701" s="34"/>
      <c r="B701" s="14"/>
      <c r="C701" s="14"/>
      <c r="D701" s="14"/>
      <c r="E701" s="14"/>
      <c r="F701" s="14"/>
      <c r="G701" s="14"/>
      <c r="H701" s="14"/>
      <c r="I701" s="14"/>
      <c r="J701" s="14"/>
      <c r="K701" s="35"/>
      <c r="L701" s="14"/>
      <c r="M701" s="14"/>
      <c r="N701" s="14"/>
      <c r="O701" s="14"/>
      <c r="P701" s="14"/>
      <c r="Q701" s="48"/>
    </row>
    <row r="702" spans="1:17" ht="18" hidden="1">
      <c r="A702" s="34"/>
      <c r="B702" s="61"/>
      <c r="C702" s="61"/>
      <c r="D702" s="61" t="s">
        <v>781</v>
      </c>
      <c r="E702" s="61"/>
      <c r="F702" s="61"/>
      <c r="G702" s="61"/>
      <c r="H702" s="61"/>
      <c r="I702" s="61"/>
      <c r="J702" s="61" t="s">
        <v>783</v>
      </c>
      <c r="K702" s="61"/>
      <c r="L702" s="61"/>
      <c r="M702" s="61"/>
      <c r="N702" s="61"/>
      <c r="O702" s="61"/>
      <c r="P702" s="61"/>
      <c r="Q702" s="48"/>
    </row>
    <row r="703" spans="1:17" ht="18" hidden="1">
      <c r="A703" s="34" t="s">
        <v>782</v>
      </c>
      <c r="B703" s="61"/>
      <c r="C703" s="61"/>
      <c r="D703" s="27" t="s">
        <v>780</v>
      </c>
      <c r="E703" s="61"/>
      <c r="F703" s="61"/>
      <c r="G703" s="61"/>
      <c r="H703" s="61"/>
      <c r="I703" s="61"/>
      <c r="J703" s="61" t="s">
        <v>784</v>
      </c>
      <c r="K703" s="61"/>
      <c r="L703" s="61"/>
      <c r="M703" s="61"/>
      <c r="N703" s="61"/>
      <c r="O703" s="61"/>
      <c r="P703" s="61"/>
      <c r="Q703" s="48"/>
    </row>
    <row r="706" spans="1:17" ht="33">
      <c r="A706" s="6" t="s">
        <v>0</v>
      </c>
      <c r="B706" s="55"/>
      <c r="C706" s="8"/>
      <c r="D706" s="94" t="s">
        <v>820</v>
      </c>
      <c r="E706" s="8"/>
      <c r="F706" s="8"/>
      <c r="G706" s="8"/>
      <c r="H706" s="8"/>
      <c r="I706" s="8"/>
      <c r="J706" s="8"/>
      <c r="K706" s="9"/>
      <c r="L706" s="8"/>
      <c r="M706" s="8"/>
      <c r="N706" s="8"/>
      <c r="O706" s="8"/>
      <c r="P706" s="8"/>
      <c r="Q706" s="41"/>
    </row>
    <row r="707" spans="1:17" ht="18">
      <c r="A707" s="11"/>
      <c r="B707" s="36" t="s">
        <v>509</v>
      </c>
      <c r="C707" s="13"/>
      <c r="D707" s="13"/>
      <c r="E707" s="13"/>
      <c r="F707" s="13"/>
      <c r="G707" s="13"/>
      <c r="H707" s="13"/>
      <c r="I707" s="14"/>
      <c r="J707" s="14"/>
      <c r="K707" s="15"/>
      <c r="L707" s="13"/>
      <c r="M707" s="13"/>
      <c r="N707" s="13"/>
      <c r="O707" s="13"/>
      <c r="P707" s="13"/>
      <c r="Q707" s="42" t="s">
        <v>817</v>
      </c>
    </row>
    <row r="708" spans="1:17" ht="20.25">
      <c r="A708" s="16"/>
      <c r="B708" s="71"/>
      <c r="C708" s="17"/>
      <c r="D708" s="79" t="s">
        <v>779</v>
      </c>
      <c r="E708" s="18"/>
      <c r="F708" s="18"/>
      <c r="G708" s="18"/>
      <c r="H708" s="18"/>
      <c r="I708" s="18"/>
      <c r="J708" s="18"/>
      <c r="K708" s="19"/>
      <c r="L708" s="18"/>
      <c r="M708" s="18"/>
      <c r="N708" s="18"/>
      <c r="O708" s="18"/>
      <c r="P708" s="18"/>
      <c r="Q708" s="43"/>
    </row>
    <row r="709" spans="1:17" s="162" customFormat="1" ht="35.25" customHeight="1" thickBot="1">
      <c r="A709" s="80" t="s">
        <v>1</v>
      </c>
      <c r="B709" s="141" t="s">
        <v>2</v>
      </c>
      <c r="C709" s="141" t="s">
        <v>3</v>
      </c>
      <c r="D709" s="141" t="s">
        <v>4</v>
      </c>
      <c r="E709" s="40" t="s">
        <v>5</v>
      </c>
      <c r="F709" s="40" t="s">
        <v>517</v>
      </c>
      <c r="G709" s="40" t="s">
        <v>481</v>
      </c>
      <c r="H709" s="40" t="s">
        <v>598</v>
      </c>
      <c r="I709" s="40" t="s">
        <v>520</v>
      </c>
      <c r="J709" s="40" t="s">
        <v>483</v>
      </c>
      <c r="K709" s="40" t="s">
        <v>482</v>
      </c>
      <c r="L709" s="40" t="s">
        <v>493</v>
      </c>
      <c r="M709" s="40" t="s">
        <v>488</v>
      </c>
      <c r="N709" s="40" t="s">
        <v>489</v>
      </c>
      <c r="O709" s="40" t="s">
        <v>530</v>
      </c>
      <c r="P709" s="40" t="s">
        <v>519</v>
      </c>
      <c r="Q709" s="142" t="s">
        <v>490</v>
      </c>
    </row>
    <row r="710" spans="1:17" ht="42" customHeight="1" thickTop="1">
      <c r="A710" s="1" t="s">
        <v>480</v>
      </c>
      <c r="B710" s="2"/>
      <c r="C710" s="2"/>
      <c r="D710" s="2"/>
      <c r="E710" s="2"/>
      <c r="F710" s="2"/>
      <c r="G710" s="2"/>
      <c r="H710" s="2"/>
      <c r="I710" s="2"/>
      <c r="J710" s="2"/>
      <c r="K710" s="25"/>
      <c r="L710" s="2"/>
      <c r="M710" s="2"/>
      <c r="N710" s="2"/>
      <c r="O710" s="2"/>
      <c r="P710" s="2"/>
      <c r="Q710" s="45"/>
    </row>
    <row r="711" spans="1:17" ht="42" customHeight="1">
      <c r="A711" s="31">
        <v>5400204</v>
      </c>
      <c r="B711" s="145" t="s">
        <v>78</v>
      </c>
      <c r="C711" s="58" t="s">
        <v>79</v>
      </c>
      <c r="D711" s="58" t="s">
        <v>80</v>
      </c>
      <c r="E711" s="145">
        <v>2901.84</v>
      </c>
      <c r="F711" s="145">
        <v>0</v>
      </c>
      <c r="G711" s="145">
        <v>0</v>
      </c>
      <c r="H711" s="145">
        <v>0</v>
      </c>
      <c r="I711" s="145">
        <v>0</v>
      </c>
      <c r="J711" s="145">
        <v>0</v>
      </c>
      <c r="K711" s="145">
        <v>0</v>
      </c>
      <c r="L711" s="145">
        <v>0</v>
      </c>
      <c r="M711" s="145">
        <v>66.3</v>
      </c>
      <c r="N711" s="145">
        <v>0</v>
      </c>
      <c r="O711" s="145">
        <v>-0.06</v>
      </c>
      <c r="P711" s="145">
        <f>E711+F711+G711+I711-J711-L711-M711-K711+N711-O711</f>
        <v>2835.6</v>
      </c>
      <c r="Q711" s="69"/>
    </row>
    <row r="712" spans="1:17" ht="42" customHeight="1">
      <c r="A712" s="31">
        <v>8100208</v>
      </c>
      <c r="B712" s="145" t="s">
        <v>246</v>
      </c>
      <c r="C712" s="58" t="s">
        <v>247</v>
      </c>
      <c r="D712" s="58" t="s">
        <v>621</v>
      </c>
      <c r="E712" s="145">
        <v>3206.13</v>
      </c>
      <c r="F712" s="145">
        <v>0</v>
      </c>
      <c r="G712" s="145">
        <v>0</v>
      </c>
      <c r="H712" s="145">
        <v>0</v>
      </c>
      <c r="I712" s="145">
        <v>0</v>
      </c>
      <c r="J712" s="145">
        <v>0</v>
      </c>
      <c r="K712" s="145">
        <v>0</v>
      </c>
      <c r="L712" s="145">
        <v>0</v>
      </c>
      <c r="M712" s="145">
        <v>119.68</v>
      </c>
      <c r="N712" s="145">
        <v>0</v>
      </c>
      <c r="O712" s="145">
        <v>0.05</v>
      </c>
      <c r="P712" s="145">
        <f>E712+F712+G712+I712-J712-L712-M712-K712+N712-O712</f>
        <v>3086.4</v>
      </c>
      <c r="Q712" s="145"/>
    </row>
    <row r="713" spans="1:17" ht="42" customHeight="1">
      <c r="A713" s="31">
        <v>20000300</v>
      </c>
      <c r="B713" s="145" t="s">
        <v>776</v>
      </c>
      <c r="C713" s="58" t="s">
        <v>777</v>
      </c>
      <c r="D713" s="58" t="s">
        <v>778</v>
      </c>
      <c r="E713" s="145">
        <v>2901.9</v>
      </c>
      <c r="F713" s="145">
        <v>0</v>
      </c>
      <c r="G713" s="145">
        <v>0</v>
      </c>
      <c r="H713" s="145">
        <v>0</v>
      </c>
      <c r="I713" s="145">
        <v>0</v>
      </c>
      <c r="J713" s="145">
        <v>0</v>
      </c>
      <c r="K713" s="145">
        <v>0</v>
      </c>
      <c r="L713" s="145">
        <v>0</v>
      </c>
      <c r="M713" s="145">
        <v>66.31</v>
      </c>
      <c r="N713" s="145">
        <v>0</v>
      </c>
      <c r="O713" s="145">
        <v>-0.01</v>
      </c>
      <c r="P713" s="145">
        <v>2835.6</v>
      </c>
      <c r="Q713" s="145"/>
    </row>
    <row r="714" spans="1:17" ht="42" customHeight="1">
      <c r="A714" s="238" t="s">
        <v>8</v>
      </c>
      <c r="B714" s="187"/>
      <c r="C714" s="91"/>
      <c r="D714" s="91"/>
      <c r="E714" s="180">
        <f>SUM(E711:E713)</f>
        <v>9009.87</v>
      </c>
      <c r="F714" s="180">
        <f aca="true" t="shared" si="100" ref="F714:P714">SUM(F711:F713)</f>
        <v>0</v>
      </c>
      <c r="G714" s="180">
        <f t="shared" si="100"/>
        <v>0</v>
      </c>
      <c r="H714" s="180">
        <f t="shared" si="100"/>
        <v>0</v>
      </c>
      <c r="I714" s="180">
        <f t="shared" si="100"/>
        <v>0</v>
      </c>
      <c r="J714" s="180">
        <f t="shared" si="100"/>
        <v>0</v>
      </c>
      <c r="K714" s="180">
        <f t="shared" si="100"/>
        <v>0</v>
      </c>
      <c r="L714" s="180">
        <f t="shared" si="100"/>
        <v>0</v>
      </c>
      <c r="M714" s="180">
        <f t="shared" si="100"/>
        <v>252.29000000000002</v>
      </c>
      <c r="N714" s="180">
        <f t="shared" si="100"/>
        <v>0</v>
      </c>
      <c r="O714" s="180">
        <f t="shared" si="100"/>
        <v>-0.019999999999999997</v>
      </c>
      <c r="P714" s="180">
        <f t="shared" si="100"/>
        <v>8757.6</v>
      </c>
      <c r="Q714" s="145"/>
    </row>
    <row r="715" spans="1:17" s="62" customFormat="1" ht="18">
      <c r="A715" s="38"/>
      <c r="B715" s="186"/>
      <c r="C715" s="14"/>
      <c r="D715" s="14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48"/>
    </row>
    <row r="716" spans="1:17" s="62" customFormat="1" ht="18">
      <c r="A716" s="38"/>
      <c r="B716" s="186"/>
      <c r="C716" s="14"/>
      <c r="D716" s="14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48"/>
    </row>
    <row r="717" spans="1:17" s="53" customFormat="1" ht="15.75" hidden="1">
      <c r="A717" s="234"/>
      <c r="B717" s="226" t="s">
        <v>677</v>
      </c>
      <c r="C717" s="235"/>
      <c r="D717" s="235"/>
      <c r="E717" s="227">
        <f>E770</f>
        <v>662718.0299999999</v>
      </c>
      <c r="F717" s="236">
        <f aca="true" t="shared" si="101" ref="F717:P717">F770</f>
        <v>0</v>
      </c>
      <c r="G717" s="236">
        <f t="shared" si="101"/>
        <v>0</v>
      </c>
      <c r="H717" s="237">
        <f t="shared" si="101"/>
        <v>23400</v>
      </c>
      <c r="I717" s="236">
        <f t="shared" si="101"/>
        <v>0</v>
      </c>
      <c r="J717" s="237">
        <f t="shared" si="101"/>
        <v>0</v>
      </c>
      <c r="K717" s="237">
        <f t="shared" si="101"/>
        <v>9370.29</v>
      </c>
      <c r="L717" s="236">
        <f t="shared" si="101"/>
        <v>0</v>
      </c>
      <c r="M717" s="236">
        <f t="shared" si="101"/>
        <v>26884.530000000002</v>
      </c>
      <c r="N717" s="236">
        <f t="shared" si="101"/>
        <v>8031.899999999999</v>
      </c>
      <c r="O717" s="236">
        <f t="shared" si="101"/>
        <v>0.51</v>
      </c>
      <c r="P717" s="236">
        <f t="shared" si="101"/>
        <v>657894.6000000001</v>
      </c>
      <c r="Q717" s="54"/>
    </row>
    <row r="718" spans="1:17" s="62" customFormat="1" ht="18">
      <c r="A718" s="38"/>
      <c r="B718" s="186"/>
      <c r="C718" s="14"/>
      <c r="D718" s="14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48"/>
    </row>
    <row r="719" spans="1:17" s="62" customFormat="1" ht="18">
      <c r="A719" s="38"/>
      <c r="B719" s="186"/>
      <c r="C719" s="14"/>
      <c r="D719" s="14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48"/>
    </row>
    <row r="720" spans="1:17" s="62" customFormat="1" ht="18">
      <c r="A720" s="38"/>
      <c r="B720" s="186"/>
      <c r="C720" s="14"/>
      <c r="D720" s="14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48"/>
    </row>
    <row r="721" spans="1:17" s="62" customFormat="1" ht="18">
      <c r="A721" s="34"/>
      <c r="B721" s="61"/>
      <c r="C721" s="61"/>
      <c r="D721" s="61" t="s">
        <v>781</v>
      </c>
      <c r="E721" s="61"/>
      <c r="F721" s="61"/>
      <c r="G721" s="61"/>
      <c r="H721" s="61"/>
      <c r="I721" s="61"/>
      <c r="J721" s="61" t="s">
        <v>783</v>
      </c>
      <c r="K721" s="61"/>
      <c r="L721" s="61"/>
      <c r="M721" s="61"/>
      <c r="N721" s="61"/>
      <c r="O721" s="61"/>
      <c r="P721" s="61"/>
      <c r="Q721" s="48"/>
    </row>
    <row r="722" spans="1:17" s="62" customFormat="1" ht="18">
      <c r="A722" s="34" t="s">
        <v>782</v>
      </c>
      <c r="B722" s="61"/>
      <c r="C722" s="61"/>
      <c r="D722" s="27" t="s">
        <v>780</v>
      </c>
      <c r="E722" s="61"/>
      <c r="F722" s="61"/>
      <c r="G722" s="61"/>
      <c r="H722" s="61"/>
      <c r="I722" s="61"/>
      <c r="J722" s="61" t="s">
        <v>784</v>
      </c>
      <c r="K722" s="61"/>
      <c r="L722" s="61"/>
      <c r="M722" s="61"/>
      <c r="N722" s="61"/>
      <c r="O722" s="61"/>
      <c r="P722" s="61"/>
      <c r="Q722" s="48"/>
    </row>
    <row r="723" spans="1:17" s="62" customFormat="1" ht="18">
      <c r="A723" s="38"/>
      <c r="B723" s="186"/>
      <c r="C723" s="14"/>
      <c r="D723" s="14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48"/>
    </row>
    <row r="724" spans="1:17" s="62" customFormat="1" ht="18">
      <c r="A724" s="38"/>
      <c r="B724" s="186"/>
      <c r="C724" s="14"/>
      <c r="D724" s="14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48"/>
    </row>
    <row r="725" spans="1:17" ht="33" hidden="1">
      <c r="A725" s="6" t="s">
        <v>0</v>
      </c>
      <c r="B725" s="55"/>
      <c r="C725" s="8"/>
      <c r="D725" s="94" t="s">
        <v>682</v>
      </c>
      <c r="E725" s="8"/>
      <c r="F725" s="8"/>
      <c r="G725" s="8"/>
      <c r="H725" s="8"/>
      <c r="I725" s="8"/>
      <c r="J725" s="8"/>
      <c r="K725" s="9"/>
      <c r="L725" s="8"/>
      <c r="M725" s="8"/>
      <c r="N725" s="8"/>
      <c r="O725" s="8"/>
      <c r="P725" s="8"/>
      <c r="Q725" s="41"/>
    </row>
    <row r="726" spans="1:17" ht="18" hidden="1">
      <c r="A726" s="11"/>
      <c r="B726" s="36" t="s">
        <v>540</v>
      </c>
      <c r="C726" s="13"/>
      <c r="D726" s="13"/>
      <c r="E726" s="13"/>
      <c r="F726" s="13"/>
      <c r="G726" s="13"/>
      <c r="H726" s="13"/>
      <c r="I726" s="14"/>
      <c r="J726" s="14"/>
      <c r="K726" s="15"/>
      <c r="L726" s="13"/>
      <c r="M726" s="13"/>
      <c r="N726" s="13"/>
      <c r="O726" s="13"/>
      <c r="P726" s="13"/>
      <c r="Q726" s="42" t="s">
        <v>740</v>
      </c>
    </row>
    <row r="727" spans="1:17" ht="20.25" hidden="1">
      <c r="A727" s="16"/>
      <c r="B727" s="71"/>
      <c r="C727" s="17"/>
      <c r="D727" s="79" t="s">
        <v>779</v>
      </c>
      <c r="E727" s="18"/>
      <c r="F727" s="18"/>
      <c r="G727" s="18"/>
      <c r="H727" s="18"/>
      <c r="I727" s="18"/>
      <c r="J727" s="18"/>
      <c r="K727" s="19"/>
      <c r="L727" s="18"/>
      <c r="M727" s="18"/>
      <c r="N727" s="18"/>
      <c r="O727" s="18"/>
      <c r="P727" s="18"/>
      <c r="Q727" s="43"/>
    </row>
    <row r="728" spans="1:17" ht="23.25" hidden="1" thickBot="1">
      <c r="A728" s="80" t="s">
        <v>1</v>
      </c>
      <c r="B728" s="141" t="s">
        <v>2</v>
      </c>
      <c r="C728" s="141" t="s">
        <v>3</v>
      </c>
      <c r="D728" s="141" t="s">
        <v>4</v>
      </c>
      <c r="E728" s="40" t="s">
        <v>5</v>
      </c>
      <c r="F728" s="40" t="s">
        <v>517</v>
      </c>
      <c r="G728" s="40" t="s">
        <v>481</v>
      </c>
      <c r="H728" s="40" t="s">
        <v>598</v>
      </c>
      <c r="I728" s="40" t="s">
        <v>520</v>
      </c>
      <c r="J728" s="40" t="s">
        <v>483</v>
      </c>
      <c r="K728" s="40" t="s">
        <v>482</v>
      </c>
      <c r="L728" s="40" t="s">
        <v>493</v>
      </c>
      <c r="M728" s="40" t="s">
        <v>488</v>
      </c>
      <c r="N728" s="40" t="s">
        <v>489</v>
      </c>
      <c r="O728" s="40" t="s">
        <v>530</v>
      </c>
      <c r="P728" s="40" t="s">
        <v>519</v>
      </c>
      <c r="Q728" s="142" t="s">
        <v>490</v>
      </c>
    </row>
    <row r="729" spans="1:17" ht="18.75" hidden="1" thickTop="1">
      <c r="A729" s="1" t="s">
        <v>704</v>
      </c>
      <c r="B729" s="2"/>
      <c r="C729" s="2"/>
      <c r="D729" s="2"/>
      <c r="E729" s="2"/>
      <c r="F729" s="2"/>
      <c r="G729" s="2"/>
      <c r="H729" s="2"/>
      <c r="I729" s="2"/>
      <c r="J729" s="2"/>
      <c r="K729" s="25"/>
      <c r="L729" s="2"/>
      <c r="M729" s="2"/>
      <c r="N729" s="2"/>
      <c r="O729" s="2"/>
      <c r="P729" s="2"/>
      <c r="Q729" s="45"/>
    </row>
    <row r="730" spans="1:17" ht="51.75" customHeight="1" hidden="1">
      <c r="A730" s="31">
        <v>1100601</v>
      </c>
      <c r="B730" s="145"/>
      <c r="C730" s="58"/>
      <c r="D730" s="58" t="s">
        <v>728</v>
      </c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>
        <f>E730+F730+G730+I730-J730-L730-M730-K730+N730-O730</f>
        <v>0</v>
      </c>
      <c r="Q730" s="145"/>
    </row>
    <row r="731" spans="1:17" ht="15.75" hidden="1">
      <c r="A731" s="238" t="s">
        <v>8</v>
      </c>
      <c r="B731" s="187"/>
      <c r="C731" s="91"/>
      <c r="D731" s="91"/>
      <c r="E731" s="180">
        <f aca="true" t="shared" si="102" ref="E731:P731">SUM(E730:E730)</f>
        <v>0</v>
      </c>
      <c r="F731" s="181">
        <f t="shared" si="102"/>
        <v>0</v>
      </c>
      <c r="G731" s="181">
        <f t="shared" si="102"/>
        <v>0</v>
      </c>
      <c r="H731" s="181">
        <f t="shared" si="102"/>
        <v>0</v>
      </c>
      <c r="I731" s="181">
        <f t="shared" si="102"/>
        <v>0</v>
      </c>
      <c r="J731" s="181">
        <f t="shared" si="102"/>
        <v>0</v>
      </c>
      <c r="K731" s="181">
        <f t="shared" si="102"/>
        <v>0</v>
      </c>
      <c r="L731" s="181">
        <f t="shared" si="102"/>
        <v>0</v>
      </c>
      <c r="M731" s="180">
        <f t="shared" si="102"/>
        <v>0</v>
      </c>
      <c r="N731" s="181">
        <f t="shared" si="102"/>
        <v>0</v>
      </c>
      <c r="O731" s="181">
        <f t="shared" si="102"/>
        <v>0</v>
      </c>
      <c r="P731" s="181">
        <f t="shared" si="102"/>
        <v>0</v>
      </c>
      <c r="Q731" s="145"/>
    </row>
    <row r="732" spans="1:17" s="62" customFormat="1" ht="18" hidden="1">
      <c r="A732" s="38"/>
      <c r="B732" s="186"/>
      <c r="C732" s="14"/>
      <c r="D732" s="14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48"/>
    </row>
    <row r="733" spans="1:17" s="62" customFormat="1" ht="18" hidden="1">
      <c r="A733" s="38"/>
      <c r="B733" s="186"/>
      <c r="C733" s="14"/>
      <c r="D733" s="14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48"/>
    </row>
    <row r="734" spans="1:17" s="62" customFormat="1" ht="18" hidden="1">
      <c r="A734" s="38"/>
      <c r="B734" s="186"/>
      <c r="C734" s="14"/>
      <c r="D734" s="14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48"/>
    </row>
    <row r="735" spans="1:17" s="62" customFormat="1" ht="18" hidden="1">
      <c r="A735" s="38"/>
      <c r="B735" s="186"/>
      <c r="C735" s="14"/>
      <c r="D735" s="14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48"/>
    </row>
    <row r="736" spans="1:17" s="62" customFormat="1" ht="18" hidden="1">
      <c r="A736" s="38"/>
      <c r="B736" s="186"/>
      <c r="C736" s="14"/>
      <c r="D736" s="14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48"/>
    </row>
    <row r="737" spans="1:17" s="62" customFormat="1" ht="18" hidden="1">
      <c r="A737" s="38"/>
      <c r="B737" s="186"/>
      <c r="C737" s="14"/>
      <c r="D737" s="14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48"/>
    </row>
    <row r="738" spans="1:17" s="62" customFormat="1" ht="18" hidden="1">
      <c r="A738" s="38"/>
      <c r="B738" s="186"/>
      <c r="C738" s="14"/>
      <c r="D738" s="14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48"/>
    </row>
    <row r="739" spans="1:17" s="62" customFormat="1" ht="18" hidden="1">
      <c r="A739" s="38"/>
      <c r="B739" s="186"/>
      <c r="C739" s="14"/>
      <c r="D739" s="14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48"/>
    </row>
    <row r="740" spans="2:16" ht="18" hidden="1">
      <c r="B740" s="27"/>
      <c r="C740" s="27"/>
      <c r="D740" s="27" t="s">
        <v>781</v>
      </c>
      <c r="E740" s="27"/>
      <c r="F740" s="27"/>
      <c r="G740" s="27"/>
      <c r="H740" s="27"/>
      <c r="I740" s="27"/>
      <c r="J740" s="27" t="s">
        <v>783</v>
      </c>
      <c r="K740" s="27"/>
      <c r="L740" s="27"/>
      <c r="M740" s="27"/>
      <c r="N740" s="27"/>
      <c r="O740" s="27"/>
      <c r="P740" s="27"/>
    </row>
    <row r="741" spans="1:16" ht="18" hidden="1">
      <c r="A741" s="26" t="s">
        <v>782</v>
      </c>
      <c r="B741" s="27"/>
      <c r="C741" s="27"/>
      <c r="D741" s="27" t="s">
        <v>780</v>
      </c>
      <c r="E741" s="27"/>
      <c r="F741" s="27"/>
      <c r="G741" s="27"/>
      <c r="H741" s="27"/>
      <c r="I741" s="27"/>
      <c r="J741" s="27" t="s">
        <v>784</v>
      </c>
      <c r="K741" s="27"/>
      <c r="L741" s="27"/>
      <c r="M741" s="27"/>
      <c r="N741" s="27"/>
      <c r="O741" s="27"/>
      <c r="P741" s="27"/>
    </row>
    <row r="742" spans="1:17" s="62" customFormat="1" ht="18">
      <c r="A742" s="38"/>
      <c r="B742" s="186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48"/>
    </row>
    <row r="743" spans="1:17" s="62" customFormat="1" ht="18">
      <c r="A743" s="38"/>
      <c r="B743" s="186"/>
      <c r="C743" s="14"/>
      <c r="D743" s="14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48"/>
    </row>
    <row r="744" spans="1:17" ht="33">
      <c r="A744" s="6" t="s">
        <v>0</v>
      </c>
      <c r="B744" s="55"/>
      <c r="C744" s="8"/>
      <c r="D744" s="94" t="s">
        <v>541</v>
      </c>
      <c r="E744" s="8"/>
      <c r="F744" s="8"/>
      <c r="G744" s="8"/>
      <c r="H744" s="8"/>
      <c r="I744" s="8"/>
      <c r="J744" s="8"/>
      <c r="K744" s="9"/>
      <c r="L744" s="8"/>
      <c r="M744" s="8"/>
      <c r="N744" s="8"/>
      <c r="O744" s="8"/>
      <c r="P744" s="8"/>
      <c r="Q744" s="41"/>
    </row>
    <row r="745" spans="1:17" ht="18">
      <c r="A745" s="11"/>
      <c r="B745" s="36" t="s">
        <v>540</v>
      </c>
      <c r="C745" s="13"/>
      <c r="D745" s="13"/>
      <c r="E745" s="13"/>
      <c r="F745" s="13"/>
      <c r="G745" s="13"/>
      <c r="H745" s="13"/>
      <c r="I745" s="14"/>
      <c r="J745" s="14"/>
      <c r="K745" s="15"/>
      <c r="L745" s="13"/>
      <c r="M745" s="13"/>
      <c r="N745" s="13"/>
      <c r="O745" s="13"/>
      <c r="P745" s="13"/>
      <c r="Q745" s="42" t="s">
        <v>818</v>
      </c>
    </row>
    <row r="746" spans="1:17" ht="20.25">
      <c r="A746" s="16"/>
      <c r="B746" s="71"/>
      <c r="C746" s="17"/>
      <c r="D746" s="79" t="s">
        <v>779</v>
      </c>
      <c r="E746" s="18"/>
      <c r="F746" s="18"/>
      <c r="G746" s="18"/>
      <c r="H746" s="18"/>
      <c r="I746" s="18"/>
      <c r="J746" s="18"/>
      <c r="K746" s="19"/>
      <c r="L746" s="18"/>
      <c r="M746" s="18"/>
      <c r="N746" s="18"/>
      <c r="O746" s="18"/>
      <c r="P746" s="18"/>
      <c r="Q746" s="43"/>
    </row>
    <row r="747" spans="1:17" ht="23.25" thickBot="1">
      <c r="A747" s="80" t="s">
        <v>1</v>
      </c>
      <c r="B747" s="141" t="s">
        <v>2</v>
      </c>
      <c r="C747" s="141" t="s">
        <v>3</v>
      </c>
      <c r="D747" s="141" t="s">
        <v>4</v>
      </c>
      <c r="E747" s="40" t="s">
        <v>5</v>
      </c>
      <c r="F747" s="40" t="s">
        <v>517</v>
      </c>
      <c r="G747" s="40" t="s">
        <v>481</v>
      </c>
      <c r="H747" s="40" t="s">
        <v>598</v>
      </c>
      <c r="I747" s="40" t="s">
        <v>520</v>
      </c>
      <c r="J747" s="40" t="s">
        <v>483</v>
      </c>
      <c r="K747" s="40" t="s">
        <v>482</v>
      </c>
      <c r="L747" s="40" t="s">
        <v>493</v>
      </c>
      <c r="M747" s="40" t="s">
        <v>488</v>
      </c>
      <c r="N747" s="40" t="s">
        <v>489</v>
      </c>
      <c r="O747" s="40" t="s">
        <v>530</v>
      </c>
      <c r="P747" s="40" t="s">
        <v>519</v>
      </c>
      <c r="Q747" s="142" t="s">
        <v>490</v>
      </c>
    </row>
    <row r="748" spans="1:17" ht="18.75" thickTop="1">
      <c r="A748" s="1" t="s">
        <v>705</v>
      </c>
      <c r="B748" s="2"/>
      <c r="C748" s="2"/>
      <c r="D748" s="2"/>
      <c r="E748" s="2"/>
      <c r="F748" s="2"/>
      <c r="G748" s="2"/>
      <c r="H748" s="2"/>
      <c r="I748" s="2"/>
      <c r="J748" s="2"/>
      <c r="K748" s="25"/>
      <c r="L748" s="2"/>
      <c r="M748" s="2"/>
      <c r="N748" s="2"/>
      <c r="O748" s="2"/>
      <c r="P748" s="2"/>
      <c r="Q748" s="45"/>
    </row>
    <row r="749" spans="1:17" ht="51.75" customHeight="1">
      <c r="A749" s="31">
        <v>1100600</v>
      </c>
      <c r="B749" s="145" t="s">
        <v>542</v>
      </c>
      <c r="C749" s="58" t="s">
        <v>543</v>
      </c>
      <c r="D749" s="58" t="s">
        <v>676</v>
      </c>
      <c r="E749" s="145">
        <v>5500.05</v>
      </c>
      <c r="F749" s="145">
        <v>0</v>
      </c>
      <c r="G749" s="145">
        <v>0</v>
      </c>
      <c r="H749" s="145">
        <v>0</v>
      </c>
      <c r="I749" s="145">
        <v>0</v>
      </c>
      <c r="J749" s="145">
        <v>0</v>
      </c>
      <c r="K749" s="145">
        <v>0</v>
      </c>
      <c r="L749" s="145">
        <v>0</v>
      </c>
      <c r="M749" s="145">
        <v>627.55</v>
      </c>
      <c r="N749" s="145">
        <v>0</v>
      </c>
      <c r="O749" s="145">
        <v>0.1</v>
      </c>
      <c r="P749" s="145">
        <f>E749+F749+G749+I749-J749-L749-M749-K749+N749-O749</f>
        <v>4872.4</v>
      </c>
      <c r="Q749" s="145"/>
    </row>
    <row r="750" spans="1:17" ht="15.75">
      <c r="A750" s="109" t="s">
        <v>8</v>
      </c>
      <c r="B750" s="187"/>
      <c r="C750" s="91"/>
      <c r="D750" s="91"/>
      <c r="E750" s="180">
        <f aca="true" t="shared" si="103" ref="E750:P750">SUM(E749:E749)</f>
        <v>5500.05</v>
      </c>
      <c r="F750" s="181">
        <f t="shared" si="103"/>
        <v>0</v>
      </c>
      <c r="G750" s="181">
        <f t="shared" si="103"/>
        <v>0</v>
      </c>
      <c r="H750" s="181">
        <f t="shared" si="103"/>
        <v>0</v>
      </c>
      <c r="I750" s="181">
        <f t="shared" si="103"/>
        <v>0</v>
      </c>
      <c r="J750" s="181">
        <f t="shared" si="103"/>
        <v>0</v>
      </c>
      <c r="K750" s="181">
        <f t="shared" si="103"/>
        <v>0</v>
      </c>
      <c r="L750" s="181">
        <f t="shared" si="103"/>
        <v>0</v>
      </c>
      <c r="M750" s="180">
        <f t="shared" si="103"/>
        <v>627.55</v>
      </c>
      <c r="N750" s="181">
        <f t="shared" si="103"/>
        <v>0</v>
      </c>
      <c r="O750" s="181">
        <f t="shared" si="103"/>
        <v>0.1</v>
      </c>
      <c r="P750" s="181">
        <f t="shared" si="103"/>
        <v>4872.4</v>
      </c>
      <c r="Q750" s="145"/>
    </row>
    <row r="751" spans="1:17" s="62" customFormat="1" ht="18">
      <c r="A751" s="38"/>
      <c r="B751" s="186"/>
      <c r="C751" s="14"/>
      <c r="D751" s="14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48"/>
    </row>
    <row r="752" spans="1:17" s="62" customFormat="1" ht="18">
      <c r="A752" s="38"/>
      <c r="B752" s="186"/>
      <c r="C752" s="14"/>
      <c r="D752" s="14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48"/>
    </row>
    <row r="753" spans="1:17" s="62" customFormat="1" ht="18">
      <c r="A753" s="38"/>
      <c r="B753" s="186"/>
      <c r="C753" s="14"/>
      <c r="D753" s="14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48"/>
    </row>
    <row r="754" spans="1:17" s="62" customFormat="1" ht="18">
      <c r="A754" s="38"/>
      <c r="B754" s="186"/>
      <c r="C754" s="14"/>
      <c r="D754" s="14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48"/>
    </row>
    <row r="755" spans="1:17" s="62" customFormat="1" ht="18">
      <c r="A755" s="38"/>
      <c r="B755" s="186"/>
      <c r="C755" s="14"/>
      <c r="D755" s="14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48"/>
    </row>
    <row r="756" spans="1:17" s="62" customFormat="1" ht="26.25" customHeight="1">
      <c r="A756" s="355"/>
      <c r="B756" s="356" t="s">
        <v>686</v>
      </c>
      <c r="C756" s="360" t="s">
        <v>819</v>
      </c>
      <c r="D756" s="357"/>
      <c r="E756" s="358">
        <f>E27+E47+E90+E122+E145+E165+E195+E223+E249+E387+E427+E468+E500+E524+E547+E607+E624+E646+E714+E750</f>
        <v>372738.02999999997</v>
      </c>
      <c r="F756" s="358">
        <f>F27+F47+F90+F122+F145+F165+F195+F223+F249+F387+F427+F468+F500+F524+F547+F607+F624+F646+F714+F750</f>
        <v>0</v>
      </c>
      <c r="G756" s="358">
        <f>G27+G47+G90+G122+G145+G165+G195+G223+G249+G387+G427+G468+G500+G524+G547+G607+G624+G646+G714+G750</f>
        <v>0</v>
      </c>
      <c r="H756" s="358">
        <f>H27+H47+H90+H122+H145+H165+H195+H223+H249+H387+H427+H468+H500+H524+H547+H607+H624+H646+H714+H750</f>
        <v>0</v>
      </c>
      <c r="I756" s="358">
        <f>I27+I47+I90+I122+I145+I165+I195+I223+I249+I387+I427+I468+I500+I524+I547+I607+I624+I646+I714+I750</f>
        <v>0</v>
      </c>
      <c r="J756" s="358">
        <f>J27+J47+J90+J122+J145+J165+J195+J223+J249+J387+J427+J468+J500+J524+J547+J607+J624+J646+J714+J750</f>
        <v>0</v>
      </c>
      <c r="K756" s="358">
        <f>K27+K47+K90+K122+K145+K165+K195+K223+K249+K387+K427+K468+K500+K524+K547+K607+K624+K646+K714+K750</f>
        <v>2257.31</v>
      </c>
      <c r="L756" s="358">
        <f>L27+L47+L90+L122+L145+L165+L195+L223+L249+L387+L427+L468+L500+L524+L547+L607+L624+L646+L714+L750</f>
        <v>0</v>
      </c>
      <c r="M756" s="358">
        <f>M27+M47+M90+M122+M145+M165+M195+M223+M249+M387+M427+M468+M500+M524+M547+M607+M624+M646+M714+M750</f>
        <v>12534.039999999997</v>
      </c>
      <c r="N756" s="358">
        <f>N27+N47+N90+N122+N145+N165+N195+N223+N249+N387+N427+N468+N500+N524+N547+N607+N624+N646+N714+N750</f>
        <v>7561.349999999999</v>
      </c>
      <c r="O756" s="358">
        <f>O27+O47+O90+O122+O145+O165+O195+O223+O249+O387+O427+O468+O500+O524+O547+O607+O624+O646+O714+O750</f>
        <v>1.03</v>
      </c>
      <c r="P756" s="358">
        <f>P27+P47+P90+P122+P145+P165+P195+P223+P249+P387+P427+P468+P500+P524+P547+P607+P624+P646+P714+P750</f>
        <v>365507</v>
      </c>
      <c r="Q756" s="359"/>
    </row>
    <row r="757" spans="1:17" s="62" customFormat="1" ht="18">
      <c r="A757" s="34"/>
      <c r="B757" s="14"/>
      <c r="C757" s="14"/>
      <c r="D757" s="14"/>
      <c r="E757" s="14"/>
      <c r="F757" s="14"/>
      <c r="G757" s="14"/>
      <c r="H757" s="14"/>
      <c r="I757" s="14"/>
      <c r="J757" s="14"/>
      <c r="K757" s="35"/>
      <c r="L757" s="14"/>
      <c r="M757" s="14"/>
      <c r="N757" s="14"/>
      <c r="O757" s="14"/>
      <c r="P757" s="14"/>
      <c r="Q757" s="48"/>
    </row>
    <row r="758" spans="1:17" s="67" customFormat="1" ht="24.75" customHeight="1" hidden="1">
      <c r="A758" s="232"/>
      <c r="B758" s="103" t="s">
        <v>797</v>
      </c>
      <c r="C758" s="233"/>
      <c r="D758" s="233"/>
      <c r="E758" s="104">
        <f>E27+E47+E90+E122+E145+E165+E195+E223+E249+E293+E328+E357+E387+E399+E427+E468+E500+E524+E547+E580+E607+E624+E646+E676+E696+E714+E731+E750</f>
        <v>668218.08</v>
      </c>
      <c r="F758" s="104">
        <f>F27+F47+F90+F122+F145+F165+F195+F223+F249+F293+F328+F357+F387+F399+F427+F468+F500+F524+F547+F580+F607+F624+F646+F676+F696+F714+F731+F750</f>
        <v>0</v>
      </c>
      <c r="G758" s="104">
        <f>G27+G47+G90+G122+G145+G165+G195+G223+G249+G293+G328+G357+G387+G399+G427+G468+G500+G524+G547+G580+G607+G624+G646+G676+G696+G714+G731+G750</f>
        <v>0</v>
      </c>
      <c r="H758" s="104">
        <f>H27+H47+H90+H122+H145+H165+H195+H223+H249+H293+H328+H357+H387+H399+H427+H468+H500+H524+H547+H580+H607+H624+H646+H676+H696+H714+H731+H750</f>
        <v>23400</v>
      </c>
      <c r="I758" s="104">
        <f>I27+I47+I90+I122+I145+I165+I195+I223+I249+I293+I328+I357+I387+I399+I427+I468+I500+I524+I547+I580+I607+I624+I646+I676+I696+I714+I731+I750</f>
        <v>0</v>
      </c>
      <c r="J758" s="104">
        <f>J27+J47+J90+J122+J145+J165+J195+J223+J249+J293+J328+J357+J387+J399+J427+J468+J500+J524+J547+J580+J607+J624+J646+J676+J696+J714+J731+J750</f>
        <v>0</v>
      </c>
      <c r="K758" s="104">
        <f>K27+K47+K90+K122+K145+K165+K195+K223+K249+K293+K328+K357+K387+K399+K427+K468+K500+K524+K547+K580+K607+K624+K646+K676+K696+K714+K731+K750</f>
        <v>9370.29</v>
      </c>
      <c r="L758" s="104">
        <f>L27+L47+L90+L122+L145+L165+L195+L223+L249+L293+L328+L357+L387+L399+L427+L468+L500+L524+L547+L580+L607+L624+L646+L676+L696+L714+L731+L750</f>
        <v>0</v>
      </c>
      <c r="M758" s="104">
        <f>M27+M47+M90+M122+M145+M165+M195+M223+M249+M293+M328+M357+M387+M399+M427+M468+M500+M524+M547+M580+M607+M624+M646+M676+M696+M714+M731+M750</f>
        <v>27512.08</v>
      </c>
      <c r="N758" s="104">
        <f>N27+N47+N90+N122+N145+N165+N195+N223+N249+N293+N328+N357+N387+N399+N427+N468+N500+N524+N547+N580+N607+N624+N646+N676+N696+N714+N731+N750</f>
        <v>8031.899999999999</v>
      </c>
      <c r="O758" s="104">
        <f>O27+O47+O90+O122+O145+O165+O195+O223+O249+O293+O328+O357+O387+O399+O427+O468+O500+O524+O547+O580+O607+O624+O646+O676+O696+O714+O731+O750</f>
        <v>0.61</v>
      </c>
      <c r="P758" s="104">
        <f>P27+P47+P90+P122+P145+P165+P195+P223+P249+P293+P328+P357+P387+P399+P427+P468+P500+P524+P547+P580+P607+P624+P646+P676+P696+P714+P731+P750</f>
        <v>662767.0000000001</v>
      </c>
      <c r="Q758" s="233"/>
    </row>
    <row r="759" ht="18" hidden="1"/>
    <row r="760" ht="18" hidden="1"/>
    <row r="761" ht="18" hidden="1"/>
    <row r="766" spans="2:16" ht="18">
      <c r="B766" s="27"/>
      <c r="C766" s="27"/>
      <c r="D766" s="27" t="s">
        <v>781</v>
      </c>
      <c r="E766" s="27"/>
      <c r="F766" s="27"/>
      <c r="G766" s="27"/>
      <c r="H766" s="27"/>
      <c r="I766" s="27"/>
      <c r="J766" s="27" t="s">
        <v>783</v>
      </c>
      <c r="K766" s="27"/>
      <c r="L766" s="27"/>
      <c r="M766" s="27"/>
      <c r="N766" s="27"/>
      <c r="O766" s="27"/>
      <c r="P766" s="27"/>
    </row>
    <row r="767" spans="1:16" ht="18">
      <c r="A767" s="26" t="s">
        <v>782</v>
      </c>
      <c r="B767" s="27"/>
      <c r="C767" s="27"/>
      <c r="D767" s="27" t="s">
        <v>780</v>
      </c>
      <c r="E767" s="27"/>
      <c r="F767" s="27"/>
      <c r="G767" s="27"/>
      <c r="H767" s="27"/>
      <c r="I767" s="27"/>
      <c r="J767" s="27" t="s">
        <v>784</v>
      </c>
      <c r="K767" s="27"/>
      <c r="L767" s="27"/>
      <c r="M767" s="27"/>
      <c r="N767" s="27"/>
      <c r="O767" s="27"/>
      <c r="P767" s="27"/>
    </row>
    <row r="768" spans="2:16" ht="18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</row>
    <row r="770" spans="2:16" ht="18">
      <c r="B770" s="88" t="s">
        <v>796</v>
      </c>
      <c r="E770" s="131">
        <f>E27+E47+E90+E122+E145+E165+E195+E223+E249+E293+E328+E357+E387+E399+E427+E468+E500+E524+E547+E580+E607+E624+E646+E676+E696+E714</f>
        <v>662718.0299999999</v>
      </c>
      <c r="F770" s="131">
        <f>F27+F47+F90+F122+F145+F165+F195+F223+F249+F293+F328+F357+F387+F399+F427+F468+F500+F524+F547+F580+F607+F624+F646+F676+F696+F714</f>
        <v>0</v>
      </c>
      <c r="G770" s="131">
        <f>G27+G47+G90+G122+G145+G165+G195+G223+G249+G293+G328+G357+G387+G399+G427+G468+G500+G524+G547+G580+G607+G624+G646+G676+G696+G714</f>
        <v>0</v>
      </c>
      <c r="H770" s="131">
        <f>H27+H47+H90+H122+H145+H165+H195+H223+H249+H293+H328+H357+H387+H399+H427+H468+H500+H524+H547+H580+H607+H624+H646+H676+H696+H714</f>
        <v>23400</v>
      </c>
      <c r="I770" s="131">
        <f>I27+I47+I90+I122+I145+I165+I195+I223+I249+I293+I328+I357+I387+I399+I427+I468+I500+I524+I547+I580+I607+I624+I646+I676+I696+I714</f>
        <v>0</v>
      </c>
      <c r="J770" s="131">
        <f>J27+J47+J90+J122+J145+J165+J195+J223+J249+J293+J328+J357+J387+J399+J427+J468+J500+J524+J547+J580+J607+J624+J646+J676+J696+J714</f>
        <v>0</v>
      </c>
      <c r="K770" s="131">
        <f>K27+K47+K90+K122+K145+K165+K195+K223+K249+K293+K328+K357+K387+K399+K427+K468+K500+K524+K547+K580+K607+K624+K646+K676+K696+K714</f>
        <v>9370.29</v>
      </c>
      <c r="L770" s="131">
        <f>L27+L47+L90+L122+L145+L165+L195+L223+L249+L293+L328+L357+L387+L399+L427+L468+L500+L524+L547+L580+L607+L624+L646+L676+L696+L714</f>
        <v>0</v>
      </c>
      <c r="M770" s="131">
        <f>M27+M47+M90+M122+M145+M165+M195+M223+M249+M293+M328+M357+M387+M399+M427+M468+M500+M524+M547+M580+M607+M624+M646+M676+M696+M714</f>
        <v>26884.530000000002</v>
      </c>
      <c r="N770" s="131">
        <f>N27+N47+N90+N122+N145+N165+N195+N223+N249+N293+N328+N357+N387+N399+N427+N468+N500+N524+N547+N580+N607+N624+N646+N676+N696+N714</f>
        <v>8031.899999999999</v>
      </c>
      <c r="O770" s="131">
        <f>O27+O47+O90+O122+O145+O165+O195+O223+O249+O293+O328+O357+O387+O399+O427+O468+O500+O524+O547+O580+O607+O624+O646+O676+O696+O714</f>
        <v>0.51</v>
      </c>
      <c r="P770" s="131">
        <f>P27+P47+P90+P122+P145+P165+P195+P223+P249+P293+P328+P357+P387+P399+P427+P468+P500+P524+P547+P580+P607+P624+P646+P676+P696+P714</f>
        <v>657894.6000000001</v>
      </c>
    </row>
    <row r="771" spans="2:16" ht="18">
      <c r="B771" s="4" t="s">
        <v>684</v>
      </c>
      <c r="E771" s="4">
        <f>E731</f>
        <v>0</v>
      </c>
      <c r="F771" s="4">
        <f aca="true" t="shared" si="104" ref="F771:P771">F731</f>
        <v>0</v>
      </c>
      <c r="G771" s="4">
        <f t="shared" si="104"/>
        <v>0</v>
      </c>
      <c r="H771" s="4">
        <f t="shared" si="104"/>
        <v>0</v>
      </c>
      <c r="I771" s="4">
        <f t="shared" si="104"/>
        <v>0</v>
      </c>
      <c r="J771" s="4">
        <f t="shared" si="104"/>
        <v>0</v>
      </c>
      <c r="K771" s="4">
        <f t="shared" si="104"/>
        <v>0</v>
      </c>
      <c r="L771" s="4">
        <f t="shared" si="104"/>
        <v>0</v>
      </c>
      <c r="M771" s="4">
        <f t="shared" si="104"/>
        <v>0</v>
      </c>
      <c r="N771" s="4">
        <f t="shared" si="104"/>
        <v>0</v>
      </c>
      <c r="O771" s="4">
        <f t="shared" si="104"/>
        <v>0</v>
      </c>
      <c r="P771" s="4">
        <f t="shared" si="104"/>
        <v>0</v>
      </c>
    </row>
    <row r="772" spans="2:16" ht="18">
      <c r="B772" s="4" t="s">
        <v>683</v>
      </c>
      <c r="E772" s="4">
        <f>E750</f>
        <v>5500.05</v>
      </c>
      <c r="F772" s="4">
        <f aca="true" t="shared" si="105" ref="F772:P772">F750</f>
        <v>0</v>
      </c>
      <c r="G772" s="4">
        <f t="shared" si="105"/>
        <v>0</v>
      </c>
      <c r="H772" s="4">
        <f t="shared" si="105"/>
        <v>0</v>
      </c>
      <c r="I772" s="4">
        <f t="shared" si="105"/>
        <v>0</v>
      </c>
      <c r="J772" s="4">
        <f t="shared" si="105"/>
        <v>0</v>
      </c>
      <c r="K772" s="4">
        <f t="shared" si="105"/>
        <v>0</v>
      </c>
      <c r="L772" s="4">
        <f t="shared" si="105"/>
        <v>0</v>
      </c>
      <c r="M772" s="4">
        <f t="shared" si="105"/>
        <v>627.55</v>
      </c>
      <c r="N772" s="4">
        <f t="shared" si="105"/>
        <v>0</v>
      </c>
      <c r="O772" s="4">
        <f t="shared" si="105"/>
        <v>0.1</v>
      </c>
      <c r="P772" s="4">
        <f t="shared" si="105"/>
        <v>4872.4</v>
      </c>
    </row>
    <row r="773" spans="1:17" s="225" customFormat="1" ht="18">
      <c r="A773" s="221"/>
      <c r="B773" s="222" t="s">
        <v>685</v>
      </c>
      <c r="C773" s="222"/>
      <c r="D773" s="222"/>
      <c r="E773" s="223">
        <f>SUM(E770:E772)</f>
        <v>668218.08</v>
      </c>
      <c r="F773" s="223">
        <f aca="true" t="shared" si="106" ref="F773:P773">SUM(F770:F772)</f>
        <v>0</v>
      </c>
      <c r="G773" s="223">
        <f t="shared" si="106"/>
        <v>0</v>
      </c>
      <c r="H773" s="223">
        <f t="shared" si="106"/>
        <v>23400</v>
      </c>
      <c r="I773" s="223">
        <f t="shared" si="106"/>
        <v>0</v>
      </c>
      <c r="J773" s="223">
        <f t="shared" si="106"/>
        <v>0</v>
      </c>
      <c r="K773" s="223">
        <f t="shared" si="106"/>
        <v>9370.29</v>
      </c>
      <c r="L773" s="223">
        <f t="shared" si="106"/>
        <v>0</v>
      </c>
      <c r="M773" s="223">
        <f t="shared" si="106"/>
        <v>27512.08</v>
      </c>
      <c r="N773" s="223">
        <f t="shared" si="106"/>
        <v>8031.899999999999</v>
      </c>
      <c r="O773" s="223">
        <f t="shared" si="106"/>
        <v>0.61</v>
      </c>
      <c r="P773" s="223">
        <f t="shared" si="106"/>
        <v>662767.0000000001</v>
      </c>
      <c r="Q773" s="224"/>
    </row>
    <row r="776" spans="5:16" ht="18">
      <c r="E776" s="4">
        <f>E758</f>
        <v>668218.08</v>
      </c>
      <c r="F776" s="4">
        <f aca="true" t="shared" si="107" ref="F776:O776">F758</f>
        <v>0</v>
      </c>
      <c r="G776" s="4">
        <f t="shared" si="107"/>
        <v>0</v>
      </c>
      <c r="H776" s="4">
        <f t="shared" si="107"/>
        <v>23400</v>
      </c>
      <c r="I776" s="4">
        <f t="shared" si="107"/>
        <v>0</v>
      </c>
      <c r="J776" s="4">
        <f t="shared" si="107"/>
        <v>0</v>
      </c>
      <c r="K776" s="4">
        <f t="shared" si="107"/>
        <v>9370.29</v>
      </c>
      <c r="L776" s="4">
        <f t="shared" si="107"/>
        <v>0</v>
      </c>
      <c r="M776" s="4">
        <f t="shared" si="107"/>
        <v>27512.08</v>
      </c>
      <c r="N776" s="4">
        <f t="shared" si="107"/>
        <v>8031.899999999999</v>
      </c>
      <c r="O776" s="4">
        <f t="shared" si="107"/>
        <v>0.61</v>
      </c>
      <c r="P776" s="4">
        <f>E776+F776+G776+H776+I776-J776-K776-L776-M776-O776+N776</f>
        <v>662767</v>
      </c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487"/>
  <sheetViews>
    <sheetView workbookViewId="0" topLeftCell="A1">
      <selection activeCell="J3" sqref="J3"/>
    </sheetView>
  </sheetViews>
  <sheetFormatPr defaultColWidth="11.421875" defaultRowHeight="12.75"/>
  <cols>
    <col min="1" max="1" width="8.00390625" style="0" customWidth="1"/>
    <col min="2" max="2" width="27.421875" style="123" customWidth="1"/>
    <col min="3" max="3" width="10.421875" style="123" customWidth="1"/>
    <col min="4" max="4" width="10.7109375" style="123" bestFit="1" customWidth="1"/>
    <col min="5" max="5" width="7.8515625" style="123" bestFit="1" customWidth="1"/>
    <col min="6" max="6" width="15.7109375" style="123" customWidth="1"/>
    <col min="7" max="7" width="33.140625" style="123" customWidth="1"/>
    <col min="8" max="17" width="11.421875" style="5" customWidth="1"/>
    <col min="18" max="115" width="11.421875" style="62" customWidth="1"/>
  </cols>
  <sheetData>
    <row r="1" spans="1:7" ht="33" customHeight="1">
      <c r="A1" s="361" t="s">
        <v>555</v>
      </c>
      <c r="B1" s="362"/>
      <c r="C1" s="362"/>
      <c r="D1" s="362"/>
      <c r="E1" s="362"/>
      <c r="F1" s="362"/>
      <c r="G1" s="363"/>
    </row>
    <row r="2" spans="1:7" ht="18">
      <c r="A2" s="340" t="s">
        <v>779</v>
      </c>
      <c r="B2" s="341"/>
      <c r="C2" s="341"/>
      <c r="D2" s="341"/>
      <c r="E2" s="341"/>
      <c r="F2" s="341"/>
      <c r="G2" s="334" t="s">
        <v>556</v>
      </c>
    </row>
    <row r="3" spans="1:115" s="183" customFormat="1" ht="32.25" customHeight="1">
      <c r="A3" s="333" t="s">
        <v>0</v>
      </c>
      <c r="B3" s="142" t="s">
        <v>2</v>
      </c>
      <c r="C3" s="142" t="s">
        <v>3</v>
      </c>
      <c r="D3" s="142" t="s">
        <v>5</v>
      </c>
      <c r="E3" s="142" t="s">
        <v>557</v>
      </c>
      <c r="F3" s="142" t="s">
        <v>554</v>
      </c>
      <c r="G3" s="142" t="s">
        <v>490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5"/>
      <c r="CU3" s="335"/>
      <c r="CV3" s="335"/>
      <c r="CW3" s="335"/>
      <c r="CX3" s="335"/>
      <c r="CY3" s="335"/>
      <c r="CZ3" s="335"/>
      <c r="DA3" s="335"/>
      <c r="DB3" s="335"/>
      <c r="DC3" s="335"/>
      <c r="DD3" s="335"/>
      <c r="DE3" s="335"/>
      <c r="DF3" s="335"/>
      <c r="DG3" s="335"/>
      <c r="DH3" s="335"/>
      <c r="DI3" s="335"/>
      <c r="DJ3" s="335"/>
      <c r="DK3" s="335"/>
    </row>
    <row r="4" spans="1:115" s="116" customFormat="1" ht="18" customHeight="1">
      <c r="A4" s="113" t="s">
        <v>558</v>
      </c>
      <c r="B4" s="114"/>
      <c r="C4" s="115"/>
      <c r="D4" s="114"/>
      <c r="E4" s="114"/>
      <c r="F4" s="114"/>
      <c r="G4" s="114"/>
      <c r="H4" s="67"/>
      <c r="I4" s="67"/>
      <c r="J4" s="67"/>
      <c r="K4" s="67"/>
      <c r="L4" s="67"/>
      <c r="M4" s="67"/>
      <c r="N4" s="67"/>
      <c r="O4" s="67"/>
      <c r="P4" s="67"/>
      <c r="Q4" s="67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</row>
    <row r="5" spans="1:115" s="116" customFormat="1" ht="24" customHeight="1">
      <c r="A5" s="117" t="s">
        <v>559</v>
      </c>
      <c r="B5" s="114" t="s">
        <v>560</v>
      </c>
      <c r="C5" s="115" t="s">
        <v>655</v>
      </c>
      <c r="D5" s="114">
        <v>1376.55</v>
      </c>
      <c r="E5" s="114">
        <v>0.15</v>
      </c>
      <c r="F5" s="114">
        <f>D5-E5</f>
        <v>1376.3999999999999</v>
      </c>
      <c r="G5" s="114"/>
      <c r="H5" s="67"/>
      <c r="I5" s="67"/>
      <c r="J5" s="67"/>
      <c r="K5" s="67"/>
      <c r="L5" s="67"/>
      <c r="M5" s="67"/>
      <c r="N5" s="67"/>
      <c r="O5" s="67"/>
      <c r="P5" s="67"/>
      <c r="Q5" s="67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</row>
    <row r="6" spans="1:115" s="116" customFormat="1" ht="24" customHeight="1">
      <c r="A6" s="117" t="s">
        <v>561</v>
      </c>
      <c r="B6" s="114" t="s">
        <v>562</v>
      </c>
      <c r="C6" s="115" t="s">
        <v>656</v>
      </c>
      <c r="D6" s="114">
        <v>1672.65</v>
      </c>
      <c r="E6" s="114">
        <v>0.05</v>
      </c>
      <c r="F6" s="114">
        <f aca="true" t="shared" si="0" ref="F6:F16">D6-E6</f>
        <v>1672.6000000000001</v>
      </c>
      <c r="G6" s="114"/>
      <c r="H6" s="67"/>
      <c r="I6" s="67"/>
      <c r="J6" s="67"/>
      <c r="K6" s="67"/>
      <c r="L6" s="67"/>
      <c r="M6" s="67"/>
      <c r="N6" s="67"/>
      <c r="O6" s="67"/>
      <c r="P6" s="67"/>
      <c r="Q6" s="67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</row>
    <row r="7" spans="1:115" s="116" customFormat="1" ht="24" customHeight="1">
      <c r="A7" s="117" t="s">
        <v>563</v>
      </c>
      <c r="B7" s="114" t="s">
        <v>667</v>
      </c>
      <c r="C7" s="115" t="s">
        <v>657</v>
      </c>
      <c r="D7" s="114">
        <v>1476.25</v>
      </c>
      <c r="E7" s="114">
        <v>-0.15</v>
      </c>
      <c r="F7" s="114">
        <f t="shared" si="0"/>
        <v>1476.4</v>
      </c>
      <c r="G7" s="114"/>
      <c r="H7" s="67"/>
      <c r="I7" s="67"/>
      <c r="J7" s="67"/>
      <c r="K7" s="67"/>
      <c r="L7" s="67"/>
      <c r="M7" s="67"/>
      <c r="N7" s="67"/>
      <c r="O7" s="67"/>
      <c r="P7" s="67"/>
      <c r="Q7" s="67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336"/>
      <c r="DJ7" s="336"/>
      <c r="DK7" s="336"/>
    </row>
    <row r="8" spans="1:115" s="116" customFormat="1" ht="24" customHeight="1">
      <c r="A8" s="117" t="s">
        <v>564</v>
      </c>
      <c r="B8" s="114" t="s">
        <v>565</v>
      </c>
      <c r="C8" s="115" t="s">
        <v>658</v>
      </c>
      <c r="D8" s="114">
        <v>1337.65</v>
      </c>
      <c r="E8" s="114">
        <v>0.05</v>
      </c>
      <c r="F8" s="114">
        <f t="shared" si="0"/>
        <v>1337.6000000000001</v>
      </c>
      <c r="G8" s="114"/>
      <c r="H8" s="67"/>
      <c r="I8" s="67"/>
      <c r="J8" s="67"/>
      <c r="K8" s="67"/>
      <c r="L8" s="67"/>
      <c r="M8" s="67"/>
      <c r="N8" s="67"/>
      <c r="O8" s="67"/>
      <c r="P8" s="67"/>
      <c r="Q8" s="67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</row>
    <row r="9" spans="1:115" s="116" customFormat="1" ht="24" customHeight="1">
      <c r="A9" s="117" t="s">
        <v>566</v>
      </c>
      <c r="B9" s="114" t="s">
        <v>567</v>
      </c>
      <c r="C9" s="115" t="s">
        <v>659</v>
      </c>
      <c r="D9" s="114">
        <v>1255.75</v>
      </c>
      <c r="E9" s="114">
        <v>-0.05</v>
      </c>
      <c r="F9" s="114">
        <f t="shared" si="0"/>
        <v>1255.8</v>
      </c>
      <c r="G9" s="114"/>
      <c r="H9" s="67"/>
      <c r="I9" s="67"/>
      <c r="J9" s="67"/>
      <c r="K9" s="67"/>
      <c r="L9" s="67"/>
      <c r="M9" s="67"/>
      <c r="N9" s="67"/>
      <c r="O9" s="67"/>
      <c r="P9" s="67"/>
      <c r="Q9" s="67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</row>
    <row r="10" spans="1:115" s="116" customFormat="1" ht="24" customHeight="1">
      <c r="A10" s="117" t="s">
        <v>568</v>
      </c>
      <c r="B10" s="114" t="s">
        <v>569</v>
      </c>
      <c r="C10" s="115" t="s">
        <v>660</v>
      </c>
      <c r="D10" s="114">
        <v>1672.65</v>
      </c>
      <c r="E10" s="114">
        <v>0.05</v>
      </c>
      <c r="F10" s="114">
        <f t="shared" si="0"/>
        <v>1672.6000000000001</v>
      </c>
      <c r="G10" s="114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</row>
    <row r="11" spans="1:115" s="116" customFormat="1" ht="24" customHeight="1">
      <c r="A11" s="117" t="s">
        <v>570</v>
      </c>
      <c r="B11" s="114" t="s">
        <v>571</v>
      </c>
      <c r="C11" s="115" t="s">
        <v>661</v>
      </c>
      <c r="D11" s="114">
        <v>814.65</v>
      </c>
      <c r="E11" s="114">
        <v>0.05</v>
      </c>
      <c r="F11" s="114">
        <f t="shared" si="0"/>
        <v>814.6</v>
      </c>
      <c r="G11" s="114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</row>
    <row r="12" spans="1:115" s="116" customFormat="1" ht="24" customHeight="1">
      <c r="A12" s="117" t="s">
        <v>572</v>
      </c>
      <c r="B12" s="114" t="s">
        <v>573</v>
      </c>
      <c r="C12" s="115" t="s">
        <v>662</v>
      </c>
      <c r="D12" s="114">
        <v>1050.05</v>
      </c>
      <c r="E12" s="114">
        <v>0.05</v>
      </c>
      <c r="F12" s="114">
        <f t="shared" si="0"/>
        <v>1050</v>
      </c>
      <c r="G12" s="114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</row>
    <row r="13" spans="1:115" s="116" customFormat="1" ht="24" customHeight="1">
      <c r="A13" s="117" t="s">
        <v>574</v>
      </c>
      <c r="B13" s="114" t="s">
        <v>575</v>
      </c>
      <c r="C13" s="115" t="s">
        <v>663</v>
      </c>
      <c r="D13" s="114">
        <v>1373.4</v>
      </c>
      <c r="E13" s="114">
        <v>0</v>
      </c>
      <c r="F13" s="114">
        <f t="shared" si="0"/>
        <v>1373.4</v>
      </c>
      <c r="G13" s="114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</row>
    <row r="14" spans="1:115" s="116" customFormat="1" ht="24" customHeight="1">
      <c r="A14" s="117" t="s">
        <v>576</v>
      </c>
      <c r="B14" s="114" t="s">
        <v>577</v>
      </c>
      <c r="C14" s="115" t="s">
        <v>664</v>
      </c>
      <c r="D14" s="114">
        <v>2000.1</v>
      </c>
      <c r="E14" s="114">
        <v>0.1</v>
      </c>
      <c r="F14" s="114">
        <f t="shared" si="0"/>
        <v>2000</v>
      </c>
      <c r="G14" s="114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</row>
    <row r="15" spans="1:115" s="116" customFormat="1" ht="24" customHeight="1">
      <c r="A15" s="117" t="s">
        <v>578</v>
      </c>
      <c r="B15" s="114" t="s">
        <v>579</v>
      </c>
      <c r="C15" s="115" t="s">
        <v>665</v>
      </c>
      <c r="D15" s="114">
        <v>814.65</v>
      </c>
      <c r="E15" s="114">
        <v>0.05</v>
      </c>
      <c r="F15" s="114">
        <f t="shared" si="0"/>
        <v>814.6</v>
      </c>
      <c r="G15" s="11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</row>
    <row r="16" spans="1:115" s="116" customFormat="1" ht="24" customHeight="1">
      <c r="A16" s="117" t="s">
        <v>580</v>
      </c>
      <c r="B16" s="114" t="s">
        <v>581</v>
      </c>
      <c r="C16" s="115" t="s">
        <v>666</v>
      </c>
      <c r="D16" s="114">
        <v>1062.49</v>
      </c>
      <c r="E16" s="114">
        <v>0.09</v>
      </c>
      <c r="F16" s="114">
        <f t="shared" si="0"/>
        <v>1062.4</v>
      </c>
      <c r="G16" s="58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</row>
    <row r="17" spans="1:115" s="116" customFormat="1" ht="27.75" customHeight="1">
      <c r="A17" s="328" t="s">
        <v>8</v>
      </c>
      <c r="B17" s="107"/>
      <c r="C17" s="329"/>
      <c r="D17" s="104">
        <f>SUM(D5:D16)</f>
        <v>15906.839999999998</v>
      </c>
      <c r="E17" s="104">
        <f>SUM(E5:E16)</f>
        <v>0.44000000000000006</v>
      </c>
      <c r="F17" s="104">
        <f>SUM(F5:F16)</f>
        <v>15906.4</v>
      </c>
      <c r="G17" s="233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</row>
    <row r="18" spans="1:115" s="116" customFormat="1" ht="27.75" customHeight="1">
      <c r="A18" s="118"/>
      <c r="B18" s="119"/>
      <c r="C18" s="119"/>
      <c r="D18" s="119"/>
      <c r="E18" s="119"/>
      <c r="F18" s="119"/>
      <c r="G18" s="120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</row>
    <row r="19" spans="1:7" ht="12.75">
      <c r="A19" s="121"/>
      <c r="B19" s="122"/>
      <c r="C19" s="122"/>
      <c r="E19" s="122"/>
      <c r="F19" s="122"/>
      <c r="G19" s="122"/>
    </row>
    <row r="20" spans="1:7" ht="12.75">
      <c r="A20" s="121" t="s">
        <v>782</v>
      </c>
      <c r="B20" s="122"/>
      <c r="C20" s="27" t="s">
        <v>781</v>
      </c>
      <c r="D20" s="122"/>
      <c r="E20" s="122"/>
      <c r="F20" s="27"/>
      <c r="G20" s="332" t="s">
        <v>783</v>
      </c>
    </row>
    <row r="21" spans="1:7" ht="12.75">
      <c r="A21" s="121"/>
      <c r="B21" s="122"/>
      <c r="C21" s="332" t="s">
        <v>780</v>
      </c>
      <c r="D21" s="122"/>
      <c r="E21" s="122"/>
      <c r="F21" s="27"/>
      <c r="G21" s="27" t="s">
        <v>784</v>
      </c>
    </row>
    <row r="22" spans="1:7" ht="12.75">
      <c r="A22" s="121"/>
      <c r="B22" s="122"/>
      <c r="C22" s="122"/>
      <c r="D22" s="122"/>
      <c r="E22" s="122"/>
      <c r="F22" s="122"/>
      <c r="G22" s="122"/>
    </row>
    <row r="23" spans="2:7" s="62" customFormat="1" ht="12.75">
      <c r="B23" s="14"/>
      <c r="C23" s="14"/>
      <c r="D23" s="14"/>
      <c r="E23" s="14"/>
      <c r="F23" s="14"/>
      <c r="G23" s="14"/>
    </row>
    <row r="24" spans="2:7" s="62" customFormat="1" ht="12.75">
      <c r="B24" s="14"/>
      <c r="C24" s="14"/>
      <c r="D24" s="14"/>
      <c r="E24" s="14"/>
      <c r="F24" s="14"/>
      <c r="G24" s="14"/>
    </row>
    <row r="25" spans="2:7" s="62" customFormat="1" ht="12.75">
      <c r="B25" s="14"/>
      <c r="C25" s="14"/>
      <c r="D25" s="14"/>
      <c r="E25" s="14"/>
      <c r="F25" s="14"/>
      <c r="G25" s="14"/>
    </row>
    <row r="26" spans="2:7" s="62" customFormat="1" ht="12.75">
      <c r="B26" s="14"/>
      <c r="C26" s="14"/>
      <c r="D26" s="14"/>
      <c r="E26" s="14"/>
      <c r="F26" s="14"/>
      <c r="G26" s="14"/>
    </row>
    <row r="27" spans="2:7" s="62" customFormat="1" ht="12.75">
      <c r="B27" s="14"/>
      <c r="C27" s="14"/>
      <c r="D27" s="14"/>
      <c r="E27" s="14"/>
      <c r="F27" s="14"/>
      <c r="G27" s="14"/>
    </row>
    <row r="28" spans="2:7" s="62" customFormat="1" ht="12.75">
      <c r="B28" s="14"/>
      <c r="C28" s="14"/>
      <c r="D28" s="14"/>
      <c r="E28" s="14"/>
      <c r="F28" s="14"/>
      <c r="G28" s="14"/>
    </row>
    <row r="29" spans="2:7" s="62" customFormat="1" ht="12.75">
      <c r="B29" s="14"/>
      <c r="C29" s="14"/>
      <c r="D29" s="14"/>
      <c r="E29" s="14"/>
      <c r="F29" s="14"/>
      <c r="G29" s="14"/>
    </row>
    <row r="30" spans="2:7" s="62" customFormat="1" ht="12.75">
      <c r="B30" s="14"/>
      <c r="C30" s="14"/>
      <c r="D30" s="14"/>
      <c r="E30" s="14"/>
      <c r="F30" s="14"/>
      <c r="G30" s="14"/>
    </row>
    <row r="31" spans="2:7" s="62" customFormat="1" ht="12.75">
      <c r="B31" s="14"/>
      <c r="C31" s="14"/>
      <c r="D31" s="14"/>
      <c r="E31" s="14"/>
      <c r="F31" s="14"/>
      <c r="G31" s="14"/>
    </row>
    <row r="32" spans="2:7" s="62" customFormat="1" ht="12.75">
      <c r="B32" s="14"/>
      <c r="C32" s="14"/>
      <c r="D32" s="14"/>
      <c r="E32" s="14"/>
      <c r="F32" s="14"/>
      <c r="G32" s="14"/>
    </row>
    <row r="33" spans="2:7" s="62" customFormat="1" ht="12.75">
      <c r="B33" s="14"/>
      <c r="C33" s="14"/>
      <c r="D33" s="14"/>
      <c r="E33" s="14"/>
      <c r="F33" s="14"/>
      <c r="G33" s="14"/>
    </row>
    <row r="34" spans="2:7" s="62" customFormat="1" ht="12.75">
      <c r="B34" s="14"/>
      <c r="C34" s="14"/>
      <c r="D34" s="14"/>
      <c r="E34" s="14"/>
      <c r="F34" s="14"/>
      <c r="G34" s="14"/>
    </row>
    <row r="35" spans="2:7" s="62" customFormat="1" ht="12.75">
      <c r="B35" s="14"/>
      <c r="C35" s="14"/>
      <c r="D35" s="14"/>
      <c r="E35" s="14"/>
      <c r="F35" s="14"/>
      <c r="G35" s="14"/>
    </row>
    <row r="36" spans="2:7" s="62" customFormat="1" ht="12.75">
      <c r="B36" s="14"/>
      <c r="C36" s="14"/>
      <c r="D36" s="14"/>
      <c r="E36" s="14"/>
      <c r="F36" s="14"/>
      <c r="G36" s="14"/>
    </row>
    <row r="37" spans="2:7" s="62" customFormat="1" ht="12.75">
      <c r="B37" s="14"/>
      <c r="C37" s="14"/>
      <c r="D37" s="14"/>
      <c r="E37" s="14"/>
      <c r="F37" s="14"/>
      <c r="G37" s="14"/>
    </row>
    <row r="38" spans="2:7" s="62" customFormat="1" ht="12.75">
      <c r="B38" s="14"/>
      <c r="C38" s="14"/>
      <c r="D38" s="14"/>
      <c r="E38" s="14"/>
      <c r="F38" s="14"/>
      <c r="G38" s="14"/>
    </row>
    <row r="39" spans="2:7" s="62" customFormat="1" ht="12.75">
      <c r="B39" s="14"/>
      <c r="C39" s="14"/>
      <c r="D39" s="14"/>
      <c r="E39" s="14"/>
      <c r="F39" s="14"/>
      <c r="G39" s="14"/>
    </row>
    <row r="40" spans="2:7" s="62" customFormat="1" ht="12.75">
      <c r="B40" s="14"/>
      <c r="C40" s="14"/>
      <c r="D40" s="14"/>
      <c r="E40" s="14"/>
      <c r="F40" s="14"/>
      <c r="G40" s="14"/>
    </row>
    <row r="41" spans="2:7" s="62" customFormat="1" ht="12.75">
      <c r="B41" s="14"/>
      <c r="C41" s="14"/>
      <c r="D41" s="14"/>
      <c r="E41" s="14"/>
      <c r="F41" s="14"/>
      <c r="G41" s="14"/>
    </row>
    <row r="42" spans="2:7" s="62" customFormat="1" ht="12.75">
      <c r="B42" s="14"/>
      <c r="C42" s="14"/>
      <c r="D42" s="14"/>
      <c r="E42" s="14"/>
      <c r="F42" s="14"/>
      <c r="G42" s="14"/>
    </row>
    <row r="43" spans="2:7" s="62" customFormat="1" ht="12.75">
      <c r="B43" s="14"/>
      <c r="C43" s="14"/>
      <c r="D43" s="14"/>
      <c r="E43" s="14"/>
      <c r="F43" s="14"/>
      <c r="G43" s="14"/>
    </row>
    <row r="44" spans="2:7" s="62" customFormat="1" ht="12.75">
      <c r="B44" s="14"/>
      <c r="C44" s="14"/>
      <c r="D44" s="14"/>
      <c r="E44" s="14"/>
      <c r="F44" s="14"/>
      <c r="G44" s="14"/>
    </row>
    <row r="45" spans="2:7" s="62" customFormat="1" ht="12.75">
      <c r="B45" s="14"/>
      <c r="C45" s="14"/>
      <c r="D45" s="14"/>
      <c r="E45" s="14"/>
      <c r="F45" s="14"/>
      <c r="G45" s="14"/>
    </row>
    <row r="46" spans="2:7" s="62" customFormat="1" ht="12.75">
      <c r="B46" s="14"/>
      <c r="C46" s="14"/>
      <c r="D46" s="14"/>
      <c r="E46" s="14"/>
      <c r="F46" s="14"/>
      <c r="G46" s="14"/>
    </row>
    <row r="47" spans="2:7" s="62" customFormat="1" ht="12.75">
      <c r="B47" s="14"/>
      <c r="C47" s="14"/>
      <c r="D47" s="14"/>
      <c r="E47" s="14"/>
      <c r="F47" s="14"/>
      <c r="G47" s="14"/>
    </row>
    <row r="48" spans="2:7" s="62" customFormat="1" ht="12.75">
      <c r="B48" s="14"/>
      <c r="C48" s="14"/>
      <c r="D48" s="14"/>
      <c r="E48" s="14"/>
      <c r="F48" s="14"/>
      <c r="G48" s="14"/>
    </row>
    <row r="49" spans="2:7" s="62" customFormat="1" ht="12.75">
      <c r="B49" s="14"/>
      <c r="C49" s="14"/>
      <c r="D49" s="14"/>
      <c r="E49" s="14"/>
      <c r="F49" s="14"/>
      <c r="G49" s="14"/>
    </row>
    <row r="50" spans="2:7" s="62" customFormat="1" ht="12.75">
      <c r="B50" s="14"/>
      <c r="C50" s="14"/>
      <c r="D50" s="14"/>
      <c r="E50" s="14"/>
      <c r="F50" s="14"/>
      <c r="G50" s="14"/>
    </row>
    <row r="51" spans="2:7" s="62" customFormat="1" ht="12.75">
      <c r="B51" s="14"/>
      <c r="C51" s="14"/>
      <c r="D51" s="14"/>
      <c r="E51" s="14"/>
      <c r="F51" s="14"/>
      <c r="G51" s="14"/>
    </row>
    <row r="52" spans="2:7" s="62" customFormat="1" ht="12.75">
      <c r="B52" s="14"/>
      <c r="C52" s="14"/>
      <c r="D52" s="14"/>
      <c r="E52" s="14"/>
      <c r="F52" s="14"/>
      <c r="G52" s="14"/>
    </row>
    <row r="53" spans="2:7" s="62" customFormat="1" ht="12.75">
      <c r="B53" s="14"/>
      <c r="C53" s="14"/>
      <c r="D53" s="14"/>
      <c r="E53" s="14"/>
      <c r="F53" s="14"/>
      <c r="G53" s="14"/>
    </row>
    <row r="54" spans="2:7" s="62" customFormat="1" ht="12.75">
      <c r="B54" s="14"/>
      <c r="C54" s="14"/>
      <c r="D54" s="14"/>
      <c r="E54" s="14"/>
      <c r="F54" s="14"/>
      <c r="G54" s="14"/>
    </row>
    <row r="55" spans="2:7" s="62" customFormat="1" ht="12.75">
      <c r="B55" s="14"/>
      <c r="C55" s="14"/>
      <c r="D55" s="14"/>
      <c r="E55" s="14"/>
      <c r="F55" s="14"/>
      <c r="G55" s="14"/>
    </row>
    <row r="56" spans="2:7" s="62" customFormat="1" ht="12.75">
      <c r="B56" s="14"/>
      <c r="C56" s="14"/>
      <c r="D56" s="14"/>
      <c r="E56" s="14"/>
      <c r="F56" s="14"/>
      <c r="G56" s="14"/>
    </row>
    <row r="57" spans="2:7" s="62" customFormat="1" ht="12.75">
      <c r="B57" s="14"/>
      <c r="C57" s="14"/>
      <c r="D57" s="14"/>
      <c r="E57" s="14"/>
      <c r="F57" s="14"/>
      <c r="G57" s="14"/>
    </row>
    <row r="58" spans="2:7" s="62" customFormat="1" ht="12.75">
      <c r="B58" s="14"/>
      <c r="C58" s="14"/>
      <c r="D58" s="14"/>
      <c r="E58" s="14"/>
      <c r="F58" s="14"/>
      <c r="G58" s="14"/>
    </row>
    <row r="59" spans="2:7" s="62" customFormat="1" ht="12.75">
      <c r="B59" s="14"/>
      <c r="C59" s="14"/>
      <c r="D59" s="14"/>
      <c r="E59" s="14"/>
      <c r="F59" s="14"/>
      <c r="G59" s="14"/>
    </row>
    <row r="60" spans="2:7" s="62" customFormat="1" ht="12.75">
      <c r="B60" s="14"/>
      <c r="C60" s="14"/>
      <c r="D60" s="14"/>
      <c r="E60" s="14"/>
      <c r="F60" s="14"/>
      <c r="G60" s="14"/>
    </row>
    <row r="61" spans="2:7" s="62" customFormat="1" ht="12.75">
      <c r="B61" s="14"/>
      <c r="C61" s="14"/>
      <c r="D61" s="14"/>
      <c r="E61" s="14"/>
      <c r="F61" s="14"/>
      <c r="G61" s="14"/>
    </row>
    <row r="62" spans="2:7" s="62" customFormat="1" ht="12.75">
      <c r="B62" s="14"/>
      <c r="C62" s="14"/>
      <c r="D62" s="14"/>
      <c r="E62" s="14"/>
      <c r="F62" s="14"/>
      <c r="G62" s="14"/>
    </row>
    <row r="63" spans="2:7" s="62" customFormat="1" ht="12.75">
      <c r="B63" s="14"/>
      <c r="C63" s="14"/>
      <c r="D63" s="14"/>
      <c r="E63" s="14"/>
      <c r="F63" s="14"/>
      <c r="G63" s="14"/>
    </row>
    <row r="64" spans="2:7" s="62" customFormat="1" ht="12.75">
      <c r="B64" s="14"/>
      <c r="C64" s="14"/>
      <c r="D64" s="14"/>
      <c r="E64" s="14"/>
      <c r="F64" s="14"/>
      <c r="G64" s="14"/>
    </row>
    <row r="65" spans="2:7" s="62" customFormat="1" ht="12.75">
      <c r="B65" s="14"/>
      <c r="C65" s="14"/>
      <c r="D65" s="14"/>
      <c r="E65" s="14"/>
      <c r="F65" s="14"/>
      <c r="G65" s="14"/>
    </row>
    <row r="66" spans="2:7" s="62" customFormat="1" ht="12.75">
      <c r="B66" s="14"/>
      <c r="C66" s="14"/>
      <c r="D66" s="14"/>
      <c r="E66" s="14"/>
      <c r="F66" s="14"/>
      <c r="G66" s="14"/>
    </row>
    <row r="67" spans="2:7" s="62" customFormat="1" ht="12.75">
      <c r="B67" s="14"/>
      <c r="C67" s="14"/>
      <c r="D67" s="14"/>
      <c r="E67" s="14"/>
      <c r="F67" s="14"/>
      <c r="G67" s="14"/>
    </row>
    <row r="68" spans="2:7" s="62" customFormat="1" ht="12.75">
      <c r="B68" s="14"/>
      <c r="C68" s="14"/>
      <c r="D68" s="14"/>
      <c r="E68" s="14"/>
      <c r="F68" s="14"/>
      <c r="G68" s="14"/>
    </row>
    <row r="69" spans="2:7" s="62" customFormat="1" ht="12.75">
      <c r="B69" s="14"/>
      <c r="C69" s="14"/>
      <c r="D69" s="14"/>
      <c r="E69" s="14"/>
      <c r="F69" s="14"/>
      <c r="G69" s="14"/>
    </row>
    <row r="70" spans="2:7" s="62" customFormat="1" ht="12.75">
      <c r="B70" s="14"/>
      <c r="C70" s="14"/>
      <c r="D70" s="14"/>
      <c r="E70" s="14"/>
      <c r="F70" s="14"/>
      <c r="G70" s="14"/>
    </row>
    <row r="71" spans="2:7" s="62" customFormat="1" ht="12.75">
      <c r="B71" s="14"/>
      <c r="C71" s="14"/>
      <c r="D71" s="14"/>
      <c r="E71" s="14"/>
      <c r="F71" s="14"/>
      <c r="G71" s="14"/>
    </row>
    <row r="72" spans="2:7" s="62" customFormat="1" ht="12.75">
      <c r="B72" s="14"/>
      <c r="C72" s="14"/>
      <c r="D72" s="14"/>
      <c r="E72" s="14"/>
      <c r="F72" s="14"/>
      <c r="G72" s="14"/>
    </row>
    <row r="73" spans="2:7" s="62" customFormat="1" ht="12.75">
      <c r="B73" s="14"/>
      <c r="C73" s="14"/>
      <c r="D73" s="14"/>
      <c r="E73" s="14"/>
      <c r="F73" s="14"/>
      <c r="G73" s="14"/>
    </row>
    <row r="74" spans="2:7" s="62" customFormat="1" ht="12.75">
      <c r="B74" s="14"/>
      <c r="C74" s="14"/>
      <c r="D74" s="14"/>
      <c r="E74" s="14"/>
      <c r="F74" s="14"/>
      <c r="G74" s="14"/>
    </row>
    <row r="75" spans="2:7" s="62" customFormat="1" ht="12.75">
      <c r="B75" s="14"/>
      <c r="C75" s="14"/>
      <c r="D75" s="14"/>
      <c r="E75" s="14"/>
      <c r="F75" s="14"/>
      <c r="G75" s="14"/>
    </row>
    <row r="76" spans="2:7" s="62" customFormat="1" ht="12.75">
      <c r="B76" s="14"/>
      <c r="C76" s="14"/>
      <c r="D76" s="14"/>
      <c r="E76" s="14"/>
      <c r="F76" s="14"/>
      <c r="G76" s="14"/>
    </row>
    <row r="77" spans="2:7" s="62" customFormat="1" ht="12.75">
      <c r="B77" s="14"/>
      <c r="C77" s="14"/>
      <c r="D77" s="14"/>
      <c r="E77" s="14"/>
      <c r="F77" s="14"/>
      <c r="G77" s="14"/>
    </row>
    <row r="78" spans="2:7" s="62" customFormat="1" ht="12.75">
      <c r="B78" s="14"/>
      <c r="C78" s="14"/>
      <c r="D78" s="14"/>
      <c r="E78" s="14"/>
      <c r="F78" s="14"/>
      <c r="G78" s="14"/>
    </row>
    <row r="79" spans="2:7" s="62" customFormat="1" ht="12.75">
      <c r="B79" s="14"/>
      <c r="C79" s="14"/>
      <c r="D79" s="14"/>
      <c r="E79" s="14"/>
      <c r="F79" s="14"/>
      <c r="G79" s="14"/>
    </row>
    <row r="80" spans="2:7" s="62" customFormat="1" ht="12.75">
      <c r="B80" s="14"/>
      <c r="C80" s="14"/>
      <c r="D80" s="14"/>
      <c r="E80" s="14"/>
      <c r="F80" s="14"/>
      <c r="G80" s="14"/>
    </row>
    <row r="81" spans="2:7" s="62" customFormat="1" ht="12.75">
      <c r="B81" s="14"/>
      <c r="C81" s="14"/>
      <c r="D81" s="14"/>
      <c r="E81" s="14"/>
      <c r="F81" s="14"/>
      <c r="G81" s="14"/>
    </row>
    <row r="82" spans="2:7" s="62" customFormat="1" ht="12.75">
      <c r="B82" s="14"/>
      <c r="C82" s="14"/>
      <c r="D82" s="14"/>
      <c r="E82" s="14"/>
      <c r="F82" s="14"/>
      <c r="G82" s="14"/>
    </row>
    <row r="83" spans="2:7" s="62" customFormat="1" ht="12.75">
      <c r="B83" s="14"/>
      <c r="C83" s="14"/>
      <c r="D83" s="14"/>
      <c r="E83" s="14"/>
      <c r="F83" s="14"/>
      <c r="G83" s="14"/>
    </row>
    <row r="84" spans="2:7" s="62" customFormat="1" ht="12.75">
      <c r="B84" s="14"/>
      <c r="C84" s="14"/>
      <c r="D84" s="14"/>
      <c r="E84" s="14"/>
      <c r="F84" s="14"/>
      <c r="G84" s="14"/>
    </row>
    <row r="85" spans="2:7" s="62" customFormat="1" ht="12.75">
      <c r="B85" s="14"/>
      <c r="C85" s="14"/>
      <c r="D85" s="14"/>
      <c r="E85" s="14"/>
      <c r="F85" s="14"/>
      <c r="G85" s="14"/>
    </row>
    <row r="86" spans="2:7" s="62" customFormat="1" ht="12.75">
      <c r="B86" s="14"/>
      <c r="C86" s="14"/>
      <c r="D86" s="14"/>
      <c r="E86" s="14"/>
      <c r="F86" s="14"/>
      <c r="G86" s="14"/>
    </row>
    <row r="87" spans="2:7" s="62" customFormat="1" ht="12.75">
      <c r="B87" s="14"/>
      <c r="C87" s="14"/>
      <c r="D87" s="14"/>
      <c r="E87" s="14"/>
      <c r="F87" s="14"/>
      <c r="G87" s="14"/>
    </row>
    <row r="88" spans="2:7" s="62" customFormat="1" ht="12.75">
      <c r="B88" s="14"/>
      <c r="C88" s="14"/>
      <c r="D88" s="14"/>
      <c r="E88" s="14"/>
      <c r="F88" s="14"/>
      <c r="G88" s="14"/>
    </row>
    <row r="89" spans="2:7" s="62" customFormat="1" ht="12.75">
      <c r="B89" s="14"/>
      <c r="C89" s="14"/>
      <c r="D89" s="14"/>
      <c r="E89" s="14"/>
      <c r="F89" s="14"/>
      <c r="G89" s="14"/>
    </row>
    <row r="90" spans="2:7" s="62" customFormat="1" ht="12.75">
      <c r="B90" s="14"/>
      <c r="C90" s="14"/>
      <c r="D90" s="14"/>
      <c r="E90" s="14"/>
      <c r="F90" s="14"/>
      <c r="G90" s="14"/>
    </row>
    <row r="91" spans="2:7" s="62" customFormat="1" ht="12.75">
      <c r="B91" s="14"/>
      <c r="C91" s="14"/>
      <c r="D91" s="14"/>
      <c r="E91" s="14"/>
      <c r="F91" s="14"/>
      <c r="G91" s="14"/>
    </row>
    <row r="92" spans="2:7" s="62" customFormat="1" ht="12.75">
      <c r="B92" s="14"/>
      <c r="C92" s="14"/>
      <c r="D92" s="14"/>
      <c r="E92" s="14"/>
      <c r="F92" s="14"/>
      <c r="G92" s="14"/>
    </row>
    <row r="93" spans="2:7" s="62" customFormat="1" ht="12.75">
      <c r="B93" s="14"/>
      <c r="C93" s="14"/>
      <c r="D93" s="14"/>
      <c r="E93" s="14"/>
      <c r="F93" s="14"/>
      <c r="G93" s="14"/>
    </row>
    <row r="94" spans="2:7" s="62" customFormat="1" ht="12.75">
      <c r="B94" s="14"/>
      <c r="C94" s="14"/>
      <c r="D94" s="14"/>
      <c r="E94" s="14"/>
      <c r="F94" s="14"/>
      <c r="G94" s="14"/>
    </row>
    <row r="95" spans="2:7" s="62" customFormat="1" ht="12.75">
      <c r="B95" s="14"/>
      <c r="C95" s="14"/>
      <c r="D95" s="14"/>
      <c r="E95" s="14"/>
      <c r="F95" s="14"/>
      <c r="G95" s="14"/>
    </row>
    <row r="96" spans="2:7" s="62" customFormat="1" ht="12.75">
      <c r="B96" s="14"/>
      <c r="C96" s="14"/>
      <c r="D96" s="14"/>
      <c r="E96" s="14"/>
      <c r="F96" s="14"/>
      <c r="G96" s="14"/>
    </row>
    <row r="97" spans="2:7" s="62" customFormat="1" ht="12.75">
      <c r="B97" s="14"/>
      <c r="C97" s="14"/>
      <c r="D97" s="14"/>
      <c r="E97" s="14"/>
      <c r="F97" s="14"/>
      <c r="G97" s="14"/>
    </row>
    <row r="98" spans="2:7" s="62" customFormat="1" ht="12.75">
      <c r="B98" s="14"/>
      <c r="C98" s="14"/>
      <c r="D98" s="14"/>
      <c r="E98" s="14"/>
      <c r="F98" s="14"/>
      <c r="G98" s="14"/>
    </row>
    <row r="99" spans="2:7" s="62" customFormat="1" ht="12.75">
      <c r="B99" s="14"/>
      <c r="C99" s="14"/>
      <c r="D99" s="14"/>
      <c r="E99" s="14"/>
      <c r="F99" s="14"/>
      <c r="G99" s="14"/>
    </row>
    <row r="100" spans="2:7" s="62" customFormat="1" ht="12.75">
      <c r="B100" s="14"/>
      <c r="C100" s="14"/>
      <c r="D100" s="14"/>
      <c r="E100" s="14"/>
      <c r="F100" s="14"/>
      <c r="G100" s="14"/>
    </row>
    <row r="101" spans="2:7" s="62" customFormat="1" ht="12.75">
      <c r="B101" s="14"/>
      <c r="C101" s="14"/>
      <c r="D101" s="14"/>
      <c r="E101" s="14"/>
      <c r="F101" s="14"/>
      <c r="G101" s="14"/>
    </row>
    <row r="102" spans="2:7" s="62" customFormat="1" ht="12.75">
      <c r="B102" s="14"/>
      <c r="C102" s="14"/>
      <c r="D102" s="14"/>
      <c r="E102" s="14"/>
      <c r="F102" s="14"/>
      <c r="G102" s="14"/>
    </row>
    <row r="103" spans="2:7" s="62" customFormat="1" ht="12.75">
      <c r="B103" s="14"/>
      <c r="C103" s="14"/>
      <c r="D103" s="14"/>
      <c r="E103" s="14"/>
      <c r="F103" s="14"/>
      <c r="G103" s="14"/>
    </row>
    <row r="104" spans="2:7" s="62" customFormat="1" ht="12.75">
      <c r="B104" s="14"/>
      <c r="C104" s="14"/>
      <c r="D104" s="14"/>
      <c r="E104" s="14"/>
      <c r="F104" s="14"/>
      <c r="G104" s="14"/>
    </row>
    <row r="105" spans="2:7" s="62" customFormat="1" ht="12.75">
      <c r="B105" s="14"/>
      <c r="C105" s="14"/>
      <c r="D105" s="14"/>
      <c r="E105" s="14"/>
      <c r="F105" s="14"/>
      <c r="G105" s="14"/>
    </row>
    <row r="106" spans="2:7" s="62" customFormat="1" ht="12.75">
      <c r="B106" s="14"/>
      <c r="C106" s="14"/>
      <c r="D106" s="14"/>
      <c r="E106" s="14"/>
      <c r="F106" s="14"/>
      <c r="G106" s="14"/>
    </row>
    <row r="107" spans="2:7" s="62" customFormat="1" ht="12.75">
      <c r="B107" s="14"/>
      <c r="C107" s="14"/>
      <c r="D107" s="14"/>
      <c r="E107" s="14"/>
      <c r="F107" s="14"/>
      <c r="G107" s="14"/>
    </row>
    <row r="108" spans="2:7" s="62" customFormat="1" ht="12.75">
      <c r="B108" s="14"/>
      <c r="C108" s="14"/>
      <c r="D108" s="14"/>
      <c r="E108" s="14"/>
      <c r="F108" s="14"/>
      <c r="G108" s="14"/>
    </row>
    <row r="109" spans="2:7" s="62" customFormat="1" ht="12.75">
      <c r="B109" s="14"/>
      <c r="C109" s="14"/>
      <c r="D109" s="14"/>
      <c r="E109" s="14"/>
      <c r="F109" s="14"/>
      <c r="G109" s="14"/>
    </row>
    <row r="110" spans="2:7" s="62" customFormat="1" ht="12.75">
      <c r="B110" s="14"/>
      <c r="C110" s="14"/>
      <c r="D110" s="14"/>
      <c r="E110" s="14"/>
      <c r="F110" s="14"/>
      <c r="G110" s="14"/>
    </row>
    <row r="111" spans="2:7" s="62" customFormat="1" ht="12.75">
      <c r="B111" s="14"/>
      <c r="C111" s="14"/>
      <c r="D111" s="14"/>
      <c r="E111" s="14"/>
      <c r="F111" s="14"/>
      <c r="G111" s="14"/>
    </row>
    <row r="112" spans="2:7" s="62" customFormat="1" ht="12.75">
      <c r="B112" s="14"/>
      <c r="C112" s="14"/>
      <c r="D112" s="14"/>
      <c r="E112" s="14"/>
      <c r="F112" s="14"/>
      <c r="G112" s="14"/>
    </row>
    <row r="113" spans="2:7" s="62" customFormat="1" ht="12.75">
      <c r="B113" s="14"/>
      <c r="C113" s="14"/>
      <c r="D113" s="14"/>
      <c r="E113" s="14"/>
      <c r="F113" s="14"/>
      <c r="G113" s="14"/>
    </row>
    <row r="114" spans="2:7" s="62" customFormat="1" ht="12.75">
      <c r="B114" s="14"/>
      <c r="C114" s="14"/>
      <c r="D114" s="14"/>
      <c r="E114" s="14"/>
      <c r="F114" s="14"/>
      <c r="G114" s="14"/>
    </row>
    <row r="115" spans="2:7" s="62" customFormat="1" ht="12.75">
      <c r="B115" s="14"/>
      <c r="C115" s="14"/>
      <c r="D115" s="14"/>
      <c r="E115" s="14"/>
      <c r="F115" s="14"/>
      <c r="G115" s="14"/>
    </row>
    <row r="116" spans="2:7" s="62" customFormat="1" ht="12.75">
      <c r="B116" s="14"/>
      <c r="C116" s="14"/>
      <c r="D116" s="14"/>
      <c r="E116" s="14"/>
      <c r="F116" s="14"/>
      <c r="G116" s="14"/>
    </row>
    <row r="117" spans="2:7" s="62" customFormat="1" ht="12.75">
      <c r="B117" s="14"/>
      <c r="C117" s="14"/>
      <c r="D117" s="14"/>
      <c r="E117" s="14"/>
      <c r="F117" s="14"/>
      <c r="G117" s="14"/>
    </row>
    <row r="118" spans="2:7" s="62" customFormat="1" ht="12.75">
      <c r="B118" s="14"/>
      <c r="C118" s="14"/>
      <c r="D118" s="14"/>
      <c r="E118" s="14"/>
      <c r="F118" s="14"/>
      <c r="G118" s="14"/>
    </row>
    <row r="119" spans="2:7" s="62" customFormat="1" ht="12.75">
      <c r="B119" s="14"/>
      <c r="C119" s="14"/>
      <c r="D119" s="14"/>
      <c r="E119" s="14"/>
      <c r="F119" s="14"/>
      <c r="G119" s="14"/>
    </row>
    <row r="120" spans="2:7" s="62" customFormat="1" ht="12.75">
      <c r="B120" s="14"/>
      <c r="C120" s="14"/>
      <c r="D120" s="14"/>
      <c r="E120" s="14"/>
      <c r="F120" s="14"/>
      <c r="G120" s="14"/>
    </row>
    <row r="121" spans="2:7" s="62" customFormat="1" ht="12.75">
      <c r="B121" s="14"/>
      <c r="C121" s="14"/>
      <c r="D121" s="14"/>
      <c r="E121" s="14"/>
      <c r="F121" s="14"/>
      <c r="G121" s="14"/>
    </row>
    <row r="122" spans="2:7" s="62" customFormat="1" ht="12.75">
      <c r="B122" s="14"/>
      <c r="C122" s="14"/>
      <c r="D122" s="14"/>
      <c r="E122" s="14"/>
      <c r="F122" s="14"/>
      <c r="G122" s="14"/>
    </row>
    <row r="123" spans="2:7" s="62" customFormat="1" ht="12.75">
      <c r="B123" s="14"/>
      <c r="C123" s="14"/>
      <c r="D123" s="14"/>
      <c r="E123" s="14"/>
      <c r="F123" s="14"/>
      <c r="G123" s="14"/>
    </row>
    <row r="124" spans="2:7" s="62" customFormat="1" ht="12.75">
      <c r="B124" s="14"/>
      <c r="C124" s="14"/>
      <c r="D124" s="14"/>
      <c r="E124" s="14"/>
      <c r="F124" s="14"/>
      <c r="G124" s="14"/>
    </row>
    <row r="125" spans="2:7" s="62" customFormat="1" ht="12.75">
      <c r="B125" s="14"/>
      <c r="C125" s="14"/>
      <c r="D125" s="14"/>
      <c r="E125" s="14"/>
      <c r="F125" s="14"/>
      <c r="G125" s="14"/>
    </row>
    <row r="126" spans="2:7" s="62" customFormat="1" ht="12.75">
      <c r="B126" s="14"/>
      <c r="C126" s="14"/>
      <c r="D126" s="14"/>
      <c r="E126" s="14"/>
      <c r="F126" s="14"/>
      <c r="G126" s="14"/>
    </row>
    <row r="127" spans="2:7" s="62" customFormat="1" ht="12.75">
      <c r="B127" s="14"/>
      <c r="C127" s="14"/>
      <c r="D127" s="14"/>
      <c r="E127" s="14"/>
      <c r="F127" s="14"/>
      <c r="G127" s="14"/>
    </row>
    <row r="128" spans="2:7" s="62" customFormat="1" ht="12.75">
      <c r="B128" s="14"/>
      <c r="C128" s="14"/>
      <c r="D128" s="14"/>
      <c r="E128" s="14"/>
      <c r="F128" s="14"/>
      <c r="G128" s="14"/>
    </row>
    <row r="129" spans="2:7" s="62" customFormat="1" ht="12.75">
      <c r="B129" s="14"/>
      <c r="C129" s="14"/>
      <c r="D129" s="14"/>
      <c r="E129" s="14"/>
      <c r="F129" s="14"/>
      <c r="G129" s="14"/>
    </row>
    <row r="130" spans="2:7" s="62" customFormat="1" ht="12.75">
      <c r="B130" s="14"/>
      <c r="C130" s="14"/>
      <c r="D130" s="14"/>
      <c r="E130" s="14"/>
      <c r="F130" s="14"/>
      <c r="G130" s="14"/>
    </row>
    <row r="131" spans="2:7" s="62" customFormat="1" ht="12.75">
      <c r="B131" s="14"/>
      <c r="C131" s="14"/>
      <c r="D131" s="14"/>
      <c r="E131" s="14"/>
      <c r="F131" s="14"/>
      <c r="G131" s="14"/>
    </row>
    <row r="132" spans="2:7" s="62" customFormat="1" ht="12.75">
      <c r="B132" s="14"/>
      <c r="C132" s="14"/>
      <c r="D132" s="14"/>
      <c r="E132" s="14"/>
      <c r="F132" s="14"/>
      <c r="G132" s="14"/>
    </row>
    <row r="133" spans="2:7" s="62" customFormat="1" ht="12.75">
      <c r="B133" s="14"/>
      <c r="C133" s="14"/>
      <c r="D133" s="14"/>
      <c r="E133" s="14"/>
      <c r="F133" s="14"/>
      <c r="G133" s="14"/>
    </row>
    <row r="134" spans="2:7" s="62" customFormat="1" ht="12.75">
      <c r="B134" s="14"/>
      <c r="C134" s="14"/>
      <c r="D134" s="14"/>
      <c r="E134" s="14"/>
      <c r="F134" s="14"/>
      <c r="G134" s="14"/>
    </row>
    <row r="135" spans="2:7" s="62" customFormat="1" ht="12.75">
      <c r="B135" s="14"/>
      <c r="C135" s="14"/>
      <c r="D135" s="14"/>
      <c r="E135" s="14"/>
      <c r="F135" s="14"/>
      <c r="G135" s="14"/>
    </row>
    <row r="136" spans="2:7" s="62" customFormat="1" ht="12.75">
      <c r="B136" s="14"/>
      <c r="C136" s="14"/>
      <c r="D136" s="14"/>
      <c r="E136" s="14"/>
      <c r="F136" s="14"/>
      <c r="G136" s="14"/>
    </row>
    <row r="137" spans="2:7" s="62" customFormat="1" ht="12.75">
      <c r="B137" s="14"/>
      <c r="C137" s="14"/>
      <c r="D137" s="14"/>
      <c r="E137" s="14"/>
      <c r="F137" s="14"/>
      <c r="G137" s="14"/>
    </row>
    <row r="138" spans="2:7" s="62" customFormat="1" ht="12.75">
      <c r="B138" s="14"/>
      <c r="C138" s="14"/>
      <c r="D138" s="14"/>
      <c r="E138" s="14"/>
      <c r="F138" s="14"/>
      <c r="G138" s="14"/>
    </row>
    <row r="139" spans="2:7" s="62" customFormat="1" ht="12.75">
      <c r="B139" s="14"/>
      <c r="C139" s="14"/>
      <c r="D139" s="14"/>
      <c r="E139" s="14"/>
      <c r="F139" s="14"/>
      <c r="G139" s="14"/>
    </row>
    <row r="140" spans="2:7" s="62" customFormat="1" ht="12.75">
      <c r="B140" s="14"/>
      <c r="C140" s="14"/>
      <c r="D140" s="14"/>
      <c r="E140" s="14"/>
      <c r="F140" s="14"/>
      <c r="G140" s="14"/>
    </row>
    <row r="141" spans="2:7" s="62" customFormat="1" ht="12.75">
      <c r="B141" s="14"/>
      <c r="C141" s="14"/>
      <c r="D141" s="14"/>
      <c r="E141" s="14"/>
      <c r="F141" s="14"/>
      <c r="G141" s="14"/>
    </row>
    <row r="142" spans="2:7" s="62" customFormat="1" ht="12.75">
      <c r="B142" s="14"/>
      <c r="C142" s="14"/>
      <c r="D142" s="14"/>
      <c r="E142" s="14"/>
      <c r="F142" s="14"/>
      <c r="G142" s="14"/>
    </row>
    <row r="143" spans="2:7" s="62" customFormat="1" ht="12.75">
      <c r="B143" s="14"/>
      <c r="C143" s="14"/>
      <c r="D143" s="14"/>
      <c r="E143" s="14"/>
      <c r="F143" s="14"/>
      <c r="G143" s="14"/>
    </row>
    <row r="144" spans="2:7" s="62" customFormat="1" ht="12.75">
      <c r="B144" s="14"/>
      <c r="C144" s="14"/>
      <c r="D144" s="14"/>
      <c r="E144" s="14"/>
      <c r="F144" s="14"/>
      <c r="G144" s="14"/>
    </row>
    <row r="145" spans="2:7" s="62" customFormat="1" ht="12.75">
      <c r="B145" s="14"/>
      <c r="C145" s="14"/>
      <c r="D145" s="14"/>
      <c r="E145" s="14"/>
      <c r="F145" s="14"/>
      <c r="G145" s="14"/>
    </row>
    <row r="146" spans="2:7" s="62" customFormat="1" ht="12.75">
      <c r="B146" s="14"/>
      <c r="C146" s="14"/>
      <c r="D146" s="14"/>
      <c r="E146" s="14"/>
      <c r="F146" s="14"/>
      <c r="G146" s="14"/>
    </row>
    <row r="147" spans="2:7" s="62" customFormat="1" ht="12.75">
      <c r="B147" s="14"/>
      <c r="C147" s="14"/>
      <c r="D147" s="14"/>
      <c r="E147" s="14"/>
      <c r="F147" s="14"/>
      <c r="G147" s="14"/>
    </row>
    <row r="148" spans="2:7" s="62" customFormat="1" ht="12.75">
      <c r="B148" s="14"/>
      <c r="C148" s="14"/>
      <c r="D148" s="14"/>
      <c r="E148" s="14"/>
      <c r="F148" s="14"/>
      <c r="G148" s="14"/>
    </row>
    <row r="149" spans="2:7" s="62" customFormat="1" ht="12.75">
      <c r="B149" s="14"/>
      <c r="C149" s="14"/>
      <c r="D149" s="14"/>
      <c r="E149" s="14"/>
      <c r="F149" s="14"/>
      <c r="G149" s="14"/>
    </row>
    <row r="150" spans="2:7" s="62" customFormat="1" ht="12.75">
      <c r="B150" s="14"/>
      <c r="C150" s="14"/>
      <c r="D150" s="14"/>
      <c r="E150" s="14"/>
      <c r="F150" s="14"/>
      <c r="G150" s="14"/>
    </row>
    <row r="151" spans="2:7" s="62" customFormat="1" ht="12.75">
      <c r="B151" s="14"/>
      <c r="C151" s="14"/>
      <c r="D151" s="14"/>
      <c r="E151" s="14"/>
      <c r="F151" s="14"/>
      <c r="G151" s="14"/>
    </row>
    <row r="152" spans="2:7" s="62" customFormat="1" ht="12.75">
      <c r="B152" s="14"/>
      <c r="C152" s="14"/>
      <c r="D152" s="14"/>
      <c r="E152" s="14"/>
      <c r="F152" s="14"/>
      <c r="G152" s="14"/>
    </row>
    <row r="153" spans="2:7" s="62" customFormat="1" ht="12.75">
      <c r="B153" s="14"/>
      <c r="C153" s="14"/>
      <c r="D153" s="14"/>
      <c r="E153" s="14"/>
      <c r="F153" s="14"/>
      <c r="G153" s="14"/>
    </row>
    <row r="154" spans="2:7" s="62" customFormat="1" ht="12.75">
      <c r="B154" s="14"/>
      <c r="C154" s="14"/>
      <c r="D154" s="14"/>
      <c r="E154" s="14"/>
      <c r="F154" s="14"/>
      <c r="G154" s="14"/>
    </row>
    <row r="155" spans="2:7" s="62" customFormat="1" ht="12.75">
      <c r="B155" s="14"/>
      <c r="C155" s="14"/>
      <c r="D155" s="14"/>
      <c r="E155" s="14"/>
      <c r="F155" s="14"/>
      <c r="G155" s="14"/>
    </row>
    <row r="156" spans="2:7" s="62" customFormat="1" ht="12.75">
      <c r="B156" s="14"/>
      <c r="C156" s="14"/>
      <c r="D156" s="14"/>
      <c r="E156" s="14"/>
      <c r="F156" s="14"/>
      <c r="G156" s="14"/>
    </row>
    <row r="157" spans="2:7" s="62" customFormat="1" ht="12.75">
      <c r="B157" s="14"/>
      <c r="C157" s="14"/>
      <c r="D157" s="14"/>
      <c r="E157" s="14"/>
      <c r="F157" s="14"/>
      <c r="G157" s="14"/>
    </row>
    <row r="158" spans="2:7" s="62" customFormat="1" ht="12.75">
      <c r="B158" s="14"/>
      <c r="C158" s="14"/>
      <c r="D158" s="14"/>
      <c r="E158" s="14"/>
      <c r="F158" s="14"/>
      <c r="G158" s="14"/>
    </row>
    <row r="159" spans="2:7" s="62" customFormat="1" ht="12.75">
      <c r="B159" s="14"/>
      <c r="C159" s="14"/>
      <c r="D159" s="14"/>
      <c r="E159" s="14"/>
      <c r="F159" s="14"/>
      <c r="G159" s="14"/>
    </row>
    <row r="160" spans="2:7" s="62" customFormat="1" ht="12.75">
      <c r="B160" s="14"/>
      <c r="C160" s="14"/>
      <c r="D160" s="14"/>
      <c r="E160" s="14"/>
      <c r="F160" s="14"/>
      <c r="G160" s="14"/>
    </row>
    <row r="161" spans="2:7" s="62" customFormat="1" ht="12.75">
      <c r="B161" s="14"/>
      <c r="C161" s="14"/>
      <c r="D161" s="14"/>
      <c r="E161" s="14"/>
      <c r="F161" s="14"/>
      <c r="G161" s="14"/>
    </row>
    <row r="162" spans="2:7" s="62" customFormat="1" ht="12.75">
      <c r="B162" s="14"/>
      <c r="C162" s="14"/>
      <c r="D162" s="14"/>
      <c r="E162" s="14"/>
      <c r="F162" s="14"/>
      <c r="G162" s="14"/>
    </row>
    <row r="163" spans="2:7" s="62" customFormat="1" ht="12.75">
      <c r="B163" s="14"/>
      <c r="C163" s="14"/>
      <c r="D163" s="14"/>
      <c r="E163" s="14"/>
      <c r="F163" s="14"/>
      <c r="G163" s="14"/>
    </row>
    <row r="164" spans="2:7" s="62" customFormat="1" ht="12.75">
      <c r="B164" s="14"/>
      <c r="C164" s="14"/>
      <c r="D164" s="14"/>
      <c r="E164" s="14"/>
      <c r="F164" s="14"/>
      <c r="G164" s="14"/>
    </row>
    <row r="165" spans="2:7" s="62" customFormat="1" ht="12.75">
      <c r="B165" s="14"/>
      <c r="C165" s="14"/>
      <c r="D165" s="14"/>
      <c r="E165" s="14"/>
      <c r="F165" s="14"/>
      <c r="G165" s="14"/>
    </row>
    <row r="166" spans="2:7" s="62" customFormat="1" ht="12.75">
      <c r="B166" s="14"/>
      <c r="C166" s="14"/>
      <c r="D166" s="14"/>
      <c r="E166" s="14"/>
      <c r="F166" s="14"/>
      <c r="G166" s="14"/>
    </row>
    <row r="167" spans="2:7" s="62" customFormat="1" ht="12.75">
      <c r="B167" s="14"/>
      <c r="C167" s="14"/>
      <c r="D167" s="14"/>
      <c r="E167" s="14"/>
      <c r="F167" s="14"/>
      <c r="G167" s="14"/>
    </row>
    <row r="168" spans="2:7" s="62" customFormat="1" ht="12.75">
      <c r="B168" s="14"/>
      <c r="C168" s="14"/>
      <c r="D168" s="14"/>
      <c r="E168" s="14"/>
      <c r="F168" s="14"/>
      <c r="G168" s="14"/>
    </row>
    <row r="169" spans="2:7" s="62" customFormat="1" ht="12.75">
      <c r="B169" s="14"/>
      <c r="C169" s="14"/>
      <c r="D169" s="14"/>
      <c r="E169" s="14"/>
      <c r="F169" s="14"/>
      <c r="G169" s="14"/>
    </row>
    <row r="170" spans="2:7" s="62" customFormat="1" ht="12.75">
      <c r="B170" s="14"/>
      <c r="C170" s="14"/>
      <c r="D170" s="14"/>
      <c r="E170" s="14"/>
      <c r="F170" s="14"/>
      <c r="G170" s="14"/>
    </row>
    <row r="171" spans="2:7" s="62" customFormat="1" ht="12.75">
      <c r="B171" s="14"/>
      <c r="C171" s="14"/>
      <c r="D171" s="14"/>
      <c r="E171" s="14"/>
      <c r="F171" s="14"/>
      <c r="G171" s="14"/>
    </row>
    <row r="172" spans="2:7" s="62" customFormat="1" ht="12.75">
      <c r="B172" s="14"/>
      <c r="C172" s="14"/>
      <c r="D172" s="14"/>
      <c r="E172" s="14"/>
      <c r="F172" s="14"/>
      <c r="G172" s="14"/>
    </row>
    <row r="173" spans="2:7" s="62" customFormat="1" ht="12.75">
      <c r="B173" s="14"/>
      <c r="C173" s="14"/>
      <c r="D173" s="14"/>
      <c r="E173" s="14"/>
      <c r="F173" s="14"/>
      <c r="G173" s="14"/>
    </row>
    <row r="174" spans="2:7" s="62" customFormat="1" ht="12.75">
      <c r="B174" s="14"/>
      <c r="C174" s="14"/>
      <c r="D174" s="14"/>
      <c r="E174" s="14"/>
      <c r="F174" s="14"/>
      <c r="G174" s="14"/>
    </row>
    <row r="175" spans="2:7" s="62" customFormat="1" ht="12.75">
      <c r="B175" s="14"/>
      <c r="C175" s="14"/>
      <c r="D175" s="14"/>
      <c r="E175" s="14"/>
      <c r="F175" s="14"/>
      <c r="G175" s="14"/>
    </row>
    <row r="176" spans="2:7" s="62" customFormat="1" ht="12.75">
      <c r="B176" s="14"/>
      <c r="C176" s="14"/>
      <c r="D176" s="14"/>
      <c r="E176" s="14"/>
      <c r="F176" s="14"/>
      <c r="G176" s="14"/>
    </row>
    <row r="177" spans="2:7" s="62" customFormat="1" ht="12.75">
      <c r="B177" s="14"/>
      <c r="C177" s="14"/>
      <c r="D177" s="14"/>
      <c r="E177" s="14"/>
      <c r="F177" s="14"/>
      <c r="G177" s="14"/>
    </row>
    <row r="178" spans="2:7" s="62" customFormat="1" ht="12.75">
      <c r="B178" s="14"/>
      <c r="C178" s="14"/>
      <c r="D178" s="14"/>
      <c r="E178" s="14"/>
      <c r="F178" s="14"/>
      <c r="G178" s="14"/>
    </row>
    <row r="179" spans="2:7" s="62" customFormat="1" ht="12.75">
      <c r="B179" s="14"/>
      <c r="C179" s="14"/>
      <c r="D179" s="14"/>
      <c r="E179" s="14"/>
      <c r="F179" s="14"/>
      <c r="G179" s="14"/>
    </row>
    <row r="180" spans="2:7" s="62" customFormat="1" ht="12.75">
      <c r="B180" s="14"/>
      <c r="C180" s="14"/>
      <c r="D180" s="14"/>
      <c r="E180" s="14"/>
      <c r="F180" s="14"/>
      <c r="G180" s="14"/>
    </row>
    <row r="181" spans="2:7" s="62" customFormat="1" ht="12.75">
      <c r="B181" s="14"/>
      <c r="C181" s="14"/>
      <c r="D181" s="14"/>
      <c r="E181" s="14"/>
      <c r="F181" s="14"/>
      <c r="G181" s="14"/>
    </row>
    <row r="182" spans="2:7" s="62" customFormat="1" ht="12.75">
      <c r="B182" s="14"/>
      <c r="C182" s="14"/>
      <c r="D182" s="14"/>
      <c r="E182" s="14"/>
      <c r="F182" s="14"/>
      <c r="G182" s="14"/>
    </row>
    <row r="183" spans="2:7" s="62" customFormat="1" ht="12.75">
      <c r="B183" s="14"/>
      <c r="C183" s="14"/>
      <c r="D183" s="14"/>
      <c r="E183" s="14"/>
      <c r="F183" s="14"/>
      <c r="G183" s="14"/>
    </row>
    <row r="184" spans="2:7" s="62" customFormat="1" ht="12.75">
      <c r="B184" s="14"/>
      <c r="C184" s="14"/>
      <c r="D184" s="14"/>
      <c r="E184" s="14"/>
      <c r="F184" s="14"/>
      <c r="G184" s="14"/>
    </row>
    <row r="185" spans="2:7" s="62" customFormat="1" ht="12.75">
      <c r="B185" s="14"/>
      <c r="C185" s="14"/>
      <c r="D185" s="14"/>
      <c r="E185" s="14"/>
      <c r="F185" s="14"/>
      <c r="G185" s="14"/>
    </row>
    <row r="186" spans="2:7" s="62" customFormat="1" ht="12.75">
      <c r="B186" s="14"/>
      <c r="C186" s="14"/>
      <c r="D186" s="14"/>
      <c r="E186" s="14"/>
      <c r="F186" s="14"/>
      <c r="G186" s="14"/>
    </row>
    <row r="187" spans="2:7" s="62" customFormat="1" ht="12.75">
      <c r="B187" s="14"/>
      <c r="C187" s="14"/>
      <c r="D187" s="14"/>
      <c r="E187" s="14"/>
      <c r="F187" s="14"/>
      <c r="G187" s="14"/>
    </row>
    <row r="188" spans="2:7" s="62" customFormat="1" ht="12.75">
      <c r="B188" s="14"/>
      <c r="C188" s="14"/>
      <c r="D188" s="14"/>
      <c r="E188" s="14"/>
      <c r="F188" s="14"/>
      <c r="G188" s="14"/>
    </row>
    <row r="189" spans="2:7" s="62" customFormat="1" ht="12.75">
      <c r="B189" s="14"/>
      <c r="C189" s="14"/>
      <c r="D189" s="14"/>
      <c r="E189" s="14"/>
      <c r="F189" s="14"/>
      <c r="G189" s="14"/>
    </row>
    <row r="190" spans="2:7" s="62" customFormat="1" ht="12.75">
      <c r="B190" s="14"/>
      <c r="C190" s="14"/>
      <c r="D190" s="14"/>
      <c r="E190" s="14"/>
      <c r="F190" s="14"/>
      <c r="G190" s="14"/>
    </row>
    <row r="191" spans="2:7" s="62" customFormat="1" ht="12.75">
      <c r="B191" s="14"/>
      <c r="C191" s="14"/>
      <c r="D191" s="14"/>
      <c r="E191" s="14"/>
      <c r="F191" s="14"/>
      <c r="G191" s="14"/>
    </row>
    <row r="192" spans="2:7" s="62" customFormat="1" ht="12.75">
      <c r="B192" s="14"/>
      <c r="C192" s="14"/>
      <c r="D192" s="14"/>
      <c r="E192" s="14"/>
      <c r="F192" s="14"/>
      <c r="G192" s="14"/>
    </row>
    <row r="193" spans="2:7" s="62" customFormat="1" ht="12.75">
      <c r="B193" s="14"/>
      <c r="C193" s="14"/>
      <c r="D193" s="14"/>
      <c r="E193" s="14"/>
      <c r="F193" s="14"/>
      <c r="G193" s="14"/>
    </row>
    <row r="194" spans="2:7" s="62" customFormat="1" ht="12.75">
      <c r="B194" s="14"/>
      <c r="C194" s="14"/>
      <c r="D194" s="14"/>
      <c r="E194" s="14"/>
      <c r="F194" s="14"/>
      <c r="G194" s="14"/>
    </row>
    <row r="195" spans="2:7" s="62" customFormat="1" ht="12.75">
      <c r="B195" s="14"/>
      <c r="C195" s="14"/>
      <c r="D195" s="14"/>
      <c r="E195" s="14"/>
      <c r="F195" s="14"/>
      <c r="G195" s="14"/>
    </row>
    <row r="196" spans="2:7" s="62" customFormat="1" ht="12.75">
      <c r="B196" s="14"/>
      <c r="C196" s="14"/>
      <c r="D196" s="14"/>
      <c r="E196" s="14"/>
      <c r="F196" s="14"/>
      <c r="G196" s="14"/>
    </row>
    <row r="197" spans="2:7" s="62" customFormat="1" ht="12.75">
      <c r="B197" s="14"/>
      <c r="C197" s="14"/>
      <c r="D197" s="14"/>
      <c r="E197" s="14"/>
      <c r="F197" s="14"/>
      <c r="G197" s="14"/>
    </row>
    <row r="198" spans="2:7" s="62" customFormat="1" ht="12.75">
      <c r="B198" s="14"/>
      <c r="C198" s="14"/>
      <c r="D198" s="14"/>
      <c r="E198" s="14"/>
      <c r="F198" s="14"/>
      <c r="G198" s="14"/>
    </row>
    <row r="199" spans="2:7" s="62" customFormat="1" ht="12.75">
      <c r="B199" s="14"/>
      <c r="C199" s="14"/>
      <c r="D199" s="14"/>
      <c r="E199" s="14"/>
      <c r="F199" s="14"/>
      <c r="G199" s="14"/>
    </row>
    <row r="200" spans="2:7" s="62" customFormat="1" ht="12.75">
      <c r="B200" s="14"/>
      <c r="C200" s="14"/>
      <c r="D200" s="14"/>
      <c r="E200" s="14"/>
      <c r="F200" s="14"/>
      <c r="G200" s="14"/>
    </row>
    <row r="201" spans="2:7" s="62" customFormat="1" ht="12.75">
      <c r="B201" s="14"/>
      <c r="C201" s="14"/>
      <c r="D201" s="14"/>
      <c r="E201" s="14"/>
      <c r="F201" s="14"/>
      <c r="G201" s="14"/>
    </row>
    <row r="202" spans="2:7" s="62" customFormat="1" ht="12.75">
      <c r="B202" s="14"/>
      <c r="C202" s="14"/>
      <c r="D202" s="14"/>
      <c r="E202" s="14"/>
      <c r="F202" s="14"/>
      <c r="G202" s="14"/>
    </row>
    <row r="203" spans="2:7" s="62" customFormat="1" ht="12.75">
      <c r="B203" s="14"/>
      <c r="C203" s="14"/>
      <c r="D203" s="14"/>
      <c r="E203" s="14"/>
      <c r="F203" s="14"/>
      <c r="G203" s="14"/>
    </row>
    <row r="204" spans="2:7" s="62" customFormat="1" ht="12.75">
      <c r="B204" s="14"/>
      <c r="C204" s="14"/>
      <c r="D204" s="14"/>
      <c r="E204" s="14"/>
      <c r="F204" s="14"/>
      <c r="G204" s="14"/>
    </row>
    <row r="205" spans="2:7" s="62" customFormat="1" ht="12.75">
      <c r="B205" s="14"/>
      <c r="C205" s="14"/>
      <c r="D205" s="14"/>
      <c r="E205" s="14"/>
      <c r="F205" s="14"/>
      <c r="G205" s="14"/>
    </row>
    <row r="206" spans="2:7" s="62" customFormat="1" ht="12.75">
      <c r="B206" s="14"/>
      <c r="C206" s="14"/>
      <c r="D206" s="14"/>
      <c r="E206" s="14"/>
      <c r="F206" s="14"/>
      <c r="G206" s="14"/>
    </row>
    <row r="207" spans="2:7" s="62" customFormat="1" ht="12.75">
      <c r="B207" s="14"/>
      <c r="C207" s="14"/>
      <c r="D207" s="14"/>
      <c r="E207" s="14"/>
      <c r="F207" s="14"/>
      <c r="G207" s="14"/>
    </row>
    <row r="208" spans="2:7" s="62" customFormat="1" ht="12.75">
      <c r="B208" s="14"/>
      <c r="C208" s="14"/>
      <c r="D208" s="14"/>
      <c r="E208" s="14"/>
      <c r="F208" s="14"/>
      <c r="G208" s="14"/>
    </row>
    <row r="209" spans="2:7" s="62" customFormat="1" ht="12.75">
      <c r="B209" s="14"/>
      <c r="C209" s="14"/>
      <c r="D209" s="14"/>
      <c r="E209" s="14"/>
      <c r="F209" s="14"/>
      <c r="G209" s="14"/>
    </row>
    <row r="210" spans="2:7" s="62" customFormat="1" ht="12.75">
      <c r="B210" s="14"/>
      <c r="C210" s="14"/>
      <c r="D210" s="14"/>
      <c r="E210" s="14"/>
      <c r="F210" s="14"/>
      <c r="G210" s="14"/>
    </row>
    <row r="211" spans="2:7" s="62" customFormat="1" ht="12.75">
      <c r="B211" s="14"/>
      <c r="C211" s="14"/>
      <c r="D211" s="14"/>
      <c r="E211" s="14"/>
      <c r="F211" s="14"/>
      <c r="G211" s="14"/>
    </row>
    <row r="212" spans="2:7" s="62" customFormat="1" ht="12.75">
      <c r="B212" s="14"/>
      <c r="C212" s="14"/>
      <c r="D212" s="14"/>
      <c r="E212" s="14"/>
      <c r="F212" s="14"/>
      <c r="G212" s="14"/>
    </row>
    <row r="213" spans="2:7" s="62" customFormat="1" ht="12.75">
      <c r="B213" s="14"/>
      <c r="C213" s="14"/>
      <c r="D213" s="14"/>
      <c r="E213" s="14"/>
      <c r="F213" s="14"/>
      <c r="G213" s="14"/>
    </row>
    <row r="214" spans="2:7" s="62" customFormat="1" ht="12.75">
      <c r="B214" s="14"/>
      <c r="C214" s="14"/>
      <c r="D214" s="14"/>
      <c r="E214" s="14"/>
      <c r="F214" s="14"/>
      <c r="G214" s="14"/>
    </row>
    <row r="215" spans="2:7" s="62" customFormat="1" ht="12.75">
      <c r="B215" s="14"/>
      <c r="C215" s="14"/>
      <c r="D215" s="14"/>
      <c r="E215" s="14"/>
      <c r="F215" s="14"/>
      <c r="G215" s="14"/>
    </row>
    <row r="216" spans="2:7" s="62" customFormat="1" ht="12.75">
      <c r="B216" s="14"/>
      <c r="C216" s="14"/>
      <c r="D216" s="14"/>
      <c r="E216" s="14"/>
      <c r="F216" s="14"/>
      <c r="G216" s="14"/>
    </row>
    <row r="217" spans="2:7" s="62" customFormat="1" ht="12.75">
      <c r="B217" s="14"/>
      <c r="C217" s="14"/>
      <c r="D217" s="14"/>
      <c r="E217" s="14"/>
      <c r="F217" s="14"/>
      <c r="G217" s="14"/>
    </row>
    <row r="218" spans="2:7" s="62" customFormat="1" ht="12.75">
      <c r="B218" s="14"/>
      <c r="C218" s="14"/>
      <c r="D218" s="14"/>
      <c r="E218" s="14"/>
      <c r="F218" s="14"/>
      <c r="G218" s="14"/>
    </row>
    <row r="219" spans="2:7" s="62" customFormat="1" ht="12.75">
      <c r="B219" s="14"/>
      <c r="C219" s="14"/>
      <c r="D219" s="14"/>
      <c r="E219" s="14"/>
      <c r="F219" s="14"/>
      <c r="G219" s="14"/>
    </row>
    <row r="220" spans="2:7" s="62" customFormat="1" ht="12.75">
      <c r="B220" s="14"/>
      <c r="C220" s="14"/>
      <c r="D220" s="14"/>
      <c r="E220" s="14"/>
      <c r="F220" s="14"/>
      <c r="G220" s="14"/>
    </row>
    <row r="221" spans="2:7" s="62" customFormat="1" ht="12.75">
      <c r="B221" s="14"/>
      <c r="C221" s="14"/>
      <c r="D221" s="14"/>
      <c r="E221" s="14"/>
      <c r="F221" s="14"/>
      <c r="G221" s="14"/>
    </row>
    <row r="222" spans="2:7" s="62" customFormat="1" ht="12.75">
      <c r="B222" s="14"/>
      <c r="C222" s="14"/>
      <c r="D222" s="14"/>
      <c r="E222" s="14"/>
      <c r="F222" s="14"/>
      <c r="G222" s="14"/>
    </row>
    <row r="223" spans="2:7" s="62" customFormat="1" ht="12.75">
      <c r="B223" s="14"/>
      <c r="C223" s="14"/>
      <c r="D223" s="14"/>
      <c r="E223" s="14"/>
      <c r="F223" s="14"/>
      <c r="G223" s="14"/>
    </row>
    <row r="224" spans="2:7" s="62" customFormat="1" ht="12.75">
      <c r="B224" s="14"/>
      <c r="C224" s="14"/>
      <c r="D224" s="14"/>
      <c r="E224" s="14"/>
      <c r="F224" s="14"/>
      <c r="G224" s="14"/>
    </row>
    <row r="225" spans="2:7" s="62" customFormat="1" ht="12.75">
      <c r="B225" s="14"/>
      <c r="C225" s="14"/>
      <c r="D225" s="14"/>
      <c r="E225" s="14"/>
      <c r="F225" s="14"/>
      <c r="G225" s="14"/>
    </row>
    <row r="226" spans="2:7" s="62" customFormat="1" ht="12.75">
      <c r="B226" s="14"/>
      <c r="C226" s="14"/>
      <c r="D226" s="14"/>
      <c r="E226" s="14"/>
      <c r="F226" s="14"/>
      <c r="G226" s="14"/>
    </row>
    <row r="227" spans="2:7" s="62" customFormat="1" ht="12.75">
      <c r="B227" s="14"/>
      <c r="C227" s="14"/>
      <c r="D227" s="14"/>
      <c r="E227" s="14"/>
      <c r="F227" s="14"/>
      <c r="G227" s="14"/>
    </row>
    <row r="228" spans="2:7" s="62" customFormat="1" ht="12.75">
      <c r="B228" s="14"/>
      <c r="C228" s="14"/>
      <c r="D228" s="14"/>
      <c r="E228" s="14"/>
      <c r="F228" s="14"/>
      <c r="G228" s="14"/>
    </row>
    <row r="229" spans="2:7" s="62" customFormat="1" ht="12.75">
      <c r="B229" s="14"/>
      <c r="C229" s="14"/>
      <c r="D229" s="14"/>
      <c r="E229" s="14"/>
      <c r="F229" s="14"/>
      <c r="G229" s="14"/>
    </row>
    <row r="230" spans="2:7" s="62" customFormat="1" ht="12.75">
      <c r="B230" s="14"/>
      <c r="C230" s="14"/>
      <c r="D230" s="14"/>
      <c r="E230" s="14"/>
      <c r="F230" s="14"/>
      <c r="G230" s="14"/>
    </row>
    <row r="231" spans="2:7" s="62" customFormat="1" ht="12.75">
      <c r="B231" s="14"/>
      <c r="C231" s="14"/>
      <c r="D231" s="14"/>
      <c r="E231" s="14"/>
      <c r="F231" s="14"/>
      <c r="G231" s="14"/>
    </row>
    <row r="232" spans="2:7" s="62" customFormat="1" ht="12.75">
      <c r="B232" s="14"/>
      <c r="C232" s="14"/>
      <c r="D232" s="14"/>
      <c r="E232" s="14"/>
      <c r="F232" s="14"/>
      <c r="G232" s="14"/>
    </row>
    <row r="233" spans="2:7" s="62" customFormat="1" ht="12.75">
      <c r="B233" s="14"/>
      <c r="C233" s="14"/>
      <c r="D233" s="14"/>
      <c r="E233" s="14"/>
      <c r="F233" s="14"/>
      <c r="G233" s="14"/>
    </row>
    <row r="234" spans="2:7" s="62" customFormat="1" ht="12.75">
      <c r="B234" s="14"/>
      <c r="C234" s="14"/>
      <c r="D234" s="14"/>
      <c r="E234" s="14"/>
      <c r="F234" s="14"/>
      <c r="G234" s="14"/>
    </row>
    <row r="235" spans="2:7" s="62" customFormat="1" ht="12.75">
      <c r="B235" s="14"/>
      <c r="C235" s="14"/>
      <c r="D235" s="14"/>
      <c r="E235" s="14"/>
      <c r="F235" s="14"/>
      <c r="G235" s="14"/>
    </row>
    <row r="236" spans="2:7" s="62" customFormat="1" ht="12.75">
      <c r="B236" s="14"/>
      <c r="C236" s="14"/>
      <c r="D236" s="14"/>
      <c r="E236" s="14"/>
      <c r="F236" s="14"/>
      <c r="G236" s="14"/>
    </row>
    <row r="237" spans="2:7" s="62" customFormat="1" ht="12.75">
      <c r="B237" s="14"/>
      <c r="C237" s="14"/>
      <c r="D237" s="14"/>
      <c r="E237" s="14"/>
      <c r="F237" s="14"/>
      <c r="G237" s="14"/>
    </row>
    <row r="238" spans="2:7" s="62" customFormat="1" ht="12.75">
      <c r="B238" s="14"/>
      <c r="C238" s="14"/>
      <c r="D238" s="14"/>
      <c r="E238" s="14"/>
      <c r="F238" s="14"/>
      <c r="G238" s="14"/>
    </row>
    <row r="239" spans="2:7" s="62" customFormat="1" ht="12.75">
      <c r="B239" s="14"/>
      <c r="C239" s="14"/>
      <c r="D239" s="14"/>
      <c r="E239" s="14"/>
      <c r="F239" s="14"/>
      <c r="G239" s="14"/>
    </row>
    <row r="240" spans="2:7" s="62" customFormat="1" ht="12.75">
      <c r="B240" s="14"/>
      <c r="C240" s="14"/>
      <c r="D240" s="14"/>
      <c r="E240" s="14"/>
      <c r="F240" s="14"/>
      <c r="G240" s="14"/>
    </row>
    <row r="241" spans="2:7" s="62" customFormat="1" ht="12.75">
      <c r="B241" s="14"/>
      <c r="C241" s="14"/>
      <c r="D241" s="14"/>
      <c r="E241" s="14"/>
      <c r="F241" s="14"/>
      <c r="G241" s="14"/>
    </row>
    <row r="242" spans="2:7" s="62" customFormat="1" ht="12.75">
      <c r="B242" s="14"/>
      <c r="C242" s="14"/>
      <c r="D242" s="14"/>
      <c r="E242" s="14"/>
      <c r="F242" s="14"/>
      <c r="G242" s="14"/>
    </row>
    <row r="243" spans="2:7" s="62" customFormat="1" ht="12.75">
      <c r="B243" s="14"/>
      <c r="C243" s="14"/>
      <c r="D243" s="14"/>
      <c r="E243" s="14"/>
      <c r="F243" s="14"/>
      <c r="G243" s="14"/>
    </row>
    <row r="244" spans="2:7" s="62" customFormat="1" ht="12.75">
      <c r="B244" s="14"/>
      <c r="C244" s="14"/>
      <c r="D244" s="14"/>
      <c r="E244" s="14"/>
      <c r="F244" s="14"/>
      <c r="G244" s="14"/>
    </row>
    <row r="245" spans="2:7" s="62" customFormat="1" ht="12.75">
      <c r="B245" s="14"/>
      <c r="C245" s="14"/>
      <c r="D245" s="14"/>
      <c r="E245" s="14"/>
      <c r="F245" s="14"/>
      <c r="G245" s="14"/>
    </row>
    <row r="246" spans="2:7" s="62" customFormat="1" ht="12.75">
      <c r="B246" s="14"/>
      <c r="C246" s="14"/>
      <c r="D246" s="14"/>
      <c r="E246" s="14"/>
      <c r="F246" s="14"/>
      <c r="G246" s="14"/>
    </row>
    <row r="247" spans="2:7" s="62" customFormat="1" ht="12.75">
      <c r="B247" s="14"/>
      <c r="C247" s="14"/>
      <c r="D247" s="14"/>
      <c r="E247" s="14"/>
      <c r="F247" s="14"/>
      <c r="G247" s="14"/>
    </row>
    <row r="248" spans="2:7" s="62" customFormat="1" ht="12.75">
      <c r="B248" s="14"/>
      <c r="C248" s="14"/>
      <c r="D248" s="14"/>
      <c r="E248" s="14"/>
      <c r="F248" s="14"/>
      <c r="G248" s="14"/>
    </row>
    <row r="249" spans="2:7" s="62" customFormat="1" ht="12.75">
      <c r="B249" s="14"/>
      <c r="C249" s="14"/>
      <c r="D249" s="14"/>
      <c r="E249" s="14"/>
      <c r="F249" s="14"/>
      <c r="G249" s="14"/>
    </row>
    <row r="250" spans="2:7" s="62" customFormat="1" ht="12.75">
      <c r="B250" s="14"/>
      <c r="C250" s="14"/>
      <c r="D250" s="14"/>
      <c r="E250" s="14"/>
      <c r="F250" s="14"/>
      <c r="G250" s="14"/>
    </row>
    <row r="251" spans="2:7" s="62" customFormat="1" ht="12.75">
      <c r="B251" s="14"/>
      <c r="C251" s="14"/>
      <c r="D251" s="14"/>
      <c r="E251" s="14"/>
      <c r="F251" s="14"/>
      <c r="G251" s="14"/>
    </row>
    <row r="252" spans="2:7" s="62" customFormat="1" ht="12.75">
      <c r="B252" s="14"/>
      <c r="C252" s="14"/>
      <c r="D252" s="14"/>
      <c r="E252" s="14"/>
      <c r="F252" s="14"/>
      <c r="G252" s="14"/>
    </row>
    <row r="253" spans="2:7" s="62" customFormat="1" ht="12.75">
      <c r="B253" s="14"/>
      <c r="C253" s="14"/>
      <c r="D253" s="14"/>
      <c r="E253" s="14"/>
      <c r="F253" s="14"/>
      <c r="G253" s="14"/>
    </row>
    <row r="254" spans="2:7" s="62" customFormat="1" ht="12.75">
      <c r="B254" s="14"/>
      <c r="C254" s="14"/>
      <c r="D254" s="14"/>
      <c r="E254" s="14"/>
      <c r="F254" s="14"/>
      <c r="G254" s="14"/>
    </row>
    <row r="255" spans="2:7" s="62" customFormat="1" ht="12.75">
      <c r="B255" s="14"/>
      <c r="C255" s="14"/>
      <c r="D255" s="14"/>
      <c r="E255" s="14"/>
      <c r="F255" s="14"/>
      <c r="G255" s="14"/>
    </row>
    <row r="256" spans="2:7" s="62" customFormat="1" ht="12.75">
      <c r="B256" s="14"/>
      <c r="C256" s="14"/>
      <c r="D256" s="14"/>
      <c r="E256" s="14"/>
      <c r="F256" s="14"/>
      <c r="G256" s="14"/>
    </row>
    <row r="257" spans="2:7" s="62" customFormat="1" ht="12.75">
      <c r="B257" s="14"/>
      <c r="C257" s="14"/>
      <c r="D257" s="14"/>
      <c r="E257" s="14"/>
      <c r="F257" s="14"/>
      <c r="G257" s="14"/>
    </row>
    <row r="258" spans="2:7" s="62" customFormat="1" ht="12.75">
      <c r="B258" s="14"/>
      <c r="C258" s="14"/>
      <c r="D258" s="14"/>
      <c r="E258" s="14"/>
      <c r="F258" s="14"/>
      <c r="G258" s="14"/>
    </row>
    <row r="259" spans="2:7" s="62" customFormat="1" ht="12.75">
      <c r="B259" s="14"/>
      <c r="C259" s="14"/>
      <c r="D259" s="14"/>
      <c r="E259" s="14"/>
      <c r="F259" s="14"/>
      <c r="G259" s="14"/>
    </row>
    <row r="260" spans="2:7" s="62" customFormat="1" ht="12.75">
      <c r="B260" s="14"/>
      <c r="C260" s="14"/>
      <c r="D260" s="14"/>
      <c r="E260" s="14"/>
      <c r="F260" s="14"/>
      <c r="G260" s="14"/>
    </row>
    <row r="261" spans="2:7" s="62" customFormat="1" ht="12.75">
      <c r="B261" s="14"/>
      <c r="C261" s="14"/>
      <c r="D261" s="14"/>
      <c r="E261" s="14"/>
      <c r="F261" s="14"/>
      <c r="G261" s="14"/>
    </row>
    <row r="262" spans="2:7" s="62" customFormat="1" ht="12.75">
      <c r="B262" s="14"/>
      <c r="C262" s="14"/>
      <c r="D262" s="14"/>
      <c r="E262" s="14"/>
      <c r="F262" s="14"/>
      <c r="G262" s="14"/>
    </row>
    <row r="263" spans="2:7" s="62" customFormat="1" ht="12.75">
      <c r="B263" s="14"/>
      <c r="C263" s="14"/>
      <c r="D263" s="14"/>
      <c r="E263" s="14"/>
      <c r="F263" s="14"/>
      <c r="G263" s="14"/>
    </row>
    <row r="264" spans="2:7" s="62" customFormat="1" ht="12.75">
      <c r="B264" s="14"/>
      <c r="C264" s="14"/>
      <c r="D264" s="14"/>
      <c r="E264" s="14"/>
      <c r="F264" s="14"/>
      <c r="G264" s="14"/>
    </row>
    <row r="265" spans="2:7" s="62" customFormat="1" ht="12.75">
      <c r="B265" s="14"/>
      <c r="C265" s="14"/>
      <c r="D265" s="14"/>
      <c r="E265" s="14"/>
      <c r="F265" s="14"/>
      <c r="G265" s="14"/>
    </row>
    <row r="266" spans="2:7" s="62" customFormat="1" ht="12.75">
      <c r="B266" s="14"/>
      <c r="C266" s="14"/>
      <c r="D266" s="14"/>
      <c r="E266" s="14"/>
      <c r="F266" s="14"/>
      <c r="G266" s="14"/>
    </row>
    <row r="267" spans="2:7" s="62" customFormat="1" ht="12.75">
      <c r="B267" s="14"/>
      <c r="C267" s="14"/>
      <c r="D267" s="14"/>
      <c r="E267" s="14"/>
      <c r="F267" s="14"/>
      <c r="G267" s="14"/>
    </row>
    <row r="268" spans="2:7" s="62" customFormat="1" ht="12.75">
      <c r="B268" s="14"/>
      <c r="C268" s="14"/>
      <c r="D268" s="14"/>
      <c r="E268" s="14"/>
      <c r="F268" s="14"/>
      <c r="G268" s="14"/>
    </row>
    <row r="269" spans="2:7" s="62" customFormat="1" ht="12.75">
      <c r="B269" s="14"/>
      <c r="C269" s="14"/>
      <c r="D269" s="14"/>
      <c r="E269" s="14"/>
      <c r="F269" s="14"/>
      <c r="G269" s="14"/>
    </row>
    <row r="270" spans="2:7" s="62" customFormat="1" ht="12.75">
      <c r="B270" s="14"/>
      <c r="C270" s="14"/>
      <c r="D270" s="14"/>
      <c r="E270" s="14"/>
      <c r="F270" s="14"/>
      <c r="G270" s="14"/>
    </row>
    <row r="271" spans="2:7" s="62" customFormat="1" ht="12.75">
      <c r="B271" s="14"/>
      <c r="C271" s="14"/>
      <c r="D271" s="14"/>
      <c r="E271" s="14"/>
      <c r="F271" s="14"/>
      <c r="G271" s="14"/>
    </row>
    <row r="272" spans="2:7" s="62" customFormat="1" ht="12.75">
      <c r="B272" s="14"/>
      <c r="C272" s="14"/>
      <c r="D272" s="14"/>
      <c r="E272" s="14"/>
      <c r="F272" s="14"/>
      <c r="G272" s="14"/>
    </row>
    <row r="273" spans="2:7" s="62" customFormat="1" ht="12.75">
      <c r="B273" s="14"/>
      <c r="C273" s="14"/>
      <c r="D273" s="14"/>
      <c r="E273" s="14"/>
      <c r="F273" s="14"/>
      <c r="G273" s="14"/>
    </row>
    <row r="274" spans="2:7" s="62" customFormat="1" ht="12.75">
      <c r="B274" s="14"/>
      <c r="C274" s="14"/>
      <c r="D274" s="14"/>
      <c r="E274" s="14"/>
      <c r="F274" s="14"/>
      <c r="G274" s="14"/>
    </row>
    <row r="275" spans="2:7" s="62" customFormat="1" ht="12.75">
      <c r="B275" s="14"/>
      <c r="C275" s="14"/>
      <c r="D275" s="14"/>
      <c r="E275" s="14"/>
      <c r="F275" s="14"/>
      <c r="G275" s="14"/>
    </row>
    <row r="276" spans="2:7" s="62" customFormat="1" ht="12.75">
      <c r="B276" s="14"/>
      <c r="C276" s="14"/>
      <c r="D276" s="14"/>
      <c r="E276" s="14"/>
      <c r="F276" s="14"/>
      <c r="G276" s="14"/>
    </row>
    <row r="277" spans="2:7" s="62" customFormat="1" ht="12.75">
      <c r="B277" s="14"/>
      <c r="C277" s="14"/>
      <c r="D277" s="14"/>
      <c r="E277" s="14"/>
      <c r="F277" s="14"/>
      <c r="G277" s="14"/>
    </row>
    <row r="278" spans="2:7" s="62" customFormat="1" ht="12.75">
      <c r="B278" s="14"/>
      <c r="C278" s="14"/>
      <c r="D278" s="14"/>
      <c r="E278" s="14"/>
      <c r="F278" s="14"/>
      <c r="G278" s="14"/>
    </row>
    <row r="279" spans="2:7" s="62" customFormat="1" ht="12.75">
      <c r="B279" s="14"/>
      <c r="C279" s="14"/>
      <c r="D279" s="14"/>
      <c r="E279" s="14"/>
      <c r="F279" s="14"/>
      <c r="G279" s="14"/>
    </row>
    <row r="280" spans="2:7" s="62" customFormat="1" ht="12.75">
      <c r="B280" s="14"/>
      <c r="C280" s="14"/>
      <c r="D280" s="14"/>
      <c r="E280" s="14"/>
      <c r="F280" s="14"/>
      <c r="G280" s="14"/>
    </row>
    <row r="281" spans="2:7" s="62" customFormat="1" ht="12.75">
      <c r="B281" s="14"/>
      <c r="C281" s="14"/>
      <c r="D281" s="14"/>
      <c r="E281" s="14"/>
      <c r="F281" s="14"/>
      <c r="G281" s="14"/>
    </row>
    <row r="282" spans="2:7" s="62" customFormat="1" ht="12.75">
      <c r="B282" s="14"/>
      <c r="C282" s="14"/>
      <c r="D282" s="14"/>
      <c r="E282" s="14"/>
      <c r="F282" s="14"/>
      <c r="G282" s="14"/>
    </row>
    <row r="283" spans="2:7" s="62" customFormat="1" ht="12.75">
      <c r="B283" s="14"/>
      <c r="C283" s="14"/>
      <c r="D283" s="14"/>
      <c r="E283" s="14"/>
      <c r="F283" s="14"/>
      <c r="G283" s="14"/>
    </row>
    <row r="284" spans="2:7" s="62" customFormat="1" ht="12.75">
      <c r="B284" s="14"/>
      <c r="C284" s="14"/>
      <c r="D284" s="14"/>
      <c r="E284" s="14"/>
      <c r="F284" s="14"/>
      <c r="G284" s="14"/>
    </row>
    <row r="285" spans="2:7" s="62" customFormat="1" ht="12.75">
      <c r="B285" s="14"/>
      <c r="C285" s="14"/>
      <c r="D285" s="14"/>
      <c r="E285" s="14"/>
      <c r="F285" s="14"/>
      <c r="G285" s="14"/>
    </row>
    <row r="286" spans="2:7" s="62" customFormat="1" ht="12.75">
      <c r="B286" s="14"/>
      <c r="C286" s="14"/>
      <c r="D286" s="14"/>
      <c r="E286" s="14"/>
      <c r="F286" s="14"/>
      <c r="G286" s="14"/>
    </row>
    <row r="287" spans="2:7" s="62" customFormat="1" ht="12.75">
      <c r="B287" s="14"/>
      <c r="C287" s="14"/>
      <c r="D287" s="14"/>
      <c r="E287" s="14"/>
      <c r="F287" s="14"/>
      <c r="G287" s="14"/>
    </row>
    <row r="288" spans="2:7" s="62" customFormat="1" ht="12.75">
      <c r="B288" s="14"/>
      <c r="C288" s="14"/>
      <c r="D288" s="14"/>
      <c r="E288" s="14"/>
      <c r="F288" s="14"/>
      <c r="G288" s="14"/>
    </row>
    <row r="289" spans="2:7" s="62" customFormat="1" ht="12.75">
      <c r="B289" s="14"/>
      <c r="C289" s="14"/>
      <c r="D289" s="14"/>
      <c r="E289" s="14"/>
      <c r="F289" s="14"/>
      <c r="G289" s="14"/>
    </row>
    <row r="290" spans="2:7" s="62" customFormat="1" ht="12.75">
      <c r="B290" s="14"/>
      <c r="C290" s="14"/>
      <c r="D290" s="14"/>
      <c r="E290" s="14"/>
      <c r="F290" s="14"/>
      <c r="G290" s="14"/>
    </row>
    <row r="291" spans="2:7" s="62" customFormat="1" ht="12.75">
      <c r="B291" s="14"/>
      <c r="C291" s="14"/>
      <c r="D291" s="14"/>
      <c r="E291" s="14"/>
      <c r="F291" s="14"/>
      <c r="G291" s="14"/>
    </row>
    <row r="292" spans="2:7" s="62" customFormat="1" ht="12.75">
      <c r="B292" s="14"/>
      <c r="C292" s="14"/>
      <c r="D292" s="14"/>
      <c r="E292" s="14"/>
      <c r="F292" s="14"/>
      <c r="G292" s="14"/>
    </row>
    <row r="293" spans="2:7" s="62" customFormat="1" ht="12.75">
      <c r="B293" s="14"/>
      <c r="C293" s="14"/>
      <c r="D293" s="14"/>
      <c r="E293" s="14"/>
      <c r="F293" s="14"/>
      <c r="G293" s="14"/>
    </row>
    <row r="294" spans="2:7" s="62" customFormat="1" ht="12.75">
      <c r="B294" s="14"/>
      <c r="C294" s="14"/>
      <c r="D294" s="14"/>
      <c r="E294" s="14"/>
      <c r="F294" s="14"/>
      <c r="G294" s="14"/>
    </row>
    <row r="295" spans="2:7" s="62" customFormat="1" ht="12.75">
      <c r="B295" s="14"/>
      <c r="C295" s="14"/>
      <c r="D295" s="14"/>
      <c r="E295" s="14"/>
      <c r="F295" s="14"/>
      <c r="G295" s="14"/>
    </row>
    <row r="296" spans="2:7" s="62" customFormat="1" ht="12.75">
      <c r="B296" s="14"/>
      <c r="C296" s="14"/>
      <c r="D296" s="14"/>
      <c r="E296" s="14"/>
      <c r="F296" s="14"/>
      <c r="G296" s="14"/>
    </row>
    <row r="297" spans="2:7" s="62" customFormat="1" ht="12.75">
      <c r="B297" s="14"/>
      <c r="C297" s="14"/>
      <c r="D297" s="14"/>
      <c r="E297" s="14"/>
      <c r="F297" s="14"/>
      <c r="G297" s="14"/>
    </row>
    <row r="298" spans="2:7" s="62" customFormat="1" ht="12.75">
      <c r="B298" s="14"/>
      <c r="C298" s="14"/>
      <c r="D298" s="14"/>
      <c r="E298" s="14"/>
      <c r="F298" s="14"/>
      <c r="G298" s="14"/>
    </row>
    <row r="299" spans="2:7" s="62" customFormat="1" ht="12.75">
      <c r="B299" s="14"/>
      <c r="C299" s="14"/>
      <c r="D299" s="14"/>
      <c r="E299" s="14"/>
      <c r="F299" s="14"/>
      <c r="G299" s="14"/>
    </row>
    <row r="300" spans="2:7" s="62" customFormat="1" ht="12.75">
      <c r="B300" s="14"/>
      <c r="C300" s="14"/>
      <c r="D300" s="14"/>
      <c r="E300" s="14"/>
      <c r="F300" s="14"/>
      <c r="G300" s="14"/>
    </row>
    <row r="301" spans="2:7" s="62" customFormat="1" ht="12.75">
      <c r="B301" s="14"/>
      <c r="C301" s="14"/>
      <c r="D301" s="14"/>
      <c r="E301" s="14"/>
      <c r="F301" s="14"/>
      <c r="G301" s="14"/>
    </row>
    <row r="302" spans="2:7" s="62" customFormat="1" ht="12.75">
      <c r="B302" s="14"/>
      <c r="C302" s="14"/>
      <c r="D302" s="14"/>
      <c r="E302" s="14"/>
      <c r="F302" s="14"/>
      <c r="G302" s="14"/>
    </row>
    <row r="303" spans="2:7" s="62" customFormat="1" ht="12.75">
      <c r="B303" s="14"/>
      <c r="C303" s="14"/>
      <c r="D303" s="14"/>
      <c r="E303" s="14"/>
      <c r="F303" s="14"/>
      <c r="G303" s="14"/>
    </row>
    <row r="304" spans="2:7" s="62" customFormat="1" ht="12.75">
      <c r="B304" s="14"/>
      <c r="C304" s="14"/>
      <c r="D304" s="14"/>
      <c r="E304" s="14"/>
      <c r="F304" s="14"/>
      <c r="G304" s="14"/>
    </row>
    <row r="305" spans="2:7" s="62" customFormat="1" ht="12.75">
      <c r="B305" s="14"/>
      <c r="C305" s="14"/>
      <c r="D305" s="14"/>
      <c r="E305" s="14"/>
      <c r="F305" s="14"/>
      <c r="G305" s="14"/>
    </row>
    <row r="306" spans="2:7" s="62" customFormat="1" ht="12.75">
      <c r="B306" s="14"/>
      <c r="C306" s="14"/>
      <c r="D306" s="14"/>
      <c r="E306" s="14"/>
      <c r="F306" s="14"/>
      <c r="G306" s="14"/>
    </row>
    <row r="307" spans="2:7" s="62" customFormat="1" ht="12.75">
      <c r="B307" s="14"/>
      <c r="C307" s="14"/>
      <c r="D307" s="14"/>
      <c r="E307" s="14"/>
      <c r="F307" s="14"/>
      <c r="G307" s="14"/>
    </row>
    <row r="308" spans="2:7" s="62" customFormat="1" ht="12.75">
      <c r="B308" s="14"/>
      <c r="C308" s="14"/>
      <c r="D308" s="14"/>
      <c r="E308" s="14"/>
      <c r="F308" s="14"/>
      <c r="G308" s="14"/>
    </row>
    <row r="309" spans="2:7" s="62" customFormat="1" ht="12.75">
      <c r="B309" s="14"/>
      <c r="C309" s="14"/>
      <c r="D309" s="14"/>
      <c r="E309" s="14"/>
      <c r="F309" s="14"/>
      <c r="G309" s="14"/>
    </row>
    <row r="310" spans="2:7" s="62" customFormat="1" ht="12.75">
      <c r="B310" s="14"/>
      <c r="C310" s="14"/>
      <c r="D310" s="14"/>
      <c r="E310" s="14"/>
      <c r="F310" s="14"/>
      <c r="G310" s="14"/>
    </row>
    <row r="311" spans="2:7" s="62" customFormat="1" ht="12.75">
      <c r="B311" s="14"/>
      <c r="C311" s="14"/>
      <c r="D311" s="14"/>
      <c r="E311" s="14"/>
      <c r="F311" s="14"/>
      <c r="G311" s="14"/>
    </row>
    <row r="312" spans="2:7" s="62" customFormat="1" ht="12.75">
      <c r="B312" s="14"/>
      <c r="C312" s="14"/>
      <c r="D312" s="14"/>
      <c r="E312" s="14"/>
      <c r="F312" s="14"/>
      <c r="G312" s="14"/>
    </row>
    <row r="313" spans="2:7" s="62" customFormat="1" ht="12.75">
      <c r="B313" s="14"/>
      <c r="C313" s="14"/>
      <c r="D313" s="14"/>
      <c r="E313" s="14"/>
      <c r="F313" s="14"/>
      <c r="G313" s="14"/>
    </row>
    <row r="314" spans="2:7" s="62" customFormat="1" ht="12.75">
      <c r="B314" s="14"/>
      <c r="C314" s="14"/>
      <c r="D314" s="14"/>
      <c r="E314" s="14"/>
      <c r="F314" s="14"/>
      <c r="G314" s="14"/>
    </row>
    <row r="315" spans="2:7" s="62" customFormat="1" ht="12.75">
      <c r="B315" s="14"/>
      <c r="C315" s="14"/>
      <c r="D315" s="14"/>
      <c r="E315" s="14"/>
      <c r="F315" s="14"/>
      <c r="G315" s="14"/>
    </row>
    <row r="316" spans="2:7" s="62" customFormat="1" ht="12.75">
      <c r="B316" s="14"/>
      <c r="C316" s="14"/>
      <c r="D316" s="14"/>
      <c r="E316" s="14"/>
      <c r="F316" s="14"/>
      <c r="G316" s="14"/>
    </row>
    <row r="317" spans="2:7" s="62" customFormat="1" ht="12.75">
      <c r="B317" s="14"/>
      <c r="C317" s="14"/>
      <c r="D317" s="14"/>
      <c r="E317" s="14"/>
      <c r="F317" s="14"/>
      <c r="G317" s="14"/>
    </row>
    <row r="318" spans="2:7" s="62" customFormat="1" ht="12.75">
      <c r="B318" s="14"/>
      <c r="C318" s="14"/>
      <c r="D318" s="14"/>
      <c r="E318" s="14"/>
      <c r="F318" s="14"/>
      <c r="G318" s="14"/>
    </row>
    <row r="319" spans="2:7" s="62" customFormat="1" ht="12.75">
      <c r="B319" s="14"/>
      <c r="C319" s="14"/>
      <c r="D319" s="14"/>
      <c r="E319" s="14"/>
      <c r="F319" s="14"/>
      <c r="G319" s="14"/>
    </row>
    <row r="320" spans="2:7" s="62" customFormat="1" ht="12.75">
      <c r="B320" s="14"/>
      <c r="C320" s="14"/>
      <c r="D320" s="14"/>
      <c r="E320" s="14"/>
      <c r="F320" s="14"/>
      <c r="G320" s="14"/>
    </row>
    <row r="321" spans="2:7" s="62" customFormat="1" ht="12.75">
      <c r="B321" s="14"/>
      <c r="C321" s="14"/>
      <c r="D321" s="14"/>
      <c r="E321" s="14"/>
      <c r="F321" s="14"/>
      <c r="G321" s="14"/>
    </row>
    <row r="322" spans="2:7" s="62" customFormat="1" ht="12.75">
      <c r="B322" s="14"/>
      <c r="C322" s="14"/>
      <c r="D322" s="14"/>
      <c r="E322" s="14"/>
      <c r="F322" s="14"/>
      <c r="G322" s="14"/>
    </row>
    <row r="323" spans="2:7" s="62" customFormat="1" ht="12.75">
      <c r="B323" s="14"/>
      <c r="C323" s="14"/>
      <c r="D323" s="14"/>
      <c r="E323" s="14"/>
      <c r="F323" s="14"/>
      <c r="G323" s="14"/>
    </row>
    <row r="324" spans="2:7" s="62" customFormat="1" ht="12.75">
      <c r="B324" s="14"/>
      <c r="C324" s="14"/>
      <c r="D324" s="14"/>
      <c r="E324" s="14"/>
      <c r="F324" s="14"/>
      <c r="G324" s="14"/>
    </row>
    <row r="325" spans="2:7" s="62" customFormat="1" ht="12.75">
      <c r="B325" s="14"/>
      <c r="C325" s="14"/>
      <c r="D325" s="14"/>
      <c r="E325" s="14"/>
      <c r="F325" s="14"/>
      <c r="G325" s="14"/>
    </row>
    <row r="326" spans="2:7" s="62" customFormat="1" ht="12.75">
      <c r="B326" s="14"/>
      <c r="C326" s="14"/>
      <c r="D326" s="14"/>
      <c r="E326" s="14"/>
      <c r="F326" s="14"/>
      <c r="G326" s="14"/>
    </row>
    <row r="327" spans="2:7" s="62" customFormat="1" ht="12.75">
      <c r="B327" s="14"/>
      <c r="C327" s="14"/>
      <c r="D327" s="14"/>
      <c r="E327" s="14"/>
      <c r="F327" s="14"/>
      <c r="G327" s="14"/>
    </row>
    <row r="328" spans="2:7" s="62" customFormat="1" ht="12.75">
      <c r="B328" s="14"/>
      <c r="C328" s="14"/>
      <c r="D328" s="14"/>
      <c r="E328" s="14"/>
      <c r="F328" s="14"/>
      <c r="G328" s="14"/>
    </row>
    <row r="329" spans="2:7" s="62" customFormat="1" ht="12.75">
      <c r="B329" s="14"/>
      <c r="C329" s="14"/>
      <c r="D329" s="14"/>
      <c r="E329" s="14"/>
      <c r="F329" s="14"/>
      <c r="G329" s="14"/>
    </row>
    <row r="330" spans="2:7" s="62" customFormat="1" ht="12.75">
      <c r="B330" s="14"/>
      <c r="C330" s="14"/>
      <c r="D330" s="14"/>
      <c r="E330" s="14"/>
      <c r="F330" s="14"/>
      <c r="G330" s="14"/>
    </row>
    <row r="331" spans="2:7" s="62" customFormat="1" ht="12.75">
      <c r="B331" s="14"/>
      <c r="C331" s="14"/>
      <c r="D331" s="14"/>
      <c r="E331" s="14"/>
      <c r="F331" s="14"/>
      <c r="G331" s="14"/>
    </row>
    <row r="332" spans="2:7" s="62" customFormat="1" ht="12.75">
      <c r="B332" s="14"/>
      <c r="C332" s="14"/>
      <c r="D332" s="14"/>
      <c r="E332" s="14"/>
      <c r="F332" s="14"/>
      <c r="G332" s="14"/>
    </row>
    <row r="333" spans="2:7" s="62" customFormat="1" ht="12.75">
      <c r="B333" s="14"/>
      <c r="C333" s="14"/>
      <c r="D333" s="14"/>
      <c r="E333" s="14"/>
      <c r="F333" s="14"/>
      <c r="G333" s="14"/>
    </row>
    <row r="334" spans="2:7" s="62" customFormat="1" ht="12.75">
      <c r="B334" s="14"/>
      <c r="C334" s="14"/>
      <c r="D334" s="14"/>
      <c r="E334" s="14"/>
      <c r="F334" s="14"/>
      <c r="G334" s="14"/>
    </row>
    <row r="335" spans="2:7" s="62" customFormat="1" ht="12.75">
      <c r="B335" s="14"/>
      <c r="C335" s="14"/>
      <c r="D335" s="14"/>
      <c r="E335" s="14"/>
      <c r="F335" s="14"/>
      <c r="G335" s="14"/>
    </row>
    <row r="336" spans="2:7" s="62" customFormat="1" ht="12.75">
      <c r="B336" s="14"/>
      <c r="C336" s="14"/>
      <c r="D336" s="14"/>
      <c r="E336" s="14"/>
      <c r="F336" s="14"/>
      <c r="G336" s="14"/>
    </row>
    <row r="337" spans="2:7" s="62" customFormat="1" ht="12.75">
      <c r="B337" s="14"/>
      <c r="C337" s="14"/>
      <c r="D337" s="14"/>
      <c r="E337" s="14"/>
      <c r="F337" s="14"/>
      <c r="G337" s="14"/>
    </row>
    <row r="338" spans="2:7" s="62" customFormat="1" ht="12.75">
      <c r="B338" s="14"/>
      <c r="C338" s="14"/>
      <c r="D338" s="14"/>
      <c r="E338" s="14"/>
      <c r="F338" s="14"/>
      <c r="G338" s="14"/>
    </row>
    <row r="339" spans="2:7" s="62" customFormat="1" ht="12.75">
      <c r="B339" s="14"/>
      <c r="C339" s="14"/>
      <c r="D339" s="14"/>
      <c r="E339" s="14"/>
      <c r="F339" s="14"/>
      <c r="G339" s="14"/>
    </row>
    <row r="340" spans="2:7" s="62" customFormat="1" ht="12.75">
      <c r="B340" s="14"/>
      <c r="C340" s="14"/>
      <c r="D340" s="14"/>
      <c r="E340" s="14"/>
      <c r="F340" s="14"/>
      <c r="G340" s="14"/>
    </row>
    <row r="341" spans="2:7" s="62" customFormat="1" ht="12.75">
      <c r="B341" s="14"/>
      <c r="C341" s="14"/>
      <c r="D341" s="14"/>
      <c r="E341" s="14"/>
      <c r="F341" s="14"/>
      <c r="G341" s="14"/>
    </row>
    <row r="342" spans="2:7" s="62" customFormat="1" ht="12.75">
      <c r="B342" s="14"/>
      <c r="C342" s="14"/>
      <c r="D342" s="14"/>
      <c r="E342" s="14"/>
      <c r="F342" s="14"/>
      <c r="G342" s="14"/>
    </row>
    <row r="343" spans="2:7" s="62" customFormat="1" ht="12.75">
      <c r="B343" s="14"/>
      <c r="C343" s="14"/>
      <c r="D343" s="14"/>
      <c r="E343" s="14"/>
      <c r="F343" s="14"/>
      <c r="G343" s="14"/>
    </row>
    <row r="344" spans="2:7" s="62" customFormat="1" ht="12.75">
      <c r="B344" s="14"/>
      <c r="C344" s="14"/>
      <c r="D344" s="14"/>
      <c r="E344" s="14"/>
      <c r="F344" s="14"/>
      <c r="G344" s="14"/>
    </row>
    <row r="345" spans="2:7" s="62" customFormat="1" ht="12.75">
      <c r="B345" s="14"/>
      <c r="C345" s="14"/>
      <c r="D345" s="14"/>
      <c r="E345" s="14"/>
      <c r="F345" s="14"/>
      <c r="G345" s="14"/>
    </row>
    <row r="346" spans="2:7" s="62" customFormat="1" ht="12.75">
      <c r="B346" s="14"/>
      <c r="C346" s="14"/>
      <c r="D346" s="14"/>
      <c r="E346" s="14"/>
      <c r="F346" s="14"/>
      <c r="G346" s="14"/>
    </row>
    <row r="347" spans="2:7" s="62" customFormat="1" ht="12.75">
      <c r="B347" s="14"/>
      <c r="C347" s="14"/>
      <c r="D347" s="14"/>
      <c r="E347" s="14"/>
      <c r="F347" s="14"/>
      <c r="G347" s="14"/>
    </row>
    <row r="348" spans="2:7" s="62" customFormat="1" ht="12.75">
      <c r="B348" s="14"/>
      <c r="C348" s="14"/>
      <c r="D348" s="14"/>
      <c r="E348" s="14"/>
      <c r="F348" s="14"/>
      <c r="G348" s="14"/>
    </row>
    <row r="349" spans="2:7" s="62" customFormat="1" ht="12.75">
      <c r="B349" s="14"/>
      <c r="C349" s="14"/>
      <c r="D349" s="14"/>
      <c r="E349" s="14"/>
      <c r="F349" s="14"/>
      <c r="G349" s="14"/>
    </row>
    <row r="350" spans="2:7" s="62" customFormat="1" ht="12.75">
      <c r="B350" s="14"/>
      <c r="C350" s="14"/>
      <c r="D350" s="14"/>
      <c r="E350" s="14"/>
      <c r="F350" s="14"/>
      <c r="G350" s="14"/>
    </row>
    <row r="351" spans="2:7" s="62" customFormat="1" ht="12.75">
      <c r="B351" s="14"/>
      <c r="C351" s="14"/>
      <c r="D351" s="14"/>
      <c r="E351" s="14"/>
      <c r="F351" s="14"/>
      <c r="G351" s="14"/>
    </row>
    <row r="352" spans="2:7" s="62" customFormat="1" ht="12.75">
      <c r="B352" s="14"/>
      <c r="C352" s="14"/>
      <c r="D352" s="14"/>
      <c r="E352" s="14"/>
      <c r="F352" s="14"/>
      <c r="G352" s="14"/>
    </row>
    <row r="353" spans="2:7" s="62" customFormat="1" ht="12.75">
      <c r="B353" s="14"/>
      <c r="C353" s="14"/>
      <c r="D353" s="14"/>
      <c r="E353" s="14"/>
      <c r="F353" s="14"/>
      <c r="G353" s="14"/>
    </row>
    <row r="354" spans="2:7" s="62" customFormat="1" ht="12.75">
      <c r="B354" s="14"/>
      <c r="C354" s="14"/>
      <c r="D354" s="14"/>
      <c r="E354" s="14"/>
      <c r="F354" s="14"/>
      <c r="G354" s="14"/>
    </row>
    <row r="355" spans="2:7" s="62" customFormat="1" ht="12.75">
      <c r="B355" s="14"/>
      <c r="C355" s="14"/>
      <c r="D355" s="14"/>
      <c r="E355" s="14"/>
      <c r="F355" s="14"/>
      <c r="G355" s="14"/>
    </row>
    <row r="356" spans="2:7" s="62" customFormat="1" ht="12.75">
      <c r="B356" s="14"/>
      <c r="C356" s="14"/>
      <c r="D356" s="14"/>
      <c r="E356" s="14"/>
      <c r="F356" s="14"/>
      <c r="G356" s="14"/>
    </row>
    <row r="357" spans="2:7" s="62" customFormat="1" ht="12.75">
      <c r="B357" s="14"/>
      <c r="C357" s="14"/>
      <c r="D357" s="14"/>
      <c r="E357" s="14"/>
      <c r="F357" s="14"/>
      <c r="G357" s="14"/>
    </row>
    <row r="358" spans="2:7" s="62" customFormat="1" ht="12.75">
      <c r="B358" s="14"/>
      <c r="C358" s="14"/>
      <c r="D358" s="14"/>
      <c r="E358" s="14"/>
      <c r="F358" s="14"/>
      <c r="G358" s="14"/>
    </row>
    <row r="359" spans="2:7" s="62" customFormat="1" ht="12.75">
      <c r="B359" s="14"/>
      <c r="C359" s="14"/>
      <c r="D359" s="14"/>
      <c r="E359" s="14"/>
      <c r="F359" s="14"/>
      <c r="G359" s="14"/>
    </row>
    <row r="360" spans="2:7" s="62" customFormat="1" ht="12.75">
      <c r="B360" s="14"/>
      <c r="C360" s="14"/>
      <c r="D360" s="14"/>
      <c r="E360" s="14"/>
      <c r="F360" s="14"/>
      <c r="G360" s="14"/>
    </row>
    <row r="361" spans="2:7" s="62" customFormat="1" ht="12.75">
      <c r="B361" s="14"/>
      <c r="C361" s="14"/>
      <c r="D361" s="14"/>
      <c r="E361" s="14"/>
      <c r="F361" s="14"/>
      <c r="G361" s="14"/>
    </row>
    <row r="362" spans="2:7" s="62" customFormat="1" ht="12.75">
      <c r="B362" s="14"/>
      <c r="C362" s="14"/>
      <c r="D362" s="14"/>
      <c r="E362" s="14"/>
      <c r="F362" s="14"/>
      <c r="G362" s="14"/>
    </row>
    <row r="363" spans="2:7" s="62" customFormat="1" ht="12.75">
      <c r="B363" s="14"/>
      <c r="C363" s="14"/>
      <c r="D363" s="14"/>
      <c r="E363" s="14"/>
      <c r="F363" s="14"/>
      <c r="G363" s="14"/>
    </row>
    <row r="364" spans="2:7" s="62" customFormat="1" ht="12.75">
      <c r="B364" s="14"/>
      <c r="C364" s="14"/>
      <c r="D364" s="14"/>
      <c r="E364" s="14"/>
      <c r="F364" s="14"/>
      <c r="G364" s="14"/>
    </row>
    <row r="365" spans="2:7" s="62" customFormat="1" ht="12.75">
      <c r="B365" s="14"/>
      <c r="C365" s="14"/>
      <c r="D365" s="14"/>
      <c r="E365" s="14"/>
      <c r="F365" s="14"/>
      <c r="G365" s="14"/>
    </row>
    <row r="366" spans="2:7" s="62" customFormat="1" ht="12.75">
      <c r="B366" s="14"/>
      <c r="C366" s="14"/>
      <c r="D366" s="14"/>
      <c r="E366" s="14"/>
      <c r="F366" s="14"/>
      <c r="G366" s="14"/>
    </row>
    <row r="367" spans="2:7" s="62" customFormat="1" ht="12.75">
      <c r="B367" s="14"/>
      <c r="C367" s="14"/>
      <c r="D367" s="14"/>
      <c r="E367" s="14"/>
      <c r="F367" s="14"/>
      <c r="G367" s="14"/>
    </row>
    <row r="368" spans="2:7" s="62" customFormat="1" ht="12.75">
      <c r="B368" s="14"/>
      <c r="C368" s="14"/>
      <c r="D368" s="14"/>
      <c r="E368" s="14"/>
      <c r="F368" s="14"/>
      <c r="G368" s="14"/>
    </row>
    <row r="369" spans="2:7" s="62" customFormat="1" ht="12.75">
      <c r="B369" s="14"/>
      <c r="C369" s="14"/>
      <c r="D369" s="14"/>
      <c r="E369" s="14"/>
      <c r="F369" s="14"/>
      <c r="G369" s="14"/>
    </row>
    <row r="370" spans="2:7" s="62" customFormat="1" ht="12.75">
      <c r="B370" s="14"/>
      <c r="C370" s="14"/>
      <c r="D370" s="14"/>
      <c r="E370" s="14"/>
      <c r="F370" s="14"/>
      <c r="G370" s="14"/>
    </row>
    <row r="371" spans="2:7" s="62" customFormat="1" ht="12.75">
      <c r="B371" s="14"/>
      <c r="C371" s="14"/>
      <c r="D371" s="14"/>
      <c r="E371" s="14"/>
      <c r="F371" s="14"/>
      <c r="G371" s="14"/>
    </row>
    <row r="372" spans="2:7" s="62" customFormat="1" ht="12.75">
      <c r="B372" s="14"/>
      <c r="C372" s="14"/>
      <c r="D372" s="14"/>
      <c r="E372" s="14"/>
      <c r="F372" s="14"/>
      <c r="G372" s="14"/>
    </row>
    <row r="373" spans="2:7" s="62" customFormat="1" ht="12.75">
      <c r="B373" s="14"/>
      <c r="C373" s="14"/>
      <c r="D373" s="14"/>
      <c r="E373" s="14"/>
      <c r="F373" s="14"/>
      <c r="G373" s="14"/>
    </row>
    <row r="374" spans="2:7" s="62" customFormat="1" ht="12.75">
      <c r="B374" s="14"/>
      <c r="C374" s="14"/>
      <c r="D374" s="14"/>
      <c r="E374" s="14"/>
      <c r="F374" s="14"/>
      <c r="G374" s="14"/>
    </row>
    <row r="375" spans="2:7" s="62" customFormat="1" ht="12.75">
      <c r="B375" s="14"/>
      <c r="C375" s="14"/>
      <c r="D375" s="14"/>
      <c r="E375" s="14"/>
      <c r="F375" s="14"/>
      <c r="G375" s="14"/>
    </row>
    <row r="376" spans="2:7" s="62" customFormat="1" ht="12.75">
      <c r="B376" s="14"/>
      <c r="C376" s="14"/>
      <c r="D376" s="14"/>
      <c r="E376" s="14"/>
      <c r="F376" s="14"/>
      <c r="G376" s="14"/>
    </row>
    <row r="377" spans="2:7" s="62" customFormat="1" ht="12.75">
      <c r="B377" s="14"/>
      <c r="C377" s="14"/>
      <c r="D377" s="14"/>
      <c r="E377" s="14"/>
      <c r="F377" s="14"/>
      <c r="G377" s="14"/>
    </row>
    <row r="378" spans="2:7" s="62" customFormat="1" ht="12.75">
      <c r="B378" s="14"/>
      <c r="C378" s="14"/>
      <c r="D378" s="14"/>
      <c r="E378" s="14"/>
      <c r="F378" s="14"/>
      <c r="G378" s="14"/>
    </row>
    <row r="379" spans="2:7" s="62" customFormat="1" ht="12.75">
      <c r="B379" s="14"/>
      <c r="C379" s="14"/>
      <c r="D379" s="14"/>
      <c r="E379" s="14"/>
      <c r="F379" s="14"/>
      <c r="G379" s="14"/>
    </row>
    <row r="380" spans="2:7" s="62" customFormat="1" ht="12.75">
      <c r="B380" s="14"/>
      <c r="C380" s="14"/>
      <c r="D380" s="14"/>
      <c r="E380" s="14"/>
      <c r="F380" s="14"/>
      <c r="G380" s="14"/>
    </row>
    <row r="381" spans="2:7" s="62" customFormat="1" ht="12.75">
      <c r="B381" s="14"/>
      <c r="C381" s="14"/>
      <c r="D381" s="14"/>
      <c r="E381" s="14"/>
      <c r="F381" s="14"/>
      <c r="G381" s="14"/>
    </row>
    <row r="382" spans="2:7" s="62" customFormat="1" ht="12.75">
      <c r="B382" s="14"/>
      <c r="C382" s="14"/>
      <c r="D382" s="14"/>
      <c r="E382" s="14"/>
      <c r="F382" s="14"/>
      <c r="G382" s="14"/>
    </row>
    <row r="383" spans="2:7" s="62" customFormat="1" ht="12.75">
      <c r="B383" s="14"/>
      <c r="C383" s="14"/>
      <c r="D383" s="14"/>
      <c r="E383" s="14"/>
      <c r="F383" s="14"/>
      <c r="G383" s="14"/>
    </row>
    <row r="384" spans="2:7" s="62" customFormat="1" ht="12.75">
      <c r="B384" s="14"/>
      <c r="C384" s="14"/>
      <c r="D384" s="14"/>
      <c r="E384" s="14"/>
      <c r="F384" s="14"/>
      <c r="G384" s="14"/>
    </row>
    <row r="385" spans="2:7" s="62" customFormat="1" ht="12.75">
      <c r="B385" s="14"/>
      <c r="C385" s="14"/>
      <c r="D385" s="14"/>
      <c r="E385" s="14"/>
      <c r="F385" s="14"/>
      <c r="G385" s="14"/>
    </row>
    <row r="386" spans="2:7" s="62" customFormat="1" ht="12.75">
      <c r="B386" s="14"/>
      <c r="C386" s="14"/>
      <c r="D386" s="14"/>
      <c r="E386" s="14"/>
      <c r="F386" s="14"/>
      <c r="G386" s="14"/>
    </row>
    <row r="387" spans="2:7" s="62" customFormat="1" ht="12.75">
      <c r="B387" s="14"/>
      <c r="C387" s="14"/>
      <c r="D387" s="14"/>
      <c r="E387" s="14"/>
      <c r="F387" s="14"/>
      <c r="G387" s="14"/>
    </row>
    <row r="388" spans="2:7" s="62" customFormat="1" ht="12.75">
      <c r="B388" s="14"/>
      <c r="C388" s="14"/>
      <c r="D388" s="14"/>
      <c r="E388" s="14"/>
      <c r="F388" s="14"/>
      <c r="G388" s="14"/>
    </row>
    <row r="389" spans="2:7" s="62" customFormat="1" ht="12.75">
      <c r="B389" s="14"/>
      <c r="C389" s="14"/>
      <c r="D389" s="14"/>
      <c r="E389" s="14"/>
      <c r="F389" s="14"/>
      <c r="G389" s="14"/>
    </row>
    <row r="390" spans="2:7" s="62" customFormat="1" ht="12.75">
      <c r="B390" s="14"/>
      <c r="C390" s="14"/>
      <c r="D390" s="14"/>
      <c r="E390" s="14"/>
      <c r="F390" s="14"/>
      <c r="G390" s="14"/>
    </row>
    <row r="391" spans="2:7" s="62" customFormat="1" ht="12.75">
      <c r="B391" s="14"/>
      <c r="C391" s="14"/>
      <c r="D391" s="14"/>
      <c r="E391" s="14"/>
      <c r="F391" s="14"/>
      <c r="G391" s="14"/>
    </row>
    <row r="392" spans="2:7" s="62" customFormat="1" ht="12.75">
      <c r="B392" s="14"/>
      <c r="C392" s="14"/>
      <c r="D392" s="14"/>
      <c r="E392" s="14"/>
      <c r="F392" s="14"/>
      <c r="G392" s="14"/>
    </row>
    <row r="393" spans="2:7" s="62" customFormat="1" ht="12.75">
      <c r="B393" s="14"/>
      <c r="C393" s="14"/>
      <c r="D393" s="14"/>
      <c r="E393" s="14"/>
      <c r="F393" s="14"/>
      <c r="G393" s="14"/>
    </row>
    <row r="394" spans="2:7" s="62" customFormat="1" ht="12.75">
      <c r="B394" s="14"/>
      <c r="C394" s="14"/>
      <c r="D394" s="14"/>
      <c r="E394" s="14"/>
      <c r="F394" s="14"/>
      <c r="G394" s="14"/>
    </row>
    <row r="395" spans="2:7" s="62" customFormat="1" ht="12.75">
      <c r="B395" s="14"/>
      <c r="C395" s="14"/>
      <c r="D395" s="14"/>
      <c r="E395" s="14"/>
      <c r="F395" s="14"/>
      <c r="G395" s="14"/>
    </row>
    <row r="396" spans="2:7" s="62" customFormat="1" ht="12.75">
      <c r="B396" s="14"/>
      <c r="C396" s="14"/>
      <c r="D396" s="14"/>
      <c r="E396" s="14"/>
      <c r="F396" s="14"/>
      <c r="G396" s="14"/>
    </row>
    <row r="397" spans="2:7" s="62" customFormat="1" ht="12.75">
      <c r="B397" s="14"/>
      <c r="C397" s="14"/>
      <c r="D397" s="14"/>
      <c r="E397" s="14"/>
      <c r="F397" s="14"/>
      <c r="G397" s="14"/>
    </row>
    <row r="398" spans="2:7" s="62" customFormat="1" ht="12.75">
      <c r="B398" s="14"/>
      <c r="C398" s="14"/>
      <c r="D398" s="14"/>
      <c r="E398" s="14"/>
      <c r="F398" s="14"/>
      <c r="G398" s="14"/>
    </row>
    <row r="399" spans="2:7" s="62" customFormat="1" ht="12.75">
      <c r="B399" s="14"/>
      <c r="C399" s="14"/>
      <c r="D399" s="14"/>
      <c r="E399" s="14"/>
      <c r="F399" s="14"/>
      <c r="G399" s="14"/>
    </row>
    <row r="400" spans="2:7" s="62" customFormat="1" ht="12.75">
      <c r="B400" s="14"/>
      <c r="C400" s="14"/>
      <c r="D400" s="14"/>
      <c r="E400" s="14"/>
      <c r="F400" s="14"/>
      <c r="G400" s="14"/>
    </row>
    <row r="401" spans="2:7" s="62" customFormat="1" ht="12.75">
      <c r="B401" s="14"/>
      <c r="C401" s="14"/>
      <c r="D401" s="14"/>
      <c r="E401" s="14"/>
      <c r="F401" s="14"/>
      <c r="G401" s="14"/>
    </row>
    <row r="402" spans="2:7" s="62" customFormat="1" ht="12.75">
      <c r="B402" s="14"/>
      <c r="C402" s="14"/>
      <c r="D402" s="14"/>
      <c r="E402" s="14"/>
      <c r="F402" s="14"/>
      <c r="G402" s="14"/>
    </row>
    <row r="403" spans="2:7" s="62" customFormat="1" ht="12.75">
      <c r="B403" s="14"/>
      <c r="C403" s="14"/>
      <c r="D403" s="14"/>
      <c r="E403" s="14"/>
      <c r="F403" s="14"/>
      <c r="G403" s="14"/>
    </row>
    <row r="404" spans="2:7" s="62" customFormat="1" ht="12.75">
      <c r="B404" s="14"/>
      <c r="C404" s="14"/>
      <c r="D404" s="14"/>
      <c r="E404" s="14"/>
      <c r="F404" s="14"/>
      <c r="G404" s="14"/>
    </row>
    <row r="405" spans="2:7" s="62" customFormat="1" ht="12.75">
      <c r="B405" s="14"/>
      <c r="C405" s="14"/>
      <c r="D405" s="14"/>
      <c r="E405" s="14"/>
      <c r="F405" s="14"/>
      <c r="G405" s="14"/>
    </row>
    <row r="406" spans="2:7" s="62" customFormat="1" ht="12.75">
      <c r="B406" s="14"/>
      <c r="C406" s="14"/>
      <c r="D406" s="14"/>
      <c r="E406" s="14"/>
      <c r="F406" s="14"/>
      <c r="G406" s="14"/>
    </row>
    <row r="407" spans="2:7" s="62" customFormat="1" ht="12.75">
      <c r="B407" s="14"/>
      <c r="C407" s="14"/>
      <c r="D407" s="14"/>
      <c r="E407" s="14"/>
      <c r="F407" s="14"/>
      <c r="G407" s="14"/>
    </row>
    <row r="408" spans="2:7" s="62" customFormat="1" ht="12.75">
      <c r="B408" s="14"/>
      <c r="C408" s="14"/>
      <c r="D408" s="14"/>
      <c r="E408" s="14"/>
      <c r="F408" s="14"/>
      <c r="G408" s="14"/>
    </row>
    <row r="409" spans="2:7" s="62" customFormat="1" ht="12.75">
      <c r="B409" s="14"/>
      <c r="C409" s="14"/>
      <c r="D409" s="14"/>
      <c r="E409" s="14"/>
      <c r="F409" s="14"/>
      <c r="G409" s="14"/>
    </row>
    <row r="410" spans="2:7" s="62" customFormat="1" ht="12.75">
      <c r="B410" s="14"/>
      <c r="C410" s="14"/>
      <c r="D410" s="14"/>
      <c r="E410" s="14"/>
      <c r="F410" s="14"/>
      <c r="G410" s="14"/>
    </row>
    <row r="411" spans="2:7" s="62" customFormat="1" ht="12.75">
      <c r="B411" s="14"/>
      <c r="C411" s="14"/>
      <c r="D411" s="14"/>
      <c r="E411" s="14"/>
      <c r="F411" s="14"/>
      <c r="G411" s="14"/>
    </row>
    <row r="412" spans="2:7" s="62" customFormat="1" ht="12.75">
      <c r="B412" s="14"/>
      <c r="C412" s="14"/>
      <c r="D412" s="14"/>
      <c r="E412" s="14"/>
      <c r="F412" s="14"/>
      <c r="G412" s="14"/>
    </row>
    <row r="413" spans="2:7" s="62" customFormat="1" ht="12.75">
      <c r="B413" s="14"/>
      <c r="C413" s="14"/>
      <c r="D413" s="14"/>
      <c r="E413" s="14"/>
      <c r="F413" s="14"/>
      <c r="G413" s="14"/>
    </row>
    <row r="414" spans="2:7" s="62" customFormat="1" ht="12.75">
      <c r="B414" s="14"/>
      <c r="C414" s="14"/>
      <c r="D414" s="14"/>
      <c r="E414" s="14"/>
      <c r="F414" s="14"/>
      <c r="G414" s="14"/>
    </row>
    <row r="415" spans="2:7" s="62" customFormat="1" ht="12.75">
      <c r="B415" s="14"/>
      <c r="C415" s="14"/>
      <c r="D415" s="14"/>
      <c r="E415" s="14"/>
      <c r="F415" s="14"/>
      <c r="G415" s="14"/>
    </row>
    <row r="416" spans="2:7" s="62" customFormat="1" ht="12.75">
      <c r="B416" s="14"/>
      <c r="C416" s="14"/>
      <c r="D416" s="14"/>
      <c r="E416" s="14"/>
      <c r="F416" s="14"/>
      <c r="G416" s="14"/>
    </row>
    <row r="417" spans="2:7" s="62" customFormat="1" ht="12.75">
      <c r="B417" s="14"/>
      <c r="C417" s="14"/>
      <c r="D417" s="14"/>
      <c r="E417" s="14"/>
      <c r="F417" s="14"/>
      <c r="G417" s="14"/>
    </row>
    <row r="418" spans="2:7" s="62" customFormat="1" ht="12.75">
      <c r="B418" s="14"/>
      <c r="C418" s="14"/>
      <c r="D418" s="14"/>
      <c r="E418" s="14"/>
      <c r="F418" s="14"/>
      <c r="G418" s="14"/>
    </row>
    <row r="419" spans="2:7" s="62" customFormat="1" ht="12.75">
      <c r="B419" s="14"/>
      <c r="C419" s="14"/>
      <c r="D419" s="14"/>
      <c r="E419" s="14"/>
      <c r="F419" s="14"/>
      <c r="G419" s="14"/>
    </row>
    <row r="420" spans="2:7" s="62" customFormat="1" ht="12.75">
      <c r="B420" s="14"/>
      <c r="C420" s="14"/>
      <c r="D420" s="14"/>
      <c r="E420" s="14"/>
      <c r="F420" s="14"/>
      <c r="G420" s="14"/>
    </row>
    <row r="421" spans="2:7" s="62" customFormat="1" ht="12.75">
      <c r="B421" s="14"/>
      <c r="C421" s="14"/>
      <c r="D421" s="14"/>
      <c r="E421" s="14"/>
      <c r="F421" s="14"/>
      <c r="G421" s="14"/>
    </row>
    <row r="422" spans="2:7" s="62" customFormat="1" ht="12.75">
      <c r="B422" s="14"/>
      <c r="C422" s="14"/>
      <c r="D422" s="14"/>
      <c r="E422" s="14"/>
      <c r="F422" s="14"/>
      <c r="G422" s="14"/>
    </row>
    <row r="423" spans="2:7" s="62" customFormat="1" ht="12.75">
      <c r="B423" s="14"/>
      <c r="C423" s="14"/>
      <c r="D423" s="14"/>
      <c r="E423" s="14"/>
      <c r="F423" s="14"/>
      <c r="G423" s="14"/>
    </row>
    <row r="424" spans="2:7" s="62" customFormat="1" ht="12.75">
      <c r="B424" s="14"/>
      <c r="C424" s="14"/>
      <c r="D424" s="14"/>
      <c r="E424" s="14"/>
      <c r="F424" s="14"/>
      <c r="G424" s="14"/>
    </row>
    <row r="425" spans="2:7" s="62" customFormat="1" ht="12.75">
      <c r="B425" s="14"/>
      <c r="C425" s="14"/>
      <c r="D425" s="14"/>
      <c r="E425" s="14"/>
      <c r="F425" s="14"/>
      <c r="G425" s="14"/>
    </row>
    <row r="426" spans="2:7" s="62" customFormat="1" ht="12.75">
      <c r="B426" s="14"/>
      <c r="C426" s="14"/>
      <c r="D426" s="14"/>
      <c r="E426" s="14"/>
      <c r="F426" s="14"/>
      <c r="G426" s="14"/>
    </row>
    <row r="427" spans="2:7" s="62" customFormat="1" ht="12.75">
      <c r="B427" s="14"/>
      <c r="C427" s="14"/>
      <c r="D427" s="14"/>
      <c r="E427" s="14"/>
      <c r="F427" s="14"/>
      <c r="G427" s="14"/>
    </row>
    <row r="428" spans="2:7" s="62" customFormat="1" ht="12.75">
      <c r="B428" s="14"/>
      <c r="C428" s="14"/>
      <c r="D428" s="14"/>
      <c r="E428" s="14"/>
      <c r="F428" s="14"/>
      <c r="G428" s="14"/>
    </row>
    <row r="429" spans="2:7" s="62" customFormat="1" ht="12.75">
      <c r="B429" s="14"/>
      <c r="C429" s="14"/>
      <c r="D429" s="14"/>
      <c r="E429" s="14"/>
      <c r="F429" s="14"/>
      <c r="G429" s="14"/>
    </row>
    <row r="430" spans="2:7" s="62" customFormat="1" ht="12.75">
      <c r="B430" s="14"/>
      <c r="C430" s="14"/>
      <c r="D430" s="14"/>
      <c r="E430" s="14"/>
      <c r="F430" s="14"/>
      <c r="G430" s="14"/>
    </row>
    <row r="431" spans="2:7" s="62" customFormat="1" ht="12.75">
      <c r="B431" s="14"/>
      <c r="C431" s="14"/>
      <c r="D431" s="14"/>
      <c r="E431" s="14"/>
      <c r="F431" s="14"/>
      <c r="G431" s="14"/>
    </row>
    <row r="432" spans="2:7" s="62" customFormat="1" ht="12.75">
      <c r="B432" s="14"/>
      <c r="C432" s="14"/>
      <c r="D432" s="14"/>
      <c r="E432" s="14"/>
      <c r="F432" s="14"/>
      <c r="G432" s="14"/>
    </row>
    <row r="433" spans="2:7" s="62" customFormat="1" ht="12.75">
      <c r="B433" s="14"/>
      <c r="C433" s="14"/>
      <c r="D433" s="14"/>
      <c r="E433" s="14"/>
      <c r="F433" s="14"/>
      <c r="G433" s="14"/>
    </row>
    <row r="434" spans="2:7" s="62" customFormat="1" ht="12.75">
      <c r="B434" s="14"/>
      <c r="C434" s="14"/>
      <c r="D434" s="14"/>
      <c r="E434" s="14"/>
      <c r="F434" s="14"/>
      <c r="G434" s="14"/>
    </row>
    <row r="435" spans="2:7" s="62" customFormat="1" ht="12.75">
      <c r="B435" s="14"/>
      <c r="C435" s="14"/>
      <c r="D435" s="14"/>
      <c r="E435" s="14"/>
      <c r="F435" s="14"/>
      <c r="G435" s="14"/>
    </row>
    <row r="436" spans="2:7" s="62" customFormat="1" ht="12.75">
      <c r="B436" s="14"/>
      <c r="C436" s="14"/>
      <c r="D436" s="14"/>
      <c r="E436" s="14"/>
      <c r="F436" s="14"/>
      <c r="G436" s="14"/>
    </row>
    <row r="437" spans="2:7" s="62" customFormat="1" ht="12.75">
      <c r="B437" s="14"/>
      <c r="C437" s="14"/>
      <c r="D437" s="14"/>
      <c r="E437" s="14"/>
      <c r="F437" s="14"/>
      <c r="G437" s="14"/>
    </row>
    <row r="438" spans="2:7" s="62" customFormat="1" ht="12.75">
      <c r="B438" s="14"/>
      <c r="C438" s="14"/>
      <c r="D438" s="14"/>
      <c r="E438" s="14"/>
      <c r="F438" s="14"/>
      <c r="G438" s="14"/>
    </row>
    <row r="439" spans="2:7" s="62" customFormat="1" ht="12.75">
      <c r="B439" s="14"/>
      <c r="C439" s="14"/>
      <c r="D439" s="14"/>
      <c r="E439" s="14"/>
      <c r="F439" s="14"/>
      <c r="G439" s="14"/>
    </row>
    <row r="440" spans="2:7" s="62" customFormat="1" ht="12.75">
      <c r="B440" s="14"/>
      <c r="C440" s="14"/>
      <c r="D440" s="14"/>
      <c r="E440" s="14"/>
      <c r="F440" s="14"/>
      <c r="G440" s="14"/>
    </row>
    <row r="441" spans="2:7" s="62" customFormat="1" ht="12.75">
      <c r="B441" s="14"/>
      <c r="C441" s="14"/>
      <c r="D441" s="14"/>
      <c r="E441" s="14"/>
      <c r="F441" s="14"/>
      <c r="G441" s="14"/>
    </row>
    <row r="442" spans="2:7" s="62" customFormat="1" ht="12.75">
      <c r="B442" s="14"/>
      <c r="C442" s="14"/>
      <c r="D442" s="14"/>
      <c r="E442" s="14"/>
      <c r="F442" s="14"/>
      <c r="G442" s="14"/>
    </row>
    <row r="443" spans="2:7" s="62" customFormat="1" ht="12.75">
      <c r="B443" s="14"/>
      <c r="C443" s="14"/>
      <c r="D443" s="14"/>
      <c r="E443" s="14"/>
      <c r="F443" s="14"/>
      <c r="G443" s="14"/>
    </row>
    <row r="444" spans="2:7" s="62" customFormat="1" ht="12.75">
      <c r="B444" s="14"/>
      <c r="C444" s="14"/>
      <c r="D444" s="14"/>
      <c r="E444" s="14"/>
      <c r="F444" s="14"/>
      <c r="G444" s="14"/>
    </row>
    <row r="445" spans="2:7" s="62" customFormat="1" ht="12.75">
      <c r="B445" s="14"/>
      <c r="C445" s="14"/>
      <c r="D445" s="14"/>
      <c r="E445" s="14"/>
      <c r="F445" s="14"/>
      <c r="G445" s="14"/>
    </row>
    <row r="446" spans="2:7" s="62" customFormat="1" ht="12.75">
      <c r="B446" s="14"/>
      <c r="C446" s="14"/>
      <c r="D446" s="14"/>
      <c r="E446" s="14"/>
      <c r="F446" s="14"/>
      <c r="G446" s="14"/>
    </row>
    <row r="447" spans="2:7" s="62" customFormat="1" ht="12.75">
      <c r="B447" s="14"/>
      <c r="C447" s="14"/>
      <c r="D447" s="14"/>
      <c r="E447" s="14"/>
      <c r="F447" s="14"/>
      <c r="G447" s="14"/>
    </row>
    <row r="448" spans="2:7" s="62" customFormat="1" ht="12.75">
      <c r="B448" s="14"/>
      <c r="C448" s="14"/>
      <c r="D448" s="14"/>
      <c r="E448" s="14"/>
      <c r="F448" s="14"/>
      <c r="G448" s="14"/>
    </row>
    <row r="449" spans="2:7" s="62" customFormat="1" ht="12.75">
      <c r="B449" s="14"/>
      <c r="C449" s="14"/>
      <c r="D449" s="14"/>
      <c r="E449" s="14"/>
      <c r="F449" s="14"/>
      <c r="G449" s="14"/>
    </row>
    <row r="450" spans="2:7" s="62" customFormat="1" ht="12.75">
      <c r="B450" s="14"/>
      <c r="C450" s="14"/>
      <c r="D450" s="14"/>
      <c r="E450" s="14"/>
      <c r="F450" s="14"/>
      <c r="G450" s="14"/>
    </row>
    <row r="451" spans="2:7" s="62" customFormat="1" ht="12.75">
      <c r="B451" s="14"/>
      <c r="C451" s="14"/>
      <c r="D451" s="14"/>
      <c r="E451" s="14"/>
      <c r="F451" s="14"/>
      <c r="G451" s="14"/>
    </row>
    <row r="452" spans="2:7" s="62" customFormat="1" ht="12.75">
      <c r="B452" s="14"/>
      <c r="C452" s="14"/>
      <c r="D452" s="14"/>
      <c r="E452" s="14"/>
      <c r="F452" s="14"/>
      <c r="G452" s="14"/>
    </row>
    <row r="453" spans="2:7" s="62" customFormat="1" ht="12.75">
      <c r="B453" s="14"/>
      <c r="C453" s="14"/>
      <c r="D453" s="14"/>
      <c r="E453" s="14"/>
      <c r="F453" s="14"/>
      <c r="G453" s="14"/>
    </row>
    <row r="454" spans="2:7" s="62" customFormat="1" ht="12.75">
      <c r="B454" s="14"/>
      <c r="C454" s="14"/>
      <c r="D454" s="14"/>
      <c r="E454" s="14"/>
      <c r="F454" s="14"/>
      <c r="G454" s="14"/>
    </row>
    <row r="455" spans="2:7" s="62" customFormat="1" ht="12.75">
      <c r="B455" s="14"/>
      <c r="C455" s="14"/>
      <c r="D455" s="14"/>
      <c r="E455" s="14"/>
      <c r="F455" s="14"/>
      <c r="G455" s="14"/>
    </row>
    <row r="456" spans="2:7" s="62" customFormat="1" ht="12.75">
      <c r="B456" s="14"/>
      <c r="C456" s="14"/>
      <c r="D456" s="14"/>
      <c r="E456" s="14"/>
      <c r="F456" s="14"/>
      <c r="G456" s="14"/>
    </row>
    <row r="457" spans="2:7" s="62" customFormat="1" ht="12.75">
      <c r="B457" s="14"/>
      <c r="C457" s="14"/>
      <c r="D457" s="14"/>
      <c r="E457" s="14"/>
      <c r="F457" s="14"/>
      <c r="G457" s="14"/>
    </row>
    <row r="458" spans="2:7" s="62" customFormat="1" ht="12.75">
      <c r="B458" s="14"/>
      <c r="C458" s="14"/>
      <c r="D458" s="14"/>
      <c r="E458" s="14"/>
      <c r="F458" s="14"/>
      <c r="G458" s="14"/>
    </row>
    <row r="459" spans="2:7" s="62" customFormat="1" ht="12.75">
      <c r="B459" s="14"/>
      <c r="C459" s="14"/>
      <c r="D459" s="14"/>
      <c r="E459" s="14"/>
      <c r="F459" s="14"/>
      <c r="G459" s="14"/>
    </row>
    <row r="460" spans="2:7" s="62" customFormat="1" ht="12.75">
      <c r="B460" s="14"/>
      <c r="C460" s="14"/>
      <c r="D460" s="14"/>
      <c r="E460" s="14"/>
      <c r="F460" s="14"/>
      <c r="G460" s="14"/>
    </row>
    <row r="461" spans="2:7" s="62" customFormat="1" ht="12.75">
      <c r="B461" s="14"/>
      <c r="C461" s="14"/>
      <c r="D461" s="14"/>
      <c r="E461" s="14"/>
      <c r="F461" s="14"/>
      <c r="G461" s="14"/>
    </row>
    <row r="462" spans="2:7" s="62" customFormat="1" ht="12.75">
      <c r="B462" s="14"/>
      <c r="C462" s="14"/>
      <c r="D462" s="14"/>
      <c r="E462" s="14"/>
      <c r="F462" s="14"/>
      <c r="G462" s="14"/>
    </row>
    <row r="463" spans="2:7" s="62" customFormat="1" ht="12.75">
      <c r="B463" s="14"/>
      <c r="C463" s="14"/>
      <c r="D463" s="14"/>
      <c r="E463" s="14"/>
      <c r="F463" s="14"/>
      <c r="G463" s="14"/>
    </row>
    <row r="464" spans="2:7" s="62" customFormat="1" ht="12.75">
      <c r="B464" s="14"/>
      <c r="C464" s="14"/>
      <c r="D464" s="14"/>
      <c r="E464" s="14"/>
      <c r="F464" s="14"/>
      <c r="G464" s="14"/>
    </row>
    <row r="465" spans="2:7" s="62" customFormat="1" ht="12.75">
      <c r="B465" s="14"/>
      <c r="C465" s="14"/>
      <c r="D465" s="14"/>
      <c r="E465" s="14"/>
      <c r="F465" s="14"/>
      <c r="G465" s="14"/>
    </row>
    <row r="466" spans="2:7" s="62" customFormat="1" ht="12.75">
      <c r="B466" s="14"/>
      <c r="C466" s="14"/>
      <c r="D466" s="14"/>
      <c r="E466" s="14"/>
      <c r="F466" s="14"/>
      <c r="G466" s="14"/>
    </row>
    <row r="467" spans="2:7" s="62" customFormat="1" ht="12.75">
      <c r="B467" s="14"/>
      <c r="C467" s="14"/>
      <c r="D467" s="14"/>
      <c r="E467" s="14"/>
      <c r="F467" s="14"/>
      <c r="G467" s="14"/>
    </row>
    <row r="468" spans="2:7" s="62" customFormat="1" ht="12.75">
      <c r="B468" s="14"/>
      <c r="C468" s="14"/>
      <c r="D468" s="14"/>
      <c r="E468" s="14"/>
      <c r="F468" s="14"/>
      <c r="G468" s="14"/>
    </row>
    <row r="469" spans="2:7" s="62" customFormat="1" ht="12.75">
      <c r="B469" s="14"/>
      <c r="C469" s="14"/>
      <c r="D469" s="14"/>
      <c r="E469" s="14"/>
      <c r="F469" s="14"/>
      <c r="G469" s="14"/>
    </row>
    <row r="470" spans="2:7" s="62" customFormat="1" ht="12.75">
      <c r="B470" s="14"/>
      <c r="C470" s="14"/>
      <c r="D470" s="14"/>
      <c r="E470" s="14"/>
      <c r="F470" s="14"/>
      <c r="G470" s="14"/>
    </row>
    <row r="471" spans="2:7" s="62" customFormat="1" ht="12.75">
      <c r="B471" s="14"/>
      <c r="C471" s="14"/>
      <c r="D471" s="14"/>
      <c r="E471" s="14"/>
      <c r="F471" s="14"/>
      <c r="G471" s="14"/>
    </row>
    <row r="472" spans="2:7" s="62" customFormat="1" ht="12.75">
      <c r="B472" s="14"/>
      <c r="C472" s="14"/>
      <c r="D472" s="14"/>
      <c r="E472" s="14"/>
      <c r="F472" s="14"/>
      <c r="G472" s="14"/>
    </row>
    <row r="473" spans="2:7" s="62" customFormat="1" ht="12.75">
      <c r="B473" s="14"/>
      <c r="C473" s="14"/>
      <c r="D473" s="14"/>
      <c r="E473" s="14"/>
      <c r="F473" s="14"/>
      <c r="G473" s="14"/>
    </row>
    <row r="474" spans="2:7" s="62" customFormat="1" ht="12.75">
      <c r="B474" s="14"/>
      <c r="C474" s="14"/>
      <c r="D474" s="14"/>
      <c r="E474" s="14"/>
      <c r="F474" s="14"/>
      <c r="G474" s="14"/>
    </row>
    <row r="475" spans="2:7" s="62" customFormat="1" ht="12.75">
      <c r="B475" s="14"/>
      <c r="C475" s="14"/>
      <c r="D475" s="14"/>
      <c r="E475" s="14"/>
      <c r="F475" s="14"/>
      <c r="G475" s="14"/>
    </row>
    <row r="476" spans="2:7" s="62" customFormat="1" ht="12.75">
      <c r="B476" s="14"/>
      <c r="C476" s="14"/>
      <c r="D476" s="14"/>
      <c r="E476" s="14"/>
      <c r="F476" s="14"/>
      <c r="G476" s="14"/>
    </row>
    <row r="477" spans="2:7" s="62" customFormat="1" ht="12.75">
      <c r="B477" s="14"/>
      <c r="C477" s="14"/>
      <c r="D477" s="14"/>
      <c r="E477" s="14"/>
      <c r="F477" s="14"/>
      <c r="G477" s="14"/>
    </row>
    <row r="478" spans="2:7" s="62" customFormat="1" ht="12.75">
      <c r="B478" s="14"/>
      <c r="C478" s="14"/>
      <c r="D478" s="14"/>
      <c r="E478" s="14"/>
      <c r="F478" s="14"/>
      <c r="G478" s="14"/>
    </row>
    <row r="479" spans="2:7" s="62" customFormat="1" ht="12.75">
      <c r="B479" s="14"/>
      <c r="C479" s="14"/>
      <c r="D479" s="14"/>
      <c r="E479" s="14"/>
      <c r="F479" s="14"/>
      <c r="G479" s="14"/>
    </row>
    <row r="480" spans="2:7" s="62" customFormat="1" ht="12.75">
      <c r="B480" s="14"/>
      <c r="C480" s="14"/>
      <c r="D480" s="14"/>
      <c r="E480" s="14"/>
      <c r="F480" s="14"/>
      <c r="G480" s="14"/>
    </row>
    <row r="481" spans="2:7" s="62" customFormat="1" ht="12.75">
      <c r="B481" s="14"/>
      <c r="C481" s="14"/>
      <c r="D481" s="14"/>
      <c r="E481" s="14"/>
      <c r="F481" s="14"/>
      <c r="G481" s="14"/>
    </row>
    <row r="482" spans="2:7" s="62" customFormat="1" ht="12.75">
      <c r="B482" s="14"/>
      <c r="C482" s="14"/>
      <c r="D482" s="14"/>
      <c r="E482" s="14"/>
      <c r="F482" s="14"/>
      <c r="G482" s="14"/>
    </row>
    <row r="483" spans="2:7" s="62" customFormat="1" ht="12.75">
      <c r="B483" s="14"/>
      <c r="C483" s="14"/>
      <c r="D483" s="14"/>
      <c r="E483" s="14"/>
      <c r="F483" s="14"/>
      <c r="G483" s="14"/>
    </row>
    <row r="484" spans="2:7" s="62" customFormat="1" ht="12.75">
      <c r="B484" s="14"/>
      <c r="C484" s="14"/>
      <c r="D484" s="14"/>
      <c r="E484" s="14"/>
      <c r="F484" s="14"/>
      <c r="G484" s="14"/>
    </row>
    <row r="485" spans="2:7" s="62" customFormat="1" ht="12.75">
      <c r="B485" s="14"/>
      <c r="C485" s="14"/>
      <c r="D485" s="14"/>
      <c r="E485" s="14"/>
      <c r="F485" s="14"/>
      <c r="G485" s="14"/>
    </row>
    <row r="486" spans="2:7" s="62" customFormat="1" ht="12.75">
      <c r="B486" s="14"/>
      <c r="C486" s="14"/>
      <c r="D486" s="14"/>
      <c r="E486" s="14"/>
      <c r="F486" s="14"/>
      <c r="G486" s="14"/>
    </row>
    <row r="487" spans="2:7" s="62" customFormat="1" ht="12.75">
      <c r="B487" s="14"/>
      <c r="C487" s="14"/>
      <c r="D487" s="14"/>
      <c r="E487" s="14"/>
      <c r="F487" s="14"/>
      <c r="G487" s="14"/>
    </row>
  </sheetData>
  <mergeCells count="1">
    <mergeCell ref="A1:G1"/>
  </mergeCells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2010-01-18T17:59:41Z</cp:lastPrinted>
  <dcterms:created xsi:type="dcterms:W3CDTF">2008-01-30T23:11:11Z</dcterms:created>
  <dcterms:modified xsi:type="dcterms:W3CDTF">2010-02-22T21:25:00Z</dcterms:modified>
  <cp:category/>
  <cp:version/>
  <cp:contentType/>
  <cp:contentStatus/>
</cp:coreProperties>
</file>