
<file path=[Content_Types].xml><?xml version="1.0" encoding="utf-8"?>
<Types xmlns="http://schemas.openxmlformats.org/package/2006/content-types">
  <Override PartName="/xl/worksheets/sheet15.xml" ContentType="application/vnd.openxmlformats-officedocument.spreadsheetml.worksheet+xml"/>
  <Override PartName="/xl/tables/table4.xml" ContentType="application/vnd.openxmlformats-officedocument.spreadsheetml.tabl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tables/table14.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tables/table12.xml" ContentType="application/vnd.openxmlformats-officedocument.spreadsheetml.table+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tables/table10.xml" ContentType="application/vnd.openxmlformats-officedocument.spreadsheetml.table+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drawings/drawing10.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tables/table3.xml" ContentType="application/vnd.openxmlformats-officedocument.spreadsheetml.table+xml"/>
  <Override PartName="/xl/charts/chart7.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tables/table1.xml" ContentType="application/vnd.openxmlformats-officedocument.spreadsheetml.table+xml"/>
  <Override PartName="/xl/charts/chart5.xml" ContentType="application/vnd.openxmlformats-officedocument.drawingml.chart+xml"/>
  <Override PartName="/xl/drawings/drawing7.xml" ContentType="application/vnd.openxmlformats-officedocument.drawing+xml"/>
  <Override PartName="/xl/comments9.xml" ContentType="application/vnd.openxmlformats-officedocument.spreadsheetml.comments+xml"/>
  <Override PartName="/xl/tables/table13.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omments7.xml" ContentType="application/vnd.openxmlformats-officedocument.spreadsheetml.comments+xml"/>
  <Override PartName="/xl/tables/table11.xml" ContentType="application/vnd.openxmlformats-officedocument.spreadsheetml.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50" windowWidth="11520" windowHeight="4725" tabRatio="626" activeTab="3"/>
  </bookViews>
  <sheets>
    <sheet name="Ficha Informativa" sheetId="14" r:id="rId1"/>
    <sheet name="Est. Ing." sheetId="15" r:id="rId2"/>
    <sheet name="Est. Egr." sheetId="16" r:id="rId3"/>
    <sheet name="SH" sheetId="17" r:id="rId4"/>
    <sheet name="I-TI" sheetId="4" r:id="rId5"/>
    <sheet name="E-OG" sheetId="11" r:id="rId6"/>
    <sheet name="P" sheetId="18" r:id="rId7"/>
    <sheet name="E-UA" sheetId="9" r:id="rId8"/>
    <sheet name="E-FP" sheetId="10" r:id="rId9"/>
    <sheet name="TI" sheetId="13" r:id="rId10"/>
    <sheet name="RT" sheetId="12" r:id="rId11"/>
    <sheet name="F" sheetId="20" r:id="rId12"/>
    <sheet name="CA" sheetId="21" r:id="rId13"/>
    <sheet name="OG" sheetId="1" r:id="rId14"/>
    <sheet name="TG" sheetId="5" r:id="rId15"/>
    <sheet name="OR" sheetId="6" r:id="rId16"/>
  </sheets>
  <definedNames>
    <definedName name="_xlnm._FilterDatabase" localSheetId="5" hidden="1">'E-OG'!$A$5:$B$430</definedName>
    <definedName name="_xlnm._FilterDatabase" localSheetId="2" hidden="1">'Est. Egr.'!$B$1</definedName>
    <definedName name="_xlnm._FilterDatabase" localSheetId="11" hidden="1">F!$A$1:$D$6</definedName>
    <definedName name="_xlnm._FilterDatabase" localSheetId="4" hidden="1">'I-TI'!$A$1:$P$341</definedName>
    <definedName name="_xlnm._FilterDatabase" localSheetId="13" hidden="1">OG!$A$1:$B$426</definedName>
    <definedName name="_xlnm._FilterDatabase" localSheetId="15" hidden="1">OR!$A$1:$B$38</definedName>
    <definedName name="_xlnm._FilterDatabase" localSheetId="14" hidden="1">TG!$A$1:$B$4</definedName>
    <definedName name="_xlnm._FilterDatabase" localSheetId="9" hidden="1">TI!$A$1:$B$4</definedName>
    <definedName name="_xlnm.Print_Area" localSheetId="6">P!$A$1:$N$48</definedName>
    <definedName name="_xlnm.Print_Titles" localSheetId="8">'E-FP'!$1:$1</definedName>
    <definedName name="_xlnm.Print_Titles" localSheetId="5">'E-OG'!$1:$3</definedName>
    <definedName name="_xlnm.Print_Titles" localSheetId="7">'E-UA'!$1:$2</definedName>
    <definedName name="_xlnm.Print_Titles" localSheetId="11">F!$1:$1</definedName>
    <definedName name="_xlnm.Print_Titles" localSheetId="4">'I-TI'!$1:$3</definedName>
    <definedName name="_xlnm.Print_Titles" localSheetId="13">OG!$1:$1</definedName>
    <definedName name="_xlnm.Print_Titles" localSheetId="15">OR!$1:$1</definedName>
    <definedName name="_xlnm.Print_Titles" localSheetId="6">P!$1:$2</definedName>
  </definedNames>
  <calcPr calcId="125725"/>
</workbook>
</file>

<file path=xl/calcChain.xml><?xml version="1.0" encoding="utf-8"?>
<calcChain xmlns="http://schemas.openxmlformats.org/spreadsheetml/2006/main">
  <c r="G31" i="18"/>
  <c r="H31" s="1"/>
  <c r="G32"/>
  <c r="H32"/>
  <c r="G33"/>
  <c r="H33"/>
  <c r="G34"/>
  <c r="H34" s="1"/>
  <c r="G35"/>
  <c r="H35" s="1"/>
  <c r="G36"/>
  <c r="H36"/>
  <c r="G37"/>
  <c r="H37"/>
  <c r="G38"/>
  <c r="H38"/>
  <c r="G39"/>
  <c r="H39"/>
  <c r="G40"/>
  <c r="H40"/>
  <c r="G41"/>
  <c r="H41"/>
  <c r="G42"/>
  <c r="H42" s="1"/>
  <c r="G43"/>
  <c r="H43" s="1"/>
  <c r="G44"/>
  <c r="H44" s="1"/>
  <c r="G45"/>
  <c r="H45" s="1"/>
  <c r="K450" i="11"/>
  <c r="J450"/>
  <c r="D450" i="4"/>
  <c r="D449"/>
  <c r="D448"/>
  <c r="D447"/>
  <c r="D446"/>
  <c r="D444"/>
  <c r="D443"/>
  <c r="D442"/>
  <c r="D441"/>
  <c r="D439"/>
  <c r="D438"/>
  <c r="D437"/>
  <c r="D436"/>
  <c r="D435"/>
  <c r="D434"/>
  <c r="D433"/>
  <c r="D432"/>
  <c r="D423"/>
  <c r="D430"/>
  <c r="D429"/>
  <c r="D428"/>
  <c r="D427"/>
  <c r="D426"/>
  <c r="D425"/>
  <c r="D424"/>
  <c r="D422"/>
  <c r="D421"/>
  <c r="D420"/>
  <c r="D419"/>
  <c r="D418"/>
  <c r="D417"/>
  <c r="D416"/>
  <c r="D415"/>
  <c r="D414"/>
  <c r="D413"/>
  <c r="D411"/>
  <c r="D410"/>
  <c r="D409"/>
  <c r="D408"/>
  <c r="D407"/>
  <c r="D406"/>
  <c r="D405"/>
  <c r="D404"/>
  <c r="D403"/>
  <c r="D402"/>
  <c r="D401"/>
  <c r="D400"/>
  <c r="D399"/>
  <c r="D398"/>
  <c r="D397"/>
  <c r="D396"/>
  <c r="D395"/>
  <c r="D394"/>
  <c r="D393"/>
  <c r="D392"/>
  <c r="D391"/>
  <c r="D390"/>
  <c r="D389"/>
  <c r="D388"/>
  <c r="D387"/>
  <c r="D386"/>
  <c r="D385"/>
  <c r="D384"/>
  <c r="D383"/>
  <c r="D382"/>
  <c r="D380"/>
  <c r="D379"/>
  <c r="D378"/>
  <c r="D377"/>
  <c r="D376"/>
  <c r="D375"/>
  <c r="D374"/>
  <c r="C523" i="11"/>
  <c r="C522"/>
  <c r="C521"/>
  <c r="C520"/>
  <c r="C519"/>
  <c r="C517"/>
  <c r="C516"/>
  <c r="C515"/>
  <c r="C514"/>
  <c r="C512"/>
  <c r="C511"/>
  <c r="C510"/>
  <c r="C509"/>
  <c r="C508"/>
  <c r="C507"/>
  <c r="C506"/>
  <c r="C505"/>
  <c r="C503"/>
  <c r="C502"/>
  <c r="C501"/>
  <c r="C500"/>
  <c r="C499"/>
  <c r="C498"/>
  <c r="C497"/>
  <c r="C496"/>
  <c r="C495"/>
  <c r="C494"/>
  <c r="C493"/>
  <c r="C492"/>
  <c r="C491"/>
  <c r="C490"/>
  <c r="C489"/>
  <c r="C488"/>
  <c r="C487"/>
  <c r="C486"/>
  <c r="C484"/>
  <c r="K451" s="1"/>
  <c r="C483"/>
  <c r="J451" s="1"/>
  <c r="C482"/>
  <c r="C481"/>
  <c r="C480"/>
  <c r="C479"/>
  <c r="C478"/>
  <c r="C477"/>
  <c r="C476"/>
  <c r="C475"/>
  <c r="C474"/>
  <c r="C473"/>
  <c r="C472"/>
  <c r="C471"/>
  <c r="C470"/>
  <c r="C469"/>
  <c r="C468"/>
  <c r="C467"/>
  <c r="C466"/>
  <c r="C465"/>
  <c r="C464"/>
  <c r="C463"/>
  <c r="C462"/>
  <c r="C461"/>
  <c r="C460"/>
  <c r="C459"/>
  <c r="C458"/>
  <c r="C457"/>
  <c r="C456"/>
  <c r="C455"/>
  <c r="C453"/>
  <c r="C452"/>
  <c r="C451"/>
  <c r="C450"/>
  <c r="C449"/>
  <c r="C448"/>
  <c r="C447"/>
  <c r="J452" l="1"/>
  <c r="BB145" i="14" s="1"/>
  <c r="K452" i="11"/>
  <c r="BB149" i="14" s="1"/>
  <c r="D445" i="4"/>
  <c r="C109" i="15" s="1"/>
  <c r="D440" i="4"/>
  <c r="C104" i="15" s="1"/>
  <c r="D431" i="4"/>
  <c r="C95" i="15" s="1"/>
  <c r="D412" i="4"/>
  <c r="C76" i="15" s="1"/>
  <c r="D381" i="4"/>
  <c r="C47" i="15" s="1"/>
  <c r="D373" i="4"/>
  <c r="C39" i="15" s="1"/>
  <c r="C518" i="11"/>
  <c r="D86" i="16" s="1"/>
  <c r="C513" i="11"/>
  <c r="D81" i="16" s="1"/>
  <c r="C504" i="11"/>
  <c r="D72" i="16" s="1"/>
  <c r="C485" i="11"/>
  <c r="D53" i="16" s="1"/>
  <c r="C454" i="11"/>
  <c r="D24" i="16" s="1"/>
  <c r="C446" i="11"/>
  <c r="D16" i="16" s="1"/>
  <c r="M10" i="9"/>
  <c r="M11"/>
  <c r="M12"/>
  <c r="M13"/>
  <c r="M3"/>
  <c r="M7"/>
  <c r="M8"/>
  <c r="M9"/>
  <c r="M14"/>
  <c r="M15"/>
  <c r="D372" i="4" l="1"/>
  <c r="E381" s="1"/>
  <c r="D47" i="15" s="1"/>
  <c r="D92" i="16"/>
  <c r="D423" i="11"/>
  <c r="O243"/>
  <c r="O240"/>
  <c r="N241"/>
  <c r="L241"/>
  <c r="J241"/>
  <c r="H241"/>
  <c r="F241"/>
  <c r="D241"/>
  <c r="N239"/>
  <c r="L239"/>
  <c r="J239"/>
  <c r="H239"/>
  <c r="F239"/>
  <c r="D239"/>
  <c r="N228"/>
  <c r="L228"/>
  <c r="J228"/>
  <c r="H228"/>
  <c r="F228"/>
  <c r="D228"/>
  <c r="N209"/>
  <c r="L209"/>
  <c r="J209"/>
  <c r="H209"/>
  <c r="F209"/>
  <c r="D209"/>
  <c r="D182"/>
  <c r="N182"/>
  <c r="F182"/>
  <c r="G10" i="18"/>
  <c r="H10" s="1"/>
  <c r="G4"/>
  <c r="H4" s="1"/>
  <c r="G5"/>
  <c r="H5" s="1"/>
  <c r="G6"/>
  <c r="H6" s="1"/>
  <c r="G7"/>
  <c r="H7" s="1"/>
  <c r="G8"/>
  <c r="H8" s="1"/>
  <c r="G9"/>
  <c r="H9" s="1"/>
  <c r="G11"/>
  <c r="H11" s="1"/>
  <c r="G12"/>
  <c r="H12" s="1"/>
  <c r="G13"/>
  <c r="H13" s="1"/>
  <c r="G14"/>
  <c r="H14" s="1"/>
  <c r="G15"/>
  <c r="H15" s="1"/>
  <c r="G16"/>
  <c r="H16" s="1"/>
  <c r="G17"/>
  <c r="H17" s="1"/>
  <c r="G18"/>
  <c r="H18" s="1"/>
  <c r="G19"/>
  <c r="H19" s="1"/>
  <c r="G20"/>
  <c r="H20" s="1"/>
  <c r="G21"/>
  <c r="H21" s="1"/>
  <c r="G22"/>
  <c r="H22" s="1"/>
  <c r="G23"/>
  <c r="H23" s="1"/>
  <c r="G24"/>
  <c r="H24" s="1"/>
  <c r="G25"/>
  <c r="H25" s="1"/>
  <c r="G26"/>
  <c r="H26" s="1"/>
  <c r="G27"/>
  <c r="H27" s="1"/>
  <c r="G28"/>
  <c r="H28" s="1"/>
  <c r="G29"/>
  <c r="H29" s="1"/>
  <c r="G30"/>
  <c r="H30" s="1"/>
  <c r="G46"/>
  <c r="H46" s="1"/>
  <c r="G3"/>
  <c r="H3" s="1"/>
  <c r="C26" i="17"/>
  <c r="BB89" i="14" s="1"/>
  <c r="C15" i="17"/>
  <c r="AV39" i="14"/>
  <c r="E440" i="4" l="1"/>
  <c r="D104" i="15" s="1"/>
  <c r="E373" i="4"/>
  <c r="D39" i="15" s="1"/>
  <c r="E431" i="4"/>
  <c r="D95" i="15" s="1"/>
  <c r="E412" i="4"/>
  <c r="D76" i="15" s="1"/>
  <c r="E445" i="4"/>
  <c r="D109" i="15" s="1"/>
  <c r="O241" i="11"/>
  <c r="O239"/>
  <c r="O209"/>
  <c r="H48" i="18"/>
  <c r="D115" i="15" l="1"/>
  <c r="BB153" i="14"/>
  <c r="C110" i="15"/>
  <c r="C108"/>
  <c r="C105"/>
  <c r="C103"/>
  <c r="C96"/>
  <c r="C94"/>
  <c r="C77"/>
  <c r="C75"/>
  <c r="C48"/>
  <c r="C113"/>
  <c r="C44"/>
  <c r="C45"/>
  <c r="C40"/>
  <c r="D114"/>
  <c r="C114"/>
  <c r="D113"/>
  <c r="D112"/>
  <c r="C112"/>
  <c r="D111"/>
  <c r="C111"/>
  <c r="D110"/>
  <c r="D108"/>
  <c r="D107"/>
  <c r="C107"/>
  <c r="D106"/>
  <c r="C106"/>
  <c r="D105"/>
  <c r="D103"/>
  <c r="D102"/>
  <c r="C102"/>
  <c r="D101"/>
  <c r="C101"/>
  <c r="D100"/>
  <c r="C100"/>
  <c r="D99"/>
  <c r="C99"/>
  <c r="D98"/>
  <c r="C98"/>
  <c r="D97"/>
  <c r="C97"/>
  <c r="D96"/>
  <c r="D94"/>
  <c r="D93"/>
  <c r="C93"/>
  <c r="D92"/>
  <c r="C92"/>
  <c r="D91"/>
  <c r="C91"/>
  <c r="D90"/>
  <c r="C90"/>
  <c r="D89"/>
  <c r="C89"/>
  <c r="D88"/>
  <c r="C88"/>
  <c r="D87"/>
  <c r="C87"/>
  <c r="D86"/>
  <c r="C86"/>
  <c r="D85"/>
  <c r="C85"/>
  <c r="D84"/>
  <c r="C84"/>
  <c r="D83"/>
  <c r="C83"/>
  <c r="D82"/>
  <c r="C82"/>
  <c r="D81"/>
  <c r="C81"/>
  <c r="D80"/>
  <c r="C80"/>
  <c r="D79"/>
  <c r="C79"/>
  <c r="D78"/>
  <c r="C78"/>
  <c r="D77"/>
  <c r="D75"/>
  <c r="D74"/>
  <c r="C74"/>
  <c r="D73"/>
  <c r="C73"/>
  <c r="D72"/>
  <c r="C72"/>
  <c r="D71"/>
  <c r="C71"/>
  <c r="D70"/>
  <c r="C70"/>
  <c r="D69"/>
  <c r="C69"/>
  <c r="D68"/>
  <c r="C68"/>
  <c r="D67"/>
  <c r="C67"/>
  <c r="D66"/>
  <c r="C66"/>
  <c r="D65"/>
  <c r="C65"/>
  <c r="D64"/>
  <c r="C64"/>
  <c r="D63"/>
  <c r="C63"/>
  <c r="D62"/>
  <c r="C62"/>
  <c r="D61"/>
  <c r="C61"/>
  <c r="D60"/>
  <c r="C60"/>
  <c r="D59"/>
  <c r="C59"/>
  <c r="D58"/>
  <c r="C58"/>
  <c r="D57"/>
  <c r="C57"/>
  <c r="D56"/>
  <c r="C56"/>
  <c r="D55"/>
  <c r="C55"/>
  <c r="D54"/>
  <c r="C54"/>
  <c r="D53"/>
  <c r="C53"/>
  <c r="D52"/>
  <c r="C52"/>
  <c r="D51"/>
  <c r="C51"/>
  <c r="D50"/>
  <c r="C50"/>
  <c r="D49"/>
  <c r="C49"/>
  <c r="D48"/>
  <c r="D46"/>
  <c r="C46"/>
  <c r="D45"/>
  <c r="D44"/>
  <c r="D43"/>
  <c r="C43"/>
  <c r="D42"/>
  <c r="C42"/>
  <c r="D41"/>
  <c r="C41"/>
  <c r="D40"/>
  <c r="K30" i="10"/>
  <c r="L30"/>
  <c r="M30"/>
  <c r="N30"/>
  <c r="O30"/>
  <c r="P30"/>
  <c r="Q30"/>
  <c r="R30"/>
  <c r="J30"/>
  <c r="E25" i="9"/>
  <c r="F25"/>
  <c r="G25"/>
  <c r="H25"/>
  <c r="I25"/>
  <c r="J25"/>
  <c r="K25"/>
  <c r="L25"/>
  <c r="D25"/>
  <c r="D36" i="14"/>
  <c r="O54" i="4"/>
  <c r="O53" s="1"/>
  <c r="O335"/>
  <c r="O334" s="1"/>
  <c r="O333" s="1"/>
  <c r="O329"/>
  <c r="O328" s="1"/>
  <c r="O325"/>
  <c r="O323"/>
  <c r="O320"/>
  <c r="O314"/>
  <c r="O313" s="1"/>
  <c r="O308"/>
  <c r="O307" s="1"/>
  <c r="O300"/>
  <c r="O299" s="1"/>
  <c r="O296"/>
  <c r="O295" s="1"/>
  <c r="O290"/>
  <c r="O286"/>
  <c r="O284"/>
  <c r="O280"/>
  <c r="O276"/>
  <c r="O273"/>
  <c r="O262"/>
  <c r="O241"/>
  <c r="O238"/>
  <c r="O228"/>
  <c r="O223"/>
  <c r="O212"/>
  <c r="O208"/>
  <c r="O204"/>
  <c r="O202"/>
  <c r="O199"/>
  <c r="O197"/>
  <c r="O185"/>
  <c r="O171"/>
  <c r="O160"/>
  <c r="O142"/>
  <c r="O135"/>
  <c r="O128"/>
  <c r="O113"/>
  <c r="O109"/>
  <c r="O99"/>
  <c r="O88"/>
  <c r="O81"/>
  <c r="O76"/>
  <c r="O72"/>
  <c r="O65"/>
  <c r="O64" s="1"/>
  <c r="O63" s="1"/>
  <c r="O57"/>
  <c r="O51"/>
  <c r="O47"/>
  <c r="O45"/>
  <c r="O42"/>
  <c r="O40"/>
  <c r="O31"/>
  <c r="O26"/>
  <c r="O23"/>
  <c r="O6"/>
  <c r="O5" s="1"/>
  <c r="M335"/>
  <c r="M334" s="1"/>
  <c r="M333" s="1"/>
  <c r="M329"/>
  <c r="M328" s="1"/>
  <c r="M325"/>
  <c r="M323"/>
  <c r="M320"/>
  <c r="M314"/>
  <c r="M313" s="1"/>
  <c r="M308"/>
  <c r="M307" s="1"/>
  <c r="M300"/>
  <c r="M299" s="1"/>
  <c r="M296"/>
  <c r="M295" s="1"/>
  <c r="M290"/>
  <c r="M286"/>
  <c r="M284"/>
  <c r="M280"/>
  <c r="M276"/>
  <c r="M273"/>
  <c r="M262"/>
  <c r="M241"/>
  <c r="M238"/>
  <c r="M228"/>
  <c r="M223"/>
  <c r="M212"/>
  <c r="M208"/>
  <c r="M204"/>
  <c r="M202"/>
  <c r="M199"/>
  <c r="M197"/>
  <c r="M185"/>
  <c r="M171"/>
  <c r="M160"/>
  <c r="M142"/>
  <c r="M135"/>
  <c r="M128"/>
  <c r="M113"/>
  <c r="M109"/>
  <c r="M99"/>
  <c r="M88"/>
  <c r="M81"/>
  <c r="M76"/>
  <c r="M72"/>
  <c r="M65"/>
  <c r="M64" s="1"/>
  <c r="M63" s="1"/>
  <c r="M57"/>
  <c r="M54"/>
  <c r="M53" s="1"/>
  <c r="M51"/>
  <c r="M47"/>
  <c r="M45"/>
  <c r="M42"/>
  <c r="M40"/>
  <c r="M31"/>
  <c r="M26"/>
  <c r="M23"/>
  <c r="M6"/>
  <c r="M5" s="1"/>
  <c r="K335"/>
  <c r="K334" s="1"/>
  <c r="K333" s="1"/>
  <c r="K329"/>
  <c r="K328" s="1"/>
  <c r="K325"/>
  <c r="K323"/>
  <c r="K320"/>
  <c r="K314"/>
  <c r="K313" s="1"/>
  <c r="K308"/>
  <c r="K307" s="1"/>
  <c r="K300"/>
  <c r="K299" s="1"/>
  <c r="K296"/>
  <c r="K295" s="1"/>
  <c r="K290"/>
  <c r="K286"/>
  <c r="K284"/>
  <c r="K280"/>
  <c r="K276"/>
  <c r="K273"/>
  <c r="K262"/>
  <c r="K241"/>
  <c r="K238"/>
  <c r="K228"/>
  <c r="K223"/>
  <c r="K212"/>
  <c r="K208"/>
  <c r="K204"/>
  <c r="K202"/>
  <c r="K199"/>
  <c r="K197"/>
  <c r="K185"/>
  <c r="K171"/>
  <c r="K160"/>
  <c r="K142"/>
  <c r="K135"/>
  <c r="K128"/>
  <c r="K113"/>
  <c r="K109"/>
  <c r="K99"/>
  <c r="K88"/>
  <c r="K81"/>
  <c r="K76"/>
  <c r="K72"/>
  <c r="K65"/>
  <c r="K64" s="1"/>
  <c r="K63" s="1"/>
  <c r="K57"/>
  <c r="K54"/>
  <c r="K53" s="1"/>
  <c r="K51"/>
  <c r="K47"/>
  <c r="K45"/>
  <c r="K42"/>
  <c r="K40"/>
  <c r="K31"/>
  <c r="K26"/>
  <c r="K23"/>
  <c r="K6"/>
  <c r="K5" s="1"/>
  <c r="I335"/>
  <c r="I334" s="1"/>
  <c r="I333" s="1"/>
  <c r="I329"/>
  <c r="I328" s="1"/>
  <c r="I325"/>
  <c r="I323"/>
  <c r="I320"/>
  <c r="I314"/>
  <c r="I313" s="1"/>
  <c r="I308"/>
  <c r="I307" s="1"/>
  <c r="I300"/>
  <c r="I299" s="1"/>
  <c r="I296"/>
  <c r="I295" s="1"/>
  <c r="I290"/>
  <c r="I286"/>
  <c r="I284"/>
  <c r="I280"/>
  <c r="I276"/>
  <c r="I273"/>
  <c r="I262"/>
  <c r="I241"/>
  <c r="I238"/>
  <c r="I228"/>
  <c r="I223"/>
  <c r="I212"/>
  <c r="I208"/>
  <c r="I204"/>
  <c r="I202"/>
  <c r="I199"/>
  <c r="I197"/>
  <c r="I185"/>
  <c r="I171"/>
  <c r="I160"/>
  <c r="I142"/>
  <c r="I135"/>
  <c r="I128"/>
  <c r="I113"/>
  <c r="I109"/>
  <c r="I99"/>
  <c r="I88"/>
  <c r="I81"/>
  <c r="I76"/>
  <c r="I72"/>
  <c r="I65"/>
  <c r="I64" s="1"/>
  <c r="I63" s="1"/>
  <c r="I57"/>
  <c r="I54"/>
  <c r="I53" s="1"/>
  <c r="I51"/>
  <c r="I47"/>
  <c r="I45"/>
  <c r="I42"/>
  <c r="I40"/>
  <c r="P40" s="1"/>
  <c r="I31"/>
  <c r="I26"/>
  <c r="I23"/>
  <c r="I6"/>
  <c r="I5" s="1"/>
  <c r="G335"/>
  <c r="G334" s="1"/>
  <c r="G333" s="1"/>
  <c r="G329"/>
  <c r="G328" s="1"/>
  <c r="G325"/>
  <c r="G323"/>
  <c r="G320"/>
  <c r="G314"/>
  <c r="G313" s="1"/>
  <c r="G308"/>
  <c r="G307" s="1"/>
  <c r="G300"/>
  <c r="G296"/>
  <c r="G295" s="1"/>
  <c r="G290"/>
  <c r="G286"/>
  <c r="G284"/>
  <c r="G280"/>
  <c r="G276"/>
  <c r="G273"/>
  <c r="G262"/>
  <c r="G241"/>
  <c r="G238"/>
  <c r="G228"/>
  <c r="G223"/>
  <c r="G212"/>
  <c r="G208"/>
  <c r="G204"/>
  <c r="G202"/>
  <c r="G199"/>
  <c r="G197"/>
  <c r="G185"/>
  <c r="G171"/>
  <c r="G160"/>
  <c r="G142"/>
  <c r="G135"/>
  <c r="G128"/>
  <c r="G113"/>
  <c r="G109"/>
  <c r="G99"/>
  <c r="G88"/>
  <c r="G81"/>
  <c r="G76"/>
  <c r="G72"/>
  <c r="G65"/>
  <c r="G64" s="1"/>
  <c r="G63" s="1"/>
  <c r="G57"/>
  <c r="G54"/>
  <c r="G53" s="1"/>
  <c r="G51"/>
  <c r="G47"/>
  <c r="G45"/>
  <c r="G42"/>
  <c r="G40"/>
  <c r="G31"/>
  <c r="G26"/>
  <c r="G23"/>
  <c r="G6"/>
  <c r="G5" s="1"/>
  <c r="E308"/>
  <c r="P309"/>
  <c r="E290"/>
  <c r="P290" s="1"/>
  <c r="D352" s="1"/>
  <c r="C10" i="15" s="1"/>
  <c r="E57" i="4"/>
  <c r="E335"/>
  <c r="E334" s="1"/>
  <c r="E329"/>
  <c r="E328" s="1"/>
  <c r="E325"/>
  <c r="P325" s="1"/>
  <c r="E323"/>
  <c r="E320"/>
  <c r="E314"/>
  <c r="E313" s="1"/>
  <c r="E300"/>
  <c r="E299" s="1"/>
  <c r="E296"/>
  <c r="E286"/>
  <c r="E284"/>
  <c r="E280"/>
  <c r="E276"/>
  <c r="E273"/>
  <c r="E262"/>
  <c r="I357" s="1"/>
  <c r="E241"/>
  <c r="E238"/>
  <c r="E228"/>
  <c r="P228" s="1"/>
  <c r="E223"/>
  <c r="E212"/>
  <c r="P212" s="1"/>
  <c r="E208"/>
  <c r="E204"/>
  <c r="P204" s="1"/>
  <c r="E202"/>
  <c r="E199"/>
  <c r="E197"/>
  <c r="I356" s="1"/>
  <c r="E185"/>
  <c r="P185" s="1"/>
  <c r="E171"/>
  <c r="I355" s="1"/>
  <c r="E160"/>
  <c r="I354" s="1"/>
  <c r="E142"/>
  <c r="I353" s="1"/>
  <c r="E135"/>
  <c r="E128"/>
  <c r="E113"/>
  <c r="E109"/>
  <c r="E99"/>
  <c r="E88"/>
  <c r="E81"/>
  <c r="E76"/>
  <c r="I352" s="1"/>
  <c r="E72"/>
  <c r="I351" s="1"/>
  <c r="E65"/>
  <c r="E64" s="1"/>
  <c r="E54"/>
  <c r="E53" s="1"/>
  <c r="E51"/>
  <c r="E47"/>
  <c r="E6"/>
  <c r="I346" s="1"/>
  <c r="E45"/>
  <c r="E40"/>
  <c r="I350" s="1"/>
  <c r="E42"/>
  <c r="E31"/>
  <c r="I349" s="1"/>
  <c r="E26"/>
  <c r="I348" s="1"/>
  <c r="E23"/>
  <c r="I347" s="1"/>
  <c r="P340"/>
  <c r="P339"/>
  <c r="P338"/>
  <c r="P337"/>
  <c r="P336"/>
  <c r="P332"/>
  <c r="P331"/>
  <c r="P330"/>
  <c r="P327"/>
  <c r="P326"/>
  <c r="P324"/>
  <c r="P323"/>
  <c r="P322"/>
  <c r="P321"/>
  <c r="P318"/>
  <c r="P317"/>
  <c r="P316"/>
  <c r="P315"/>
  <c r="P312"/>
  <c r="P311"/>
  <c r="P306"/>
  <c r="P305"/>
  <c r="P304"/>
  <c r="P303"/>
  <c r="P302"/>
  <c r="P301"/>
  <c r="P298"/>
  <c r="P297"/>
  <c r="P296"/>
  <c r="P293"/>
  <c r="P292"/>
  <c r="P291"/>
  <c r="P289"/>
  <c r="P288"/>
  <c r="P287"/>
  <c r="P286"/>
  <c r="P285"/>
  <c r="P284"/>
  <c r="P283"/>
  <c r="P282"/>
  <c r="P281"/>
  <c r="P280"/>
  <c r="P279"/>
  <c r="P278"/>
  <c r="P277"/>
  <c r="P276"/>
  <c r="P275"/>
  <c r="P274"/>
  <c r="P272"/>
  <c r="P271"/>
  <c r="P270"/>
  <c r="P269"/>
  <c r="P268"/>
  <c r="P267"/>
  <c r="P266"/>
  <c r="P265"/>
  <c r="P264"/>
  <c r="P263"/>
  <c r="P259"/>
  <c r="P258"/>
  <c r="P257"/>
  <c r="P256"/>
  <c r="P255"/>
  <c r="P254"/>
  <c r="P253"/>
  <c r="P252"/>
  <c r="P251"/>
  <c r="P250"/>
  <c r="P249"/>
  <c r="P248"/>
  <c r="P247"/>
  <c r="P246"/>
  <c r="P245"/>
  <c r="P244"/>
  <c r="P243"/>
  <c r="P242"/>
  <c r="P240"/>
  <c r="P239"/>
  <c r="P238"/>
  <c r="P237"/>
  <c r="P236"/>
  <c r="P235"/>
  <c r="P234"/>
  <c r="P233"/>
  <c r="P232"/>
  <c r="P231"/>
  <c r="P230"/>
  <c r="P229"/>
  <c r="P227"/>
  <c r="P226"/>
  <c r="P225"/>
  <c r="P224"/>
  <c r="P222"/>
  <c r="P221"/>
  <c r="P220"/>
  <c r="P219"/>
  <c r="P218"/>
  <c r="P217"/>
  <c r="P216"/>
  <c r="P215"/>
  <c r="P214"/>
  <c r="P213"/>
  <c r="P209"/>
  <c r="P208"/>
  <c r="P207"/>
  <c r="P206"/>
  <c r="P205"/>
  <c r="P203"/>
  <c r="P202"/>
  <c r="P201"/>
  <c r="P200"/>
  <c r="P198"/>
  <c r="P195"/>
  <c r="P194"/>
  <c r="P193"/>
  <c r="P192"/>
  <c r="P191"/>
  <c r="P190"/>
  <c r="P189"/>
  <c r="P188"/>
  <c r="P187"/>
  <c r="P186"/>
  <c r="P184"/>
  <c r="P183"/>
  <c r="P182"/>
  <c r="P181"/>
  <c r="P180"/>
  <c r="P179"/>
  <c r="P178"/>
  <c r="P177"/>
  <c r="P176"/>
  <c r="P175"/>
  <c r="P174"/>
  <c r="P173"/>
  <c r="P172"/>
  <c r="P171"/>
  <c r="P170"/>
  <c r="P169"/>
  <c r="P168"/>
  <c r="P167"/>
  <c r="P166"/>
  <c r="P165"/>
  <c r="P164"/>
  <c r="P163"/>
  <c r="P162"/>
  <c r="P161"/>
  <c r="P160"/>
  <c r="P159"/>
  <c r="P158"/>
  <c r="P157"/>
  <c r="P156"/>
  <c r="P155"/>
  <c r="P154"/>
  <c r="P153"/>
  <c r="P152"/>
  <c r="P151"/>
  <c r="P150"/>
  <c r="P149"/>
  <c r="P148"/>
  <c r="P147"/>
  <c r="P146"/>
  <c r="P145"/>
  <c r="P144"/>
  <c r="P143"/>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0"/>
  <c r="P69"/>
  <c r="P67"/>
  <c r="P66"/>
  <c r="P65"/>
  <c r="P62"/>
  <c r="P61"/>
  <c r="P60"/>
  <c r="P59"/>
  <c r="P58"/>
  <c r="P57"/>
  <c r="D347" s="1"/>
  <c r="P56"/>
  <c r="P55"/>
  <c r="P52"/>
  <c r="P51"/>
  <c r="P50"/>
  <c r="P49"/>
  <c r="P48"/>
  <c r="P47"/>
  <c r="P46"/>
  <c r="P45"/>
  <c r="P44"/>
  <c r="P43"/>
  <c r="P42"/>
  <c r="P41"/>
  <c r="P38"/>
  <c r="P37"/>
  <c r="P36"/>
  <c r="P35"/>
  <c r="P34"/>
  <c r="P33"/>
  <c r="P32"/>
  <c r="P31"/>
  <c r="P30"/>
  <c r="P29"/>
  <c r="P28"/>
  <c r="P27"/>
  <c r="P26"/>
  <c r="P25"/>
  <c r="P24"/>
  <c r="P23"/>
  <c r="P21"/>
  <c r="P20"/>
  <c r="P19"/>
  <c r="P18"/>
  <c r="P17"/>
  <c r="P16"/>
  <c r="P15"/>
  <c r="P14"/>
  <c r="P13"/>
  <c r="P12"/>
  <c r="P11"/>
  <c r="P10"/>
  <c r="P9"/>
  <c r="P8"/>
  <c r="P7"/>
  <c r="P6"/>
  <c r="N428" i="11"/>
  <c r="N425"/>
  <c r="N423"/>
  <c r="N420"/>
  <c r="N417"/>
  <c r="N408"/>
  <c r="N399"/>
  <c r="N394"/>
  <c r="N388"/>
  <c r="N381"/>
  <c r="N376"/>
  <c r="N373"/>
  <c r="N363"/>
  <c r="N353"/>
  <c r="N346"/>
  <c r="N336"/>
  <c r="N333"/>
  <c r="N329"/>
  <c r="N320"/>
  <c r="N311"/>
  <c r="N300"/>
  <c r="N295"/>
  <c r="N285"/>
  <c r="N276"/>
  <c r="N274"/>
  <c r="N267"/>
  <c r="N264"/>
  <c r="N259"/>
  <c r="N252"/>
  <c r="N247"/>
  <c r="N232"/>
  <c r="N219"/>
  <c r="N203"/>
  <c r="N193"/>
  <c r="N176"/>
  <c r="N166"/>
  <c r="N158"/>
  <c r="N148"/>
  <c r="N138"/>
  <c r="N128"/>
  <c r="N118"/>
  <c r="N108"/>
  <c r="N97"/>
  <c r="N93"/>
  <c r="N87"/>
  <c r="N84"/>
  <c r="N76"/>
  <c r="N66"/>
  <c r="N56"/>
  <c r="N52"/>
  <c r="N43"/>
  <c r="N39"/>
  <c r="N37"/>
  <c r="N30"/>
  <c r="N25"/>
  <c r="N16"/>
  <c r="N11"/>
  <c r="N6"/>
  <c r="L428"/>
  <c r="L425"/>
  <c r="L423"/>
  <c r="L420"/>
  <c r="L417"/>
  <c r="L408"/>
  <c r="L399"/>
  <c r="L394"/>
  <c r="L388"/>
  <c r="L381"/>
  <c r="L376"/>
  <c r="L373"/>
  <c r="L363"/>
  <c r="L353"/>
  <c r="L346"/>
  <c r="L336"/>
  <c r="L333"/>
  <c r="L329"/>
  <c r="L320"/>
  <c r="L311"/>
  <c r="L300"/>
  <c r="L295"/>
  <c r="L285"/>
  <c r="L276"/>
  <c r="L274"/>
  <c r="L267"/>
  <c r="L264"/>
  <c r="L259"/>
  <c r="L252"/>
  <c r="L247"/>
  <c r="L232"/>
  <c r="L219"/>
  <c r="L203"/>
  <c r="L193"/>
  <c r="L182"/>
  <c r="L176"/>
  <c r="L166"/>
  <c r="L158"/>
  <c r="L148"/>
  <c r="L138"/>
  <c r="L128"/>
  <c r="L118"/>
  <c r="L108"/>
  <c r="L97"/>
  <c r="L93"/>
  <c r="L87"/>
  <c r="L84"/>
  <c r="L76"/>
  <c r="L66"/>
  <c r="L56"/>
  <c r="L52"/>
  <c r="L43"/>
  <c r="L39"/>
  <c r="L37"/>
  <c r="L30"/>
  <c r="L25"/>
  <c r="L16"/>
  <c r="L11"/>
  <c r="L6"/>
  <c r="J428"/>
  <c r="J425"/>
  <c r="J423"/>
  <c r="J420"/>
  <c r="J417"/>
  <c r="J408"/>
  <c r="J399"/>
  <c r="J394"/>
  <c r="J388"/>
  <c r="J381"/>
  <c r="J376"/>
  <c r="J373"/>
  <c r="J363"/>
  <c r="J353"/>
  <c r="J346"/>
  <c r="J336"/>
  <c r="J333"/>
  <c r="J329"/>
  <c r="J320"/>
  <c r="J311"/>
  <c r="J300"/>
  <c r="J295"/>
  <c r="J285"/>
  <c r="J276"/>
  <c r="J274"/>
  <c r="J267"/>
  <c r="J264"/>
  <c r="J259"/>
  <c r="J252"/>
  <c r="J247"/>
  <c r="J232"/>
  <c r="J219"/>
  <c r="J203"/>
  <c r="J193"/>
  <c r="J182"/>
  <c r="J176"/>
  <c r="J166"/>
  <c r="J158"/>
  <c r="J148"/>
  <c r="J138"/>
  <c r="J128"/>
  <c r="J118"/>
  <c r="J108"/>
  <c r="J97"/>
  <c r="J93"/>
  <c r="J87"/>
  <c r="J84"/>
  <c r="J76"/>
  <c r="J66"/>
  <c r="J56"/>
  <c r="J52"/>
  <c r="J43"/>
  <c r="J39"/>
  <c r="J37"/>
  <c r="J30"/>
  <c r="J25"/>
  <c r="J16"/>
  <c r="J11"/>
  <c r="J6"/>
  <c r="H428"/>
  <c r="H425"/>
  <c r="H423"/>
  <c r="O423" s="1"/>
  <c r="H420"/>
  <c r="H417"/>
  <c r="H408"/>
  <c r="H399"/>
  <c r="H394"/>
  <c r="H388"/>
  <c r="H381"/>
  <c r="H376"/>
  <c r="H373"/>
  <c r="H363"/>
  <c r="H353"/>
  <c r="H346"/>
  <c r="H336"/>
  <c r="H333"/>
  <c r="H329"/>
  <c r="H320"/>
  <c r="H311"/>
  <c r="H300"/>
  <c r="H295"/>
  <c r="H285"/>
  <c r="H276"/>
  <c r="H274"/>
  <c r="H267"/>
  <c r="H264"/>
  <c r="H259"/>
  <c r="H252"/>
  <c r="H247"/>
  <c r="H232"/>
  <c r="H219"/>
  <c r="H203"/>
  <c r="H193"/>
  <c r="H182"/>
  <c r="H176"/>
  <c r="H166"/>
  <c r="H158"/>
  <c r="H148"/>
  <c r="H138"/>
  <c r="H128"/>
  <c r="H118"/>
  <c r="H108"/>
  <c r="H97"/>
  <c r="H93"/>
  <c r="H87"/>
  <c r="H84"/>
  <c r="H76"/>
  <c r="H66"/>
  <c r="H56"/>
  <c r="H52"/>
  <c r="H43"/>
  <c r="H39"/>
  <c r="H37"/>
  <c r="H30"/>
  <c r="H25"/>
  <c r="H16"/>
  <c r="H11"/>
  <c r="H6"/>
  <c r="F428"/>
  <c r="F425"/>
  <c r="F423"/>
  <c r="F420"/>
  <c r="F417"/>
  <c r="F408"/>
  <c r="F399"/>
  <c r="F394"/>
  <c r="F388"/>
  <c r="F381"/>
  <c r="F376"/>
  <c r="F373"/>
  <c r="O373" s="1"/>
  <c r="F363"/>
  <c r="F353"/>
  <c r="F346"/>
  <c r="F336"/>
  <c r="F333"/>
  <c r="F329"/>
  <c r="F320"/>
  <c r="F311"/>
  <c r="F300"/>
  <c r="F295"/>
  <c r="F285"/>
  <c r="F276"/>
  <c r="F274"/>
  <c r="F267"/>
  <c r="F264"/>
  <c r="F259"/>
  <c r="F252"/>
  <c r="F247"/>
  <c r="F232"/>
  <c r="F219"/>
  <c r="F203"/>
  <c r="F193"/>
  <c r="F176"/>
  <c r="F166"/>
  <c r="F158"/>
  <c r="F148"/>
  <c r="F138"/>
  <c r="F128"/>
  <c r="F118"/>
  <c r="F108"/>
  <c r="F97"/>
  <c r="F93"/>
  <c r="F87"/>
  <c r="F84"/>
  <c r="F76"/>
  <c r="F66"/>
  <c r="F56"/>
  <c r="F52"/>
  <c r="F43"/>
  <c r="F39"/>
  <c r="F37"/>
  <c r="F30"/>
  <c r="F25"/>
  <c r="F16"/>
  <c r="F11"/>
  <c r="F6"/>
  <c r="D428"/>
  <c r="D425"/>
  <c r="O425" s="1"/>
  <c r="D420"/>
  <c r="D417"/>
  <c r="D408"/>
  <c r="D399"/>
  <c r="D394"/>
  <c r="D388"/>
  <c r="D381"/>
  <c r="D376"/>
  <c r="D373"/>
  <c r="D363"/>
  <c r="D353"/>
  <c r="D346"/>
  <c r="D336"/>
  <c r="D333"/>
  <c r="D329"/>
  <c r="D320"/>
  <c r="D311"/>
  <c r="D300"/>
  <c r="D295"/>
  <c r="D285"/>
  <c r="D276"/>
  <c r="D274"/>
  <c r="D267"/>
  <c r="D264"/>
  <c r="D259"/>
  <c r="D252"/>
  <c r="D247"/>
  <c r="D232"/>
  <c r="D219"/>
  <c r="O219" s="1"/>
  <c r="D203"/>
  <c r="D193"/>
  <c r="D176"/>
  <c r="D166"/>
  <c r="D158"/>
  <c r="D148"/>
  <c r="D138"/>
  <c r="D128"/>
  <c r="O128" s="1"/>
  <c r="D118"/>
  <c r="D108"/>
  <c r="D97"/>
  <c r="D93"/>
  <c r="D87"/>
  <c r="D84"/>
  <c r="D76"/>
  <c r="D66"/>
  <c r="O66" s="1"/>
  <c r="D56"/>
  <c r="D52"/>
  <c r="D43"/>
  <c r="D39"/>
  <c r="D37"/>
  <c r="D30"/>
  <c r="D25"/>
  <c r="D16"/>
  <c r="D11"/>
  <c r="D6"/>
  <c r="O429"/>
  <c r="O427"/>
  <c r="O426"/>
  <c r="O424"/>
  <c r="O422"/>
  <c r="O421"/>
  <c r="O419"/>
  <c r="O418"/>
  <c r="O416"/>
  <c r="O415"/>
  <c r="O414"/>
  <c r="O413"/>
  <c r="O412"/>
  <c r="O411"/>
  <c r="O410"/>
  <c r="O409"/>
  <c r="O407"/>
  <c r="O406"/>
  <c r="O405"/>
  <c r="O404"/>
  <c r="O403"/>
  <c r="O402"/>
  <c r="O401"/>
  <c r="O400"/>
  <c r="O397"/>
  <c r="O396"/>
  <c r="O395"/>
  <c r="O393"/>
  <c r="O392"/>
  <c r="O391"/>
  <c r="O390"/>
  <c r="O389"/>
  <c r="O387"/>
  <c r="O386"/>
  <c r="O385"/>
  <c r="O384"/>
  <c r="O383"/>
  <c r="O382"/>
  <c r="O379"/>
  <c r="O378"/>
  <c r="O377"/>
  <c r="O376"/>
  <c r="O375"/>
  <c r="O374"/>
  <c r="O372"/>
  <c r="O371"/>
  <c r="O370"/>
  <c r="O369"/>
  <c r="O368"/>
  <c r="O367"/>
  <c r="O366"/>
  <c r="O365"/>
  <c r="O364"/>
  <c r="O362"/>
  <c r="O361"/>
  <c r="O360"/>
  <c r="O359"/>
  <c r="O358"/>
  <c r="O357"/>
  <c r="O356"/>
  <c r="O355"/>
  <c r="O354"/>
  <c r="O352"/>
  <c r="O351"/>
  <c r="O350"/>
  <c r="O349"/>
  <c r="O348"/>
  <c r="O347"/>
  <c r="O346"/>
  <c r="O345"/>
  <c r="O344"/>
  <c r="O343"/>
  <c r="O342"/>
  <c r="O341"/>
  <c r="O340"/>
  <c r="O339"/>
  <c r="O338"/>
  <c r="O337"/>
  <c r="O335"/>
  <c r="O334"/>
  <c r="O331"/>
  <c r="O330"/>
  <c r="O328"/>
  <c r="O327"/>
  <c r="O326"/>
  <c r="O325"/>
  <c r="O324"/>
  <c r="O323"/>
  <c r="O322"/>
  <c r="O321"/>
  <c r="O320"/>
  <c r="O319"/>
  <c r="O318"/>
  <c r="O317"/>
  <c r="O316"/>
  <c r="O315"/>
  <c r="O314"/>
  <c r="O313"/>
  <c r="O312"/>
  <c r="O309"/>
  <c r="O308"/>
  <c r="O307"/>
  <c r="O306"/>
  <c r="O305"/>
  <c r="O304"/>
  <c r="O303"/>
  <c r="O302"/>
  <c r="O301"/>
  <c r="O300"/>
  <c r="O299"/>
  <c r="O298"/>
  <c r="O297"/>
  <c r="O296"/>
  <c r="O294"/>
  <c r="O293"/>
  <c r="O292"/>
  <c r="O291"/>
  <c r="O290"/>
  <c r="O289"/>
  <c r="O288"/>
  <c r="O287"/>
  <c r="O286"/>
  <c r="O285"/>
  <c r="O284"/>
  <c r="O283"/>
  <c r="O282"/>
  <c r="O281"/>
  <c r="O280"/>
  <c r="O279"/>
  <c r="O278"/>
  <c r="O277"/>
  <c r="O275"/>
  <c r="O274"/>
  <c r="O273"/>
  <c r="O272"/>
  <c r="O271"/>
  <c r="O270"/>
  <c r="O269"/>
  <c r="O268"/>
  <c r="O266"/>
  <c r="O265"/>
  <c r="O264"/>
  <c r="O263"/>
  <c r="O262"/>
  <c r="O261"/>
  <c r="O260"/>
  <c r="O258"/>
  <c r="O257"/>
  <c r="O256"/>
  <c r="O255"/>
  <c r="O254"/>
  <c r="O253"/>
  <c r="O250"/>
  <c r="O249"/>
  <c r="O248"/>
  <c r="O238"/>
  <c r="O237"/>
  <c r="O236"/>
  <c r="O235"/>
  <c r="O234"/>
  <c r="O233"/>
  <c r="O232"/>
  <c r="O230"/>
  <c r="O229"/>
  <c r="O227"/>
  <c r="O226"/>
  <c r="O225"/>
  <c r="O224"/>
  <c r="O223"/>
  <c r="O222"/>
  <c r="O221"/>
  <c r="O220"/>
  <c r="O216"/>
  <c r="O215"/>
  <c r="O214"/>
  <c r="O213"/>
  <c r="O212"/>
  <c r="O211"/>
  <c r="O210"/>
  <c r="O208"/>
  <c r="O207"/>
  <c r="O206"/>
  <c r="O205"/>
  <c r="O204"/>
  <c r="O202"/>
  <c r="O201"/>
  <c r="O200"/>
  <c r="O199"/>
  <c r="O198"/>
  <c r="O197"/>
  <c r="O196"/>
  <c r="O195"/>
  <c r="O194"/>
  <c r="O191"/>
  <c r="O188"/>
  <c r="O187"/>
  <c r="O186"/>
  <c r="O185"/>
  <c r="O184"/>
  <c r="O183"/>
  <c r="O182"/>
  <c r="O181"/>
  <c r="O180"/>
  <c r="O179"/>
  <c r="O178"/>
  <c r="O177"/>
  <c r="O175"/>
  <c r="O174"/>
  <c r="O173"/>
  <c r="O172"/>
  <c r="O171"/>
  <c r="O170"/>
  <c r="O169"/>
  <c r="O168"/>
  <c r="O167"/>
  <c r="O166"/>
  <c r="O165"/>
  <c r="O164"/>
  <c r="O163"/>
  <c r="O162"/>
  <c r="O161"/>
  <c r="O160"/>
  <c r="O159"/>
  <c r="O157"/>
  <c r="O156"/>
  <c r="O155"/>
  <c r="O154"/>
  <c r="O153"/>
  <c r="O152"/>
  <c r="O151"/>
  <c r="O150"/>
  <c r="O149"/>
  <c r="O148"/>
  <c r="O147"/>
  <c r="O146"/>
  <c r="O145"/>
  <c r="O144"/>
  <c r="O143"/>
  <c r="O142"/>
  <c r="O141"/>
  <c r="O140"/>
  <c r="O139"/>
  <c r="O137"/>
  <c r="O136"/>
  <c r="O135"/>
  <c r="O134"/>
  <c r="O133"/>
  <c r="O132"/>
  <c r="O131"/>
  <c r="O130"/>
  <c r="O129"/>
  <c r="O127"/>
  <c r="O126"/>
  <c r="O125"/>
  <c r="O124"/>
  <c r="O123"/>
  <c r="O122"/>
  <c r="O121"/>
  <c r="O120"/>
  <c r="O119"/>
  <c r="O117"/>
  <c r="O116"/>
  <c r="O115"/>
  <c r="O114"/>
  <c r="O113"/>
  <c r="O112"/>
  <c r="O111"/>
  <c r="O110"/>
  <c r="O109"/>
  <c r="O106"/>
  <c r="O105"/>
  <c r="O104"/>
  <c r="O103"/>
  <c r="O102"/>
  <c r="O101"/>
  <c r="O100"/>
  <c r="O99"/>
  <c r="O98"/>
  <c r="O97"/>
  <c r="O96"/>
  <c r="O95"/>
  <c r="O94"/>
  <c r="O93"/>
  <c r="O92"/>
  <c r="O91"/>
  <c r="O90"/>
  <c r="O89"/>
  <c r="O88"/>
  <c r="O87"/>
  <c r="O86"/>
  <c r="O85"/>
  <c r="O84"/>
  <c r="O83"/>
  <c r="O82"/>
  <c r="O81"/>
  <c r="O80"/>
  <c r="O79"/>
  <c r="O78"/>
  <c r="O77"/>
  <c r="O75"/>
  <c r="O74"/>
  <c r="O73"/>
  <c r="O72"/>
  <c r="O71"/>
  <c r="O70"/>
  <c r="O69"/>
  <c r="O68"/>
  <c r="O67"/>
  <c r="O65"/>
  <c r="O64"/>
  <c r="O63"/>
  <c r="O62"/>
  <c r="O61"/>
  <c r="O60"/>
  <c r="O59"/>
  <c r="O58"/>
  <c r="O57"/>
  <c r="O55"/>
  <c r="O54"/>
  <c r="O53"/>
  <c r="O52"/>
  <c r="O51"/>
  <c r="O50"/>
  <c r="O49"/>
  <c r="O48"/>
  <c r="O47"/>
  <c r="O46"/>
  <c r="O45"/>
  <c r="O44"/>
  <c r="O43"/>
  <c r="O41"/>
  <c r="O40"/>
  <c r="O38"/>
  <c r="O37"/>
  <c r="O36"/>
  <c r="O35"/>
  <c r="O34"/>
  <c r="O33"/>
  <c r="O32"/>
  <c r="O31"/>
  <c r="O29"/>
  <c r="O28"/>
  <c r="H438" s="1"/>
  <c r="O27"/>
  <c r="O26"/>
  <c r="H437" s="1"/>
  <c r="O24"/>
  <c r="O23"/>
  <c r="O22"/>
  <c r="O21"/>
  <c r="O20"/>
  <c r="O19"/>
  <c r="O18"/>
  <c r="H436" s="1"/>
  <c r="O17"/>
  <c r="O15"/>
  <c r="O14"/>
  <c r="O13"/>
  <c r="O12"/>
  <c r="O10"/>
  <c r="O8"/>
  <c r="O7"/>
  <c r="H434" s="1"/>
  <c r="O9"/>
  <c r="O16" l="1"/>
  <c r="O30"/>
  <c r="O108"/>
  <c r="O193"/>
  <c r="O247"/>
  <c r="O259"/>
  <c r="O267"/>
  <c r="O295"/>
  <c r="O311"/>
  <c r="O329"/>
  <c r="O336"/>
  <c r="O353"/>
  <c r="O381"/>
  <c r="O394"/>
  <c r="O420"/>
  <c r="P142" i="4"/>
  <c r="P72"/>
  <c r="O25" i="11"/>
  <c r="O56"/>
  <c r="O76"/>
  <c r="O203"/>
  <c r="O252"/>
  <c r="O333"/>
  <c r="O363"/>
  <c r="O388"/>
  <c r="O399"/>
  <c r="O417"/>
  <c r="O428"/>
  <c r="C5" i="15"/>
  <c r="O11" i="11"/>
  <c r="H192"/>
  <c r="J5"/>
  <c r="L192"/>
  <c r="N5"/>
  <c r="N192"/>
  <c r="E6" i="17"/>
  <c r="F6" s="1"/>
  <c r="E11"/>
  <c r="F11" s="1"/>
  <c r="M25" i="9"/>
  <c r="O6" i="11"/>
  <c r="BB157" i="14" s="1"/>
  <c r="D5" i="11"/>
  <c r="D192"/>
  <c r="F5"/>
  <c r="F192"/>
  <c r="H5"/>
  <c r="J192"/>
  <c r="L5"/>
  <c r="G299" i="4"/>
  <c r="G294" s="1"/>
  <c r="I359"/>
  <c r="E295"/>
  <c r="P295" s="1"/>
  <c r="D364" s="1"/>
  <c r="C24" i="15" s="1"/>
  <c r="I358" i="4"/>
  <c r="BB101" i="14" s="1"/>
  <c r="H435" i="11"/>
  <c r="BB113" i="14" s="1"/>
  <c r="O276" i="11"/>
  <c r="O228"/>
  <c r="O176"/>
  <c r="O158"/>
  <c r="O138"/>
  <c r="O118"/>
  <c r="O39"/>
  <c r="O408"/>
  <c r="E5" i="4"/>
  <c r="L310" i="11"/>
  <c r="L380"/>
  <c r="N380"/>
  <c r="L107"/>
  <c r="L251"/>
  <c r="L332"/>
  <c r="L398"/>
  <c r="N107"/>
  <c r="N251"/>
  <c r="N332"/>
  <c r="N310"/>
  <c r="BB117" i="14"/>
  <c r="P197" i="4"/>
  <c r="P223"/>
  <c r="P262"/>
  <c r="O196"/>
  <c r="P314"/>
  <c r="BB133" i="14"/>
  <c r="I71" i="4"/>
  <c r="I211"/>
  <c r="I210" s="1"/>
  <c r="I319"/>
  <c r="I310" s="1"/>
  <c r="K294"/>
  <c r="P199"/>
  <c r="P241"/>
  <c r="P273"/>
  <c r="P320"/>
  <c r="I141"/>
  <c r="P300"/>
  <c r="P329"/>
  <c r="P335"/>
  <c r="E319"/>
  <c r="E310" s="1"/>
  <c r="P308"/>
  <c r="G196"/>
  <c r="G261"/>
  <c r="G260" s="1"/>
  <c r="I39"/>
  <c r="K22"/>
  <c r="M39"/>
  <c r="M294"/>
  <c r="M319"/>
  <c r="M310" s="1"/>
  <c r="O141"/>
  <c r="O211"/>
  <c r="O210" s="1"/>
  <c r="K71"/>
  <c r="M196"/>
  <c r="E307"/>
  <c r="G22"/>
  <c r="G71"/>
  <c r="G319"/>
  <c r="G310" s="1"/>
  <c r="I22"/>
  <c r="I294"/>
  <c r="K196"/>
  <c r="K319"/>
  <c r="K310" s="1"/>
  <c r="M141"/>
  <c r="M211"/>
  <c r="M210" s="1"/>
  <c r="O39"/>
  <c r="P299"/>
  <c r="D365" s="1"/>
  <c r="C25" i="15" s="1"/>
  <c r="P313" i="4"/>
  <c r="P328"/>
  <c r="G39"/>
  <c r="G141"/>
  <c r="G211"/>
  <c r="I196"/>
  <c r="K39"/>
  <c r="K4" s="1"/>
  <c r="K141"/>
  <c r="K211"/>
  <c r="K210" s="1"/>
  <c r="M22"/>
  <c r="M71"/>
  <c r="M261"/>
  <c r="M260" s="1"/>
  <c r="O22"/>
  <c r="O4" s="1"/>
  <c r="O71"/>
  <c r="P307"/>
  <c r="O319"/>
  <c r="O294"/>
  <c r="K261"/>
  <c r="K260" s="1"/>
  <c r="I261"/>
  <c r="I260" s="1"/>
  <c r="E261"/>
  <c r="E260" s="1"/>
  <c r="E211"/>
  <c r="E210" s="1"/>
  <c r="E196"/>
  <c r="E141"/>
  <c r="E71"/>
  <c r="E39"/>
  <c r="E22"/>
  <c r="O261"/>
  <c r="O260" s="1"/>
  <c r="P54"/>
  <c r="P53"/>
  <c r="G210"/>
  <c r="E333"/>
  <c r="P334"/>
  <c r="E63"/>
  <c r="P63" s="1"/>
  <c r="D348" s="1"/>
  <c r="C6" i="15" s="1"/>
  <c r="P64" i="4"/>
  <c r="P5"/>
  <c r="F107" i="11"/>
  <c r="F251"/>
  <c r="F332"/>
  <c r="F398"/>
  <c r="J107"/>
  <c r="J251"/>
  <c r="J332"/>
  <c r="J398"/>
  <c r="N42"/>
  <c r="N398"/>
  <c r="D42"/>
  <c r="F310"/>
  <c r="F380"/>
  <c r="H42"/>
  <c r="H310"/>
  <c r="H380"/>
  <c r="J310"/>
  <c r="J380"/>
  <c r="H107"/>
  <c r="H251"/>
  <c r="H332"/>
  <c r="H398"/>
  <c r="D107"/>
  <c r="D251"/>
  <c r="D332"/>
  <c r="D398"/>
  <c r="F42"/>
  <c r="J42"/>
  <c r="L42"/>
  <c r="D310"/>
  <c r="D380"/>
  <c r="S30" i="10"/>
  <c r="S29"/>
  <c r="S28"/>
  <c r="S27"/>
  <c r="S26"/>
  <c r="S25"/>
  <c r="S24"/>
  <c r="S23"/>
  <c r="S22"/>
  <c r="S21"/>
  <c r="S20"/>
  <c r="S19"/>
  <c r="S18"/>
  <c r="S17"/>
  <c r="S16"/>
  <c r="S15"/>
  <c r="S14"/>
  <c r="S13"/>
  <c r="S12"/>
  <c r="S11"/>
  <c r="S10"/>
  <c r="S9"/>
  <c r="S8"/>
  <c r="S7"/>
  <c r="S6"/>
  <c r="S5"/>
  <c r="S4"/>
  <c r="S3"/>
  <c r="S2"/>
  <c r="M24" i="9"/>
  <c r="M23"/>
  <c r="M22"/>
  <c r="M21"/>
  <c r="M20"/>
  <c r="M19"/>
  <c r="M18"/>
  <c r="M17"/>
  <c r="M16"/>
  <c r="M6"/>
  <c r="M5"/>
  <c r="M4"/>
  <c r="D360" i="4" l="1"/>
  <c r="C20" i="15" s="1"/>
  <c r="E294" i="4"/>
  <c r="O192" i="11"/>
  <c r="C437" s="1"/>
  <c r="D6" i="16" s="1"/>
  <c r="E7" i="17"/>
  <c r="F7" s="1"/>
  <c r="E4" i="4"/>
  <c r="P39"/>
  <c r="M68"/>
  <c r="L341" s="1"/>
  <c r="G4"/>
  <c r="K68"/>
  <c r="I4"/>
  <c r="BB129" i="14"/>
  <c r="BB125"/>
  <c r="O380" i="11"/>
  <c r="C441" s="1"/>
  <c r="D10" i="16" s="1"/>
  <c r="O332" i="11"/>
  <c r="C440" s="1"/>
  <c r="O107"/>
  <c r="C436" s="1"/>
  <c r="D5" i="16" s="1"/>
  <c r="BB137" i="14"/>
  <c r="O68" i="4"/>
  <c r="N341" s="1"/>
  <c r="O310" i="11"/>
  <c r="C439" s="1"/>
  <c r="P22" i="4"/>
  <c r="P196"/>
  <c r="P319"/>
  <c r="M4"/>
  <c r="I68"/>
  <c r="P141"/>
  <c r="G68"/>
  <c r="F341" s="1"/>
  <c r="P294"/>
  <c r="D353" s="1"/>
  <c r="O310"/>
  <c r="P211"/>
  <c r="P261"/>
  <c r="J341"/>
  <c r="P310"/>
  <c r="D354" s="1"/>
  <c r="C12" i="15" s="1"/>
  <c r="H341" i="4"/>
  <c r="P260"/>
  <c r="D351" s="1"/>
  <c r="C9" i="15" s="1"/>
  <c r="P210" i="4"/>
  <c r="D350" s="1"/>
  <c r="E68"/>
  <c r="P71"/>
  <c r="P333"/>
  <c r="D355" s="1"/>
  <c r="I430" i="11"/>
  <c r="K430"/>
  <c r="G430"/>
  <c r="E430"/>
  <c r="M430"/>
  <c r="O398"/>
  <c r="C442" s="1"/>
  <c r="O251"/>
  <c r="C438" s="1"/>
  <c r="D7" i="16" s="1"/>
  <c r="O42" i="11"/>
  <c r="C435" s="1"/>
  <c r="D4" i="16" s="1"/>
  <c r="O5" i="11"/>
  <c r="C430"/>
  <c r="P68" i="4" l="1"/>
  <c r="D349" s="1"/>
  <c r="C7" i="15" s="1"/>
  <c r="C8"/>
  <c r="D362" i="4"/>
  <c r="C22" i="15" s="1"/>
  <c r="D361" i="4"/>
  <c r="C21" i="15" s="1"/>
  <c r="D8" i="16"/>
  <c r="C527" i="11"/>
  <c r="D97" i="16" s="1"/>
  <c r="C11" i="15"/>
  <c r="D369" i="4"/>
  <c r="C32" i="15" s="1"/>
  <c r="D363" i="4"/>
  <c r="C23" i="15" s="1"/>
  <c r="C13"/>
  <c r="D370" i="4"/>
  <c r="D9" i="16"/>
  <c r="D11"/>
  <c r="C528" i="11"/>
  <c r="D98" i="16" s="1"/>
  <c r="E17" i="17"/>
  <c r="F17" s="1"/>
  <c r="C434" i="11"/>
  <c r="D3" i="16" s="1"/>
  <c r="E18" i="17"/>
  <c r="F18" s="1"/>
  <c r="E25"/>
  <c r="F25" s="1"/>
  <c r="E14"/>
  <c r="F14" s="1"/>
  <c r="E9"/>
  <c r="F9" s="1"/>
  <c r="E23"/>
  <c r="F23" s="1"/>
  <c r="E20"/>
  <c r="F20" s="1"/>
  <c r="E21"/>
  <c r="F21" s="1"/>
  <c r="E8"/>
  <c r="F8" s="1"/>
  <c r="E10"/>
  <c r="F10" s="1"/>
  <c r="E13"/>
  <c r="F13" s="1"/>
  <c r="E22"/>
  <c r="F22" s="1"/>
  <c r="E19"/>
  <c r="F19" s="1"/>
  <c r="E24"/>
  <c r="F24" s="1"/>
  <c r="E12"/>
  <c r="F12" s="1"/>
  <c r="C115" i="15"/>
  <c r="BB121" i="14"/>
  <c r="O430" i="11"/>
  <c r="BB109" i="14" s="1"/>
  <c r="D341" i="4"/>
  <c r="P4"/>
  <c r="D346" s="1"/>
  <c r="C443" i="11" l="1"/>
  <c r="D439" s="1"/>
  <c r="E8" i="16" s="1"/>
  <c r="C526" i="11"/>
  <c r="D96" i="16" s="1"/>
  <c r="D99" s="1"/>
  <c r="C4" i="15"/>
  <c r="D368" i="4"/>
  <c r="C31" i="15" s="1"/>
  <c r="D359" i="4"/>
  <c r="C19" i="15" s="1"/>
  <c r="C26" s="1"/>
  <c r="D356" i="4"/>
  <c r="E355" s="1"/>
  <c r="D13" i="15" s="1"/>
  <c r="D12" i="16"/>
  <c r="C33" i="15"/>
  <c r="E26" i="17"/>
  <c r="F26" s="1"/>
  <c r="E5"/>
  <c r="F5" s="1"/>
  <c r="D37" i="14"/>
  <c r="P341" i="4"/>
  <c r="BB97" i="14" s="1"/>
  <c r="C529" i="11" l="1"/>
  <c r="D528" s="1"/>
  <c r="E98" i="16" s="1"/>
  <c r="D436" i="11"/>
  <c r="E5" i="16" s="1"/>
  <c r="D437" i="11"/>
  <c r="E6" i="16" s="1"/>
  <c r="D441" i="11"/>
  <c r="E10" i="16" s="1"/>
  <c r="D440" i="11"/>
  <c r="E9" i="16" s="1"/>
  <c r="D442" i="11"/>
  <c r="E11" i="16" s="1"/>
  <c r="D366" i="4"/>
  <c r="E365" s="1"/>
  <c r="D25" i="15" s="1"/>
  <c r="E346" i="4"/>
  <c r="D4" i="15" s="1"/>
  <c r="E354" i="4"/>
  <c r="D12" i="15" s="1"/>
  <c r="D434" i="11"/>
  <c r="E3" i="16" s="1"/>
  <c r="D438" i="11"/>
  <c r="E7" i="16" s="1"/>
  <c r="D435" i="11"/>
  <c r="E4" i="16" s="1"/>
  <c r="D371" i="4"/>
  <c r="E370" s="1"/>
  <c r="D33" i="15" s="1"/>
  <c r="E349" i="4"/>
  <c r="D7" i="15" s="1"/>
  <c r="E350" i="4"/>
  <c r="D8" i="15" s="1"/>
  <c r="E353" i="4"/>
  <c r="D11" i="15" s="1"/>
  <c r="E351" i="4"/>
  <c r="D9" i="15" s="1"/>
  <c r="E348" i="4"/>
  <c r="D6" i="15" s="1"/>
  <c r="E352" i="4"/>
  <c r="D10" i="15" s="1"/>
  <c r="E347" i="4"/>
  <c r="D5" i="15" s="1"/>
  <c r="E360" i="4"/>
  <c r="D20" i="15" s="1"/>
  <c r="C34"/>
  <c r="E364" i="4"/>
  <c r="D24" i="15" s="1"/>
  <c r="E15" i="17"/>
  <c r="BB93" i="14" s="1"/>
  <c r="D527" i="11" l="1"/>
  <c r="E97" i="16" s="1"/>
  <c r="D526" i="11"/>
  <c r="E96" i="16" s="1"/>
  <c r="E368" i="4"/>
  <c r="D31" i="15" s="1"/>
  <c r="E362" i="4"/>
  <c r="D22" i="15" s="1"/>
  <c r="E359" i="4"/>
  <c r="D19" i="15" s="1"/>
  <c r="E363" i="4"/>
  <c r="D23" i="15" s="1"/>
  <c r="E361" i="4"/>
  <c r="D21" i="15" s="1"/>
  <c r="G372" i="4"/>
  <c r="BB105" i="14" s="1"/>
  <c r="E369" i="4"/>
  <c r="D32" i="15" s="1"/>
  <c r="D14"/>
  <c r="F15" i="17"/>
  <c r="D443" i="11"/>
  <c r="E12" i="16"/>
  <c r="C14" i="15"/>
  <c r="E99" i="16" l="1"/>
  <c r="D26" i="15"/>
  <c r="E371" i="4"/>
  <c r="D34" i="15" s="1"/>
  <c r="C445" i="11"/>
  <c r="F445" l="1"/>
  <c r="BB141" i="14" s="1"/>
  <c r="D513" i="11"/>
  <c r="E81" i="16" s="1"/>
  <c r="D446" i="11"/>
  <c r="E16" i="16" s="1"/>
  <c r="D518" i="11"/>
  <c r="E86" i="16" s="1"/>
  <c r="D504" i="11"/>
  <c r="E72" i="16" s="1"/>
  <c r="D454" i="11"/>
  <c r="E24" i="16" s="1"/>
  <c r="D485" i="11"/>
  <c r="E53" i="16" s="1"/>
  <c r="E92" l="1"/>
</calcChain>
</file>

<file path=xl/comments1.xml><?xml version="1.0" encoding="utf-8"?>
<comments xmlns="http://schemas.openxmlformats.org/spreadsheetml/2006/main">
  <authors>
    <author>Manuel Fonseca Villaseñor</author>
  </authors>
  <commentList>
    <comment ref="A1" authorId="0">
      <text>
        <r>
          <rPr>
            <b/>
            <sz val="14"/>
            <color indexed="9"/>
            <rFont val="Calibri"/>
            <family val="2"/>
            <scheme val="minor"/>
          </rPr>
          <t>R</t>
        </r>
        <r>
          <rPr>
            <sz val="14"/>
            <color indexed="9"/>
            <rFont val="Calibri"/>
            <family val="2"/>
            <scheme val="minor"/>
          </rPr>
          <t>ubro y</t>
        </r>
        <r>
          <rPr>
            <b/>
            <sz val="14"/>
            <color indexed="9"/>
            <rFont val="Calibri"/>
            <family val="2"/>
            <scheme val="minor"/>
          </rPr>
          <t xml:space="preserve"> T</t>
        </r>
        <r>
          <rPr>
            <sz val="14"/>
            <color indexed="9"/>
            <rFont val="Calibri"/>
            <family val="2"/>
            <scheme val="minor"/>
          </rPr>
          <t>ipo</t>
        </r>
      </text>
    </comment>
    <comment ref="B1" authorId="0">
      <text>
        <r>
          <rPr>
            <b/>
            <sz val="14"/>
            <color indexed="9"/>
            <rFont val="Calibri"/>
            <family val="2"/>
            <scheme val="minor"/>
          </rPr>
          <t>L</t>
        </r>
        <r>
          <rPr>
            <sz val="14"/>
            <color indexed="9"/>
            <rFont val="Calibri"/>
            <family val="2"/>
            <scheme val="minor"/>
          </rPr>
          <t xml:space="preserve">ey de </t>
        </r>
        <r>
          <rPr>
            <b/>
            <sz val="14"/>
            <color indexed="9"/>
            <rFont val="Calibri"/>
            <family val="2"/>
            <scheme val="minor"/>
          </rPr>
          <t>I</t>
        </r>
        <r>
          <rPr>
            <sz val="14"/>
            <color indexed="9"/>
            <rFont val="Calibri"/>
            <family val="2"/>
            <scheme val="minor"/>
          </rPr>
          <t>ngresos</t>
        </r>
      </text>
    </comment>
    <comment ref="C1" authorId="0">
      <text>
        <r>
          <rPr>
            <b/>
            <sz val="14"/>
            <color indexed="81"/>
            <rFont val="Tahoma"/>
            <family val="2"/>
          </rPr>
          <t>Importante:
Se recomienda leer las instrucciones previamente al llenado del presupuesto.</t>
        </r>
      </text>
    </comment>
    <comment ref="D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F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H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J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L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N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10.xml><?xml version="1.0" encoding="utf-8"?>
<comments xmlns="http://schemas.openxmlformats.org/spreadsheetml/2006/main">
  <authors>
    <author>Manuel Fonseca Villaseñor</author>
  </authors>
  <commentList>
    <comment ref="A1" authorId="0">
      <text>
        <r>
          <rPr>
            <b/>
            <sz val="14"/>
            <color indexed="9"/>
            <rFont val="Calibri"/>
            <family val="2"/>
            <scheme val="minor"/>
          </rPr>
          <t>T</t>
        </r>
        <r>
          <rPr>
            <sz val="14"/>
            <color indexed="9"/>
            <rFont val="Calibri"/>
            <family val="2"/>
            <scheme val="minor"/>
          </rPr>
          <t>ipo de</t>
        </r>
        <r>
          <rPr>
            <b/>
            <sz val="14"/>
            <color indexed="9"/>
            <rFont val="Calibri"/>
            <family val="2"/>
            <scheme val="minor"/>
          </rPr>
          <t xml:space="preserve"> G</t>
        </r>
        <r>
          <rPr>
            <sz val="14"/>
            <color indexed="9"/>
            <rFont val="Calibri"/>
            <family val="2"/>
            <scheme val="minor"/>
          </rPr>
          <t>asto</t>
        </r>
      </text>
    </comment>
  </commentList>
</comments>
</file>

<file path=xl/comments11.xml><?xml version="1.0" encoding="utf-8"?>
<comments xmlns="http://schemas.openxmlformats.org/spreadsheetml/2006/main">
  <authors>
    <author>Manuel Fonseca Villaseñor</author>
  </authors>
  <commentList>
    <comment ref="A1" authorId="0">
      <text>
        <r>
          <rPr>
            <b/>
            <sz val="14"/>
            <color indexed="9"/>
            <rFont val="Calibri"/>
            <family val="2"/>
            <scheme val="minor"/>
          </rPr>
          <t>O</t>
        </r>
        <r>
          <rPr>
            <sz val="14"/>
            <color indexed="9"/>
            <rFont val="Calibri"/>
            <family val="2"/>
            <scheme val="minor"/>
          </rPr>
          <t>rigen del</t>
        </r>
        <r>
          <rPr>
            <b/>
            <sz val="14"/>
            <color indexed="9"/>
            <rFont val="Calibri"/>
            <family val="2"/>
            <scheme val="minor"/>
          </rPr>
          <t xml:space="preserve"> R</t>
        </r>
        <r>
          <rPr>
            <sz val="14"/>
            <color indexed="9"/>
            <rFont val="Calibri"/>
            <family val="2"/>
            <scheme val="minor"/>
          </rPr>
          <t>ecurso</t>
        </r>
      </text>
    </comment>
  </commentList>
</comments>
</file>

<file path=xl/comments2.xml><?xml version="1.0" encoding="utf-8"?>
<comments xmlns="http://schemas.openxmlformats.org/spreadsheetml/2006/main">
  <authors>
    <author>Manuel Fonseca Villaseñor</author>
  </authors>
  <commentList>
    <comment ref="A1" authorId="0">
      <text>
        <r>
          <rPr>
            <b/>
            <sz val="14"/>
            <color indexed="9"/>
            <rFont val="Calibri"/>
            <family val="2"/>
            <scheme val="minor"/>
          </rPr>
          <t>O</t>
        </r>
        <r>
          <rPr>
            <sz val="14"/>
            <color indexed="9"/>
            <rFont val="Calibri"/>
            <family val="2"/>
            <scheme val="minor"/>
          </rPr>
          <t xml:space="preserve">bjeto del </t>
        </r>
        <r>
          <rPr>
            <b/>
            <sz val="14"/>
            <color indexed="9"/>
            <rFont val="Calibri"/>
            <family val="2"/>
            <scheme val="minor"/>
          </rPr>
          <t>G</t>
        </r>
        <r>
          <rPr>
            <sz val="14"/>
            <color indexed="9"/>
            <rFont val="Calibri"/>
            <family val="2"/>
            <scheme val="minor"/>
          </rPr>
          <t>asto</t>
        </r>
      </text>
    </comment>
    <comment ref="B1" authorId="0">
      <text>
        <r>
          <rPr>
            <b/>
            <sz val="14"/>
            <color indexed="81"/>
            <rFont val="Tahoma"/>
            <family val="2"/>
          </rPr>
          <t>Importante:
Se recomienda leer las instrucciones previamente al llenado del presupuesto.</t>
        </r>
      </text>
    </comment>
    <comment ref="C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E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G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I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K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M2" author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3.xml><?xml version="1.0" encoding="utf-8"?>
<comments xmlns="http://schemas.openxmlformats.org/spreadsheetml/2006/main">
  <authors>
    <author>Manuel Fonseca Villaseñor</author>
  </authors>
  <commentList>
    <comment ref="A1" authorId="0">
      <text>
        <r>
          <rPr>
            <b/>
            <sz val="14"/>
            <color indexed="9"/>
            <rFont val="Calibri"/>
            <family val="2"/>
            <scheme val="minor"/>
          </rPr>
          <t>C</t>
        </r>
        <r>
          <rPr>
            <sz val="14"/>
            <color indexed="9"/>
            <rFont val="Calibri"/>
            <family val="2"/>
            <scheme val="minor"/>
          </rPr>
          <t>lasificación</t>
        </r>
        <r>
          <rPr>
            <b/>
            <sz val="14"/>
            <color indexed="9"/>
            <rFont val="Calibri"/>
            <family val="2"/>
            <scheme val="minor"/>
          </rPr>
          <t xml:space="preserve"> A</t>
        </r>
        <r>
          <rPr>
            <sz val="14"/>
            <color indexed="9"/>
            <rFont val="Calibri"/>
            <family val="2"/>
            <scheme val="minor"/>
          </rPr>
          <t>dministrativa</t>
        </r>
      </text>
    </comment>
    <comment ref="B1" authorId="0">
      <text>
        <r>
          <rPr>
            <b/>
            <sz val="14"/>
            <color indexed="9"/>
            <rFont val="Calibri"/>
            <family val="2"/>
            <scheme val="minor"/>
          </rPr>
          <t>U</t>
        </r>
        <r>
          <rPr>
            <sz val="14"/>
            <color indexed="9"/>
            <rFont val="Calibri"/>
            <family val="2"/>
            <scheme val="minor"/>
          </rPr>
          <t>nidad</t>
        </r>
        <r>
          <rPr>
            <b/>
            <sz val="14"/>
            <color indexed="9"/>
            <rFont val="Calibri"/>
            <family val="2"/>
            <scheme val="minor"/>
          </rPr>
          <t xml:space="preserve"> A</t>
        </r>
        <r>
          <rPr>
            <sz val="14"/>
            <color indexed="9"/>
            <rFont val="Calibri"/>
            <family val="2"/>
            <scheme val="minor"/>
          </rPr>
          <t>dministrativa</t>
        </r>
      </text>
    </comment>
  </commentList>
</comments>
</file>

<file path=xl/comments4.xml><?xml version="1.0" encoding="utf-8"?>
<comments xmlns="http://schemas.openxmlformats.org/spreadsheetml/2006/main">
  <authors>
    <author>Manuel Fonseca Villaseñor</author>
  </authors>
  <commentList>
    <comment ref="A1" authorId="0">
      <text>
        <r>
          <rPr>
            <b/>
            <sz val="14"/>
            <color indexed="9"/>
            <rFont val="Calibri"/>
            <family val="2"/>
            <scheme val="minor"/>
          </rPr>
          <t>F</t>
        </r>
        <r>
          <rPr>
            <sz val="14"/>
            <color indexed="9"/>
            <rFont val="Calibri"/>
            <family val="2"/>
            <scheme val="minor"/>
          </rPr>
          <t>inalidades</t>
        </r>
      </text>
    </comment>
    <comment ref="B1" author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5.xml><?xml version="1.0" encoding="utf-8"?>
<comments xmlns="http://schemas.openxmlformats.org/spreadsheetml/2006/main">
  <authors>
    <author>Manuel Fonseca Villaseñor</author>
  </authors>
  <commentList>
    <comment ref="A1" authorId="0">
      <text>
        <r>
          <rPr>
            <b/>
            <sz val="14"/>
            <color indexed="9"/>
            <rFont val="Calibri"/>
            <family val="2"/>
            <scheme val="minor"/>
          </rPr>
          <t>T</t>
        </r>
        <r>
          <rPr>
            <sz val="14"/>
            <color indexed="9"/>
            <rFont val="Calibri"/>
            <family val="2"/>
            <scheme val="minor"/>
          </rPr>
          <t>ipo de</t>
        </r>
        <r>
          <rPr>
            <b/>
            <sz val="14"/>
            <color indexed="9"/>
            <rFont val="Calibri"/>
            <family val="2"/>
            <scheme val="minor"/>
          </rPr>
          <t xml:space="preserve"> I</t>
        </r>
        <r>
          <rPr>
            <sz val="14"/>
            <color indexed="9"/>
            <rFont val="Calibri"/>
            <family val="2"/>
            <scheme val="minor"/>
          </rPr>
          <t>ngreso</t>
        </r>
      </text>
    </comment>
  </commentList>
</comments>
</file>

<file path=xl/comments6.xml><?xml version="1.0" encoding="utf-8"?>
<comments xmlns="http://schemas.openxmlformats.org/spreadsheetml/2006/main">
  <authors>
    <author>Manuel Fonseca Villaseñor</author>
  </authors>
  <commentList>
    <comment ref="A1" authorId="0">
      <text>
        <r>
          <rPr>
            <b/>
            <sz val="14"/>
            <color indexed="9"/>
            <rFont val="Calibri"/>
            <family val="2"/>
            <scheme val="minor"/>
          </rPr>
          <t>R</t>
        </r>
        <r>
          <rPr>
            <sz val="14"/>
            <color indexed="9"/>
            <rFont val="Calibri"/>
            <family val="2"/>
            <scheme val="minor"/>
          </rPr>
          <t>ubro y</t>
        </r>
        <r>
          <rPr>
            <b/>
            <sz val="14"/>
            <color indexed="9"/>
            <rFont val="Calibri"/>
            <family val="2"/>
            <scheme val="minor"/>
          </rPr>
          <t xml:space="preserve"> T</t>
        </r>
        <r>
          <rPr>
            <sz val="14"/>
            <color indexed="9"/>
            <rFont val="Calibri"/>
            <family val="2"/>
            <scheme val="minor"/>
          </rPr>
          <t>ipo</t>
        </r>
      </text>
    </comment>
    <comment ref="B1" authorId="0">
      <text>
        <r>
          <rPr>
            <b/>
            <sz val="14"/>
            <color indexed="9"/>
            <rFont val="Calibri"/>
            <family val="2"/>
            <scheme val="minor"/>
          </rPr>
          <t>L</t>
        </r>
        <r>
          <rPr>
            <sz val="14"/>
            <color indexed="9"/>
            <rFont val="Calibri"/>
            <family val="2"/>
            <scheme val="minor"/>
          </rPr>
          <t xml:space="preserve">ey de </t>
        </r>
        <r>
          <rPr>
            <b/>
            <sz val="14"/>
            <color indexed="9"/>
            <rFont val="Calibri"/>
            <family val="2"/>
            <scheme val="minor"/>
          </rPr>
          <t>I</t>
        </r>
        <r>
          <rPr>
            <sz val="14"/>
            <color indexed="9"/>
            <rFont val="Calibri"/>
            <family val="2"/>
            <scheme val="minor"/>
          </rPr>
          <t>ngresos</t>
        </r>
      </text>
    </comment>
  </commentList>
</comments>
</file>

<file path=xl/comments7.xml><?xml version="1.0" encoding="utf-8"?>
<comments xmlns="http://schemas.openxmlformats.org/spreadsheetml/2006/main">
  <authors>
    <author>Manuel Fonseca Villaseñor</author>
  </authors>
  <commentList>
    <comment ref="A1" authorId="0">
      <text>
        <r>
          <rPr>
            <b/>
            <sz val="14"/>
            <color indexed="9"/>
            <rFont val="Calibri"/>
            <family val="2"/>
            <scheme val="minor"/>
          </rPr>
          <t>F</t>
        </r>
        <r>
          <rPr>
            <sz val="14"/>
            <color indexed="9"/>
            <rFont val="Calibri"/>
            <family val="2"/>
            <scheme val="minor"/>
          </rPr>
          <t>inalidades</t>
        </r>
      </text>
    </comment>
    <comment ref="B1" author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8.xml><?xml version="1.0" encoding="utf-8"?>
<comments xmlns="http://schemas.openxmlformats.org/spreadsheetml/2006/main">
  <authors>
    <author>Manuel Fonseca Villaseñor</author>
  </authors>
  <commentList>
    <comment ref="A1" authorId="0">
      <text>
        <r>
          <rPr>
            <b/>
            <sz val="14"/>
            <color indexed="9"/>
            <rFont val="Calibri"/>
            <family val="2"/>
            <scheme val="minor"/>
          </rPr>
          <t>S</t>
        </r>
        <r>
          <rPr>
            <sz val="14"/>
            <color indexed="9"/>
            <rFont val="Calibri"/>
            <family val="2"/>
            <scheme val="minor"/>
          </rPr>
          <t>ector</t>
        </r>
        <r>
          <rPr>
            <b/>
            <sz val="14"/>
            <color indexed="9"/>
            <rFont val="Calibri"/>
            <family val="2"/>
            <scheme val="minor"/>
          </rPr>
          <t xml:space="preserve"> P</t>
        </r>
        <r>
          <rPr>
            <sz val="14"/>
            <color indexed="9"/>
            <rFont val="Calibri"/>
            <family val="2"/>
            <scheme val="minor"/>
          </rPr>
          <t>úblico</t>
        </r>
      </text>
    </comment>
    <comment ref="B1" authorId="0">
      <text>
        <r>
          <rPr>
            <b/>
            <sz val="14"/>
            <color indexed="9"/>
            <rFont val="Calibri"/>
            <family val="2"/>
            <scheme val="minor"/>
          </rPr>
          <t>S</t>
        </r>
        <r>
          <rPr>
            <sz val="14"/>
            <color indexed="9"/>
            <rFont val="Calibri"/>
            <family val="2"/>
            <scheme val="minor"/>
          </rPr>
          <t xml:space="preserve">ector Público no </t>
        </r>
        <r>
          <rPr>
            <b/>
            <sz val="14"/>
            <color indexed="9"/>
            <rFont val="Calibri"/>
            <family val="2"/>
            <scheme val="minor"/>
          </rPr>
          <t>F</t>
        </r>
        <r>
          <rPr>
            <sz val="14"/>
            <color indexed="9"/>
            <rFont val="Calibri"/>
            <family val="2"/>
            <scheme val="minor"/>
          </rPr>
          <t>inanciero y Financiero</t>
        </r>
      </text>
    </comment>
    <comment ref="C1" authorId="0">
      <text>
        <r>
          <rPr>
            <b/>
            <sz val="14"/>
            <color indexed="9"/>
            <rFont val="Calibri"/>
            <family val="2"/>
            <scheme val="minor"/>
          </rPr>
          <t>S</t>
        </r>
        <r>
          <rPr>
            <sz val="14"/>
            <color indexed="9"/>
            <rFont val="Calibri"/>
            <family val="2"/>
            <scheme val="minor"/>
          </rPr>
          <t xml:space="preserve">ectores de la </t>
        </r>
        <r>
          <rPr>
            <b/>
            <sz val="14"/>
            <color indexed="9"/>
            <rFont val="Calibri"/>
            <family val="2"/>
            <scheme val="minor"/>
          </rPr>
          <t>E</t>
        </r>
        <r>
          <rPr>
            <sz val="14"/>
            <color indexed="9"/>
            <rFont val="Calibri"/>
            <family val="2"/>
            <scheme val="minor"/>
          </rPr>
          <t>conomía</t>
        </r>
      </text>
    </comment>
    <comment ref="D1" authorId="0">
      <text>
        <r>
          <rPr>
            <b/>
            <sz val="14"/>
            <color indexed="9"/>
            <rFont val="Calibri"/>
            <family val="2"/>
            <scheme val="minor"/>
          </rPr>
          <t>S</t>
        </r>
        <r>
          <rPr>
            <sz val="14"/>
            <color indexed="9"/>
            <rFont val="Calibri"/>
            <family val="2"/>
            <scheme val="minor"/>
          </rPr>
          <t xml:space="preserve">ectores de la </t>
        </r>
        <r>
          <rPr>
            <b/>
            <sz val="14"/>
            <color indexed="9"/>
            <rFont val="Calibri"/>
            <family val="2"/>
            <scheme val="minor"/>
          </rPr>
          <t>E</t>
        </r>
        <r>
          <rPr>
            <sz val="14"/>
            <color indexed="9"/>
            <rFont val="Calibri"/>
            <family val="2"/>
            <scheme val="minor"/>
          </rPr>
          <t>conomía</t>
        </r>
      </text>
    </comment>
    <comment ref="E1" authorId="0">
      <text>
        <r>
          <rPr>
            <b/>
            <sz val="14"/>
            <color indexed="9"/>
            <rFont val="Calibri"/>
            <family val="2"/>
            <scheme val="minor"/>
          </rPr>
          <t>E</t>
        </r>
        <r>
          <rPr>
            <sz val="14"/>
            <color indexed="9"/>
            <rFont val="Calibri"/>
            <family val="2"/>
            <scheme val="minor"/>
          </rPr>
          <t>ntes</t>
        </r>
        <r>
          <rPr>
            <b/>
            <sz val="14"/>
            <color indexed="9"/>
            <rFont val="Calibri"/>
            <family val="2"/>
            <scheme val="minor"/>
          </rPr>
          <t xml:space="preserve"> P</t>
        </r>
        <r>
          <rPr>
            <sz val="14"/>
            <color indexed="9"/>
            <rFont val="Calibri"/>
            <family val="2"/>
            <scheme val="minor"/>
          </rPr>
          <t>úblicos</t>
        </r>
      </text>
    </comment>
  </commentList>
</comments>
</file>

<file path=xl/comments9.xml><?xml version="1.0" encoding="utf-8"?>
<comments xmlns="http://schemas.openxmlformats.org/spreadsheetml/2006/main">
  <authors>
    <author>Manuel Fonseca Villaseñor</author>
  </authors>
  <commentList>
    <comment ref="A1" authorId="0">
      <text>
        <r>
          <rPr>
            <b/>
            <sz val="14"/>
            <color indexed="9"/>
            <rFont val="Calibri"/>
            <family val="2"/>
            <scheme val="minor"/>
          </rPr>
          <t>O</t>
        </r>
        <r>
          <rPr>
            <sz val="14"/>
            <color indexed="9"/>
            <rFont val="Calibri"/>
            <family val="2"/>
            <scheme val="minor"/>
          </rPr>
          <t>bjeto del</t>
        </r>
        <r>
          <rPr>
            <b/>
            <sz val="14"/>
            <color indexed="9"/>
            <rFont val="Calibri"/>
            <family val="2"/>
            <scheme val="minor"/>
          </rPr>
          <t xml:space="preserve"> G</t>
        </r>
        <r>
          <rPr>
            <sz val="14"/>
            <color indexed="9"/>
            <rFont val="Calibri"/>
            <family val="2"/>
            <scheme val="minor"/>
          </rPr>
          <t>asto</t>
        </r>
      </text>
    </comment>
  </commentList>
</comments>
</file>

<file path=xl/sharedStrings.xml><?xml version="1.0" encoding="utf-8"?>
<sst xmlns="http://schemas.openxmlformats.org/spreadsheetml/2006/main" count="3247" uniqueCount="1892">
  <si>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</si>
  <si>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</si>
  <si>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</si>
  <si>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</si>
  <si>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</si>
  <si>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</si>
  <si>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</si>
  <si>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</si>
  <si>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</si>
  <si>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</si>
  <si>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</si>
  <si>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</si>
  <si>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</si>
  <si>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</si>
  <si>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</si>
  <si>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</si>
  <si>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</si>
  <si>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</si>
  <si>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</si>
  <si>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</si>
  <si>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</si>
  <si>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</si>
  <si>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</si>
  <si>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</si>
  <si>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</si>
  <si>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</si>
  <si>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</si>
  <si>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</si>
  <si>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</si>
  <si>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</si>
  <si>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</si>
  <si>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</si>
  <si>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</si>
  <si>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</si>
  <si>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</si>
  <si>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</si>
  <si>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</si>
  <si>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</si>
  <si>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</si>
  <si>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</si>
  <si>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</si>
  <si>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</si>
  <si>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</si>
  <si>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</si>
  <si>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</si>
  <si>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</si>
  <si>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</si>
  <si>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</si>
  <si>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</si>
  <si>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</si>
  <si>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</si>
  <si>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</si>
  <si>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</si>
  <si>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</si>
  <si>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</si>
  <si>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</si>
  <si>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</si>
  <si>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</si>
  <si>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</si>
  <si>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</si>
  <si>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</si>
  <si>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</si>
  <si>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</si>
  <si>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</si>
  <si>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</si>
  <si>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</si>
  <si>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</si>
  <si>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</si>
  <si>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</si>
  <si>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</si>
  <si>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</si>
  <si>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</si>
  <si>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</si>
  <si>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</si>
  <si>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</si>
  <si>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</si>
  <si>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</si>
  <si>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</si>
  <si>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</si>
  <si>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</si>
  <si>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</si>
  <si>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</si>
  <si>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</si>
  <si>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</si>
  <si>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</si>
  <si>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</si>
  <si>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</si>
  <si>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</si>
  <si>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</si>
  <si>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</si>
  <si>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</si>
  <si>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</si>
  <si>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</si>
  <si>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</si>
  <si>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</si>
  <si>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</si>
  <si>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acceso de Internet, redes y procedimiento de información</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</si>
  <si>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</si>
  <si>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</si>
  <si>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</si>
  <si>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</si>
  <si>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</si>
  <si>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</si>
  <si>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</si>
  <si>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</si>
  <si>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</si>
  <si>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</si>
  <si>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</si>
  <si>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</si>
  <si>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</si>
  <si>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</si>
  <si>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</si>
  <si>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</si>
  <si>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</si>
  <si>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</si>
  <si>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</si>
  <si>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</si>
  <si>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</si>
  <si>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</si>
  <si>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</si>
  <si>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</si>
  <si>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</si>
  <si>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</si>
  <si>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</si>
  <si>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</si>
  <si>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</si>
  <si>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</si>
  <si>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</si>
  <si>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</si>
  <si>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</si>
  <si>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</si>
  <si>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</si>
  <si>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</si>
  <si>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</si>
  <si>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</si>
  <si>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</si>
  <si>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</si>
  <si>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</si>
  <si>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</si>
  <si>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</si>
  <si>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</si>
  <si>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</si>
  <si>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</si>
  <si>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</si>
  <si>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</si>
  <si>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</si>
  <si>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</si>
  <si>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</si>
  <si>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</si>
  <si>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</si>
  <si>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</si>
  <si>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</si>
  <si>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</si>
  <si>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</si>
  <si>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</si>
  <si>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</si>
  <si>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</si>
  <si>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</si>
  <si>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</si>
  <si>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</si>
  <si>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</si>
  <si>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</si>
  <si>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</si>
  <si>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</si>
  <si>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</si>
  <si>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</si>
  <si>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</si>
  <si>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</si>
  <si>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</si>
  <si>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</si>
  <si>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</si>
  <si>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</si>
  <si>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</si>
  <si>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</si>
  <si>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</si>
  <si>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</si>
  <si>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</si>
  <si>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</si>
  <si>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</si>
  <si>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</si>
  <si>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</si>
  <si>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</si>
  <si>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</si>
  <si>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</si>
  <si>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Instrumental médico y laboratorio</t>
  </si>
  <si>
    <t>Transferencias para el sector privado externo</t>
  </si>
  <si>
    <t xml:space="preserve">BIENES MUEBLES, INMUEBLES E  INTANGIBLES </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</si>
  <si>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</si>
  <si>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</si>
  <si>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</si>
  <si>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</si>
  <si>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</si>
  <si>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</si>
  <si>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</si>
  <si>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</si>
  <si>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</si>
  <si>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</si>
  <si>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</si>
  <si>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</si>
  <si>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</si>
  <si>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</si>
  <si>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</si>
  <si>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</si>
  <si>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</si>
  <si>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</si>
  <si>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</si>
  <si>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</si>
  <si>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</si>
  <si>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</si>
  <si>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</si>
  <si>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</si>
  <si>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</si>
  <si>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</si>
  <si>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</si>
  <si>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</si>
  <si>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</si>
  <si>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</si>
  <si>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</si>
  <si>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</si>
  <si>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</si>
  <si>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</si>
  <si>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</si>
  <si>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</si>
  <si>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</si>
  <si>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</si>
  <si>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</si>
  <si>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</si>
  <si>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</si>
  <si>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</si>
  <si>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</si>
  <si>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</si>
  <si>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</si>
  <si>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</si>
  <si>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</si>
  <si>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</si>
  <si>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</si>
  <si>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</si>
  <si>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</si>
  <si>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</si>
  <si>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</si>
  <si>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</si>
  <si>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</si>
  <si>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</si>
  <si>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</si>
  <si>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</si>
  <si>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</si>
  <si>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</si>
  <si>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</si>
  <si>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</si>
  <si>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</si>
  <si>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</si>
  <si>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</si>
  <si>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</si>
  <si>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</si>
  <si>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</si>
  <si>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</si>
  <si>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</si>
  <si>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</si>
  <si>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</si>
  <si>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</si>
  <si>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</si>
  <si>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</si>
  <si>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</si>
  <si>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</si>
  <si>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</si>
  <si>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</si>
  <si>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</si>
  <si>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</si>
  <si>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</si>
  <si>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</si>
  <si>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</si>
  <si>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</si>
  <si>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</si>
  <si>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</si>
  <si>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</si>
  <si>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</si>
  <si>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</si>
  <si>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</si>
  <si>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</si>
  <si>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</si>
  <si>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</si>
  <si>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</si>
  <si>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</si>
  <si>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</si>
  <si>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</si>
  <si>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</si>
  <si>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</si>
  <si>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Comisión de la deuda pública interna</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</si>
  <si>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</si>
  <si>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</si>
  <si>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</si>
  <si>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</si>
  <si>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</si>
  <si>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</si>
  <si>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</si>
  <si>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</si>
  <si>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</si>
  <si>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</si>
  <si>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</si>
  <si>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</si>
  <si>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</si>
  <si>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</si>
  <si>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</si>
  <si>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</si>
  <si>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</si>
  <si>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</si>
  <si>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</si>
  <si>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</si>
  <si>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</si>
  <si>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</si>
  <si>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</si>
  <si>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</si>
  <si>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</si>
  <si>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</si>
  <si>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</si>
  <si>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</si>
  <si>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</si>
  <si>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</si>
  <si>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</si>
  <si>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</si>
  <si>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</si>
  <si>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</si>
  <si>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</si>
  <si>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</si>
  <si>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</si>
  <si>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</si>
  <si>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</si>
  <si>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</si>
  <si>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</si>
  <si>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</si>
  <si>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</si>
  <si>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</si>
  <si>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</si>
  <si>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</si>
  <si>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</si>
  <si>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</si>
  <si>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</si>
  <si>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</si>
  <si>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</si>
  <si>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</si>
  <si>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</si>
  <si>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</si>
  <si>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</si>
  <si>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</si>
  <si>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</si>
  <si>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</si>
  <si>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</si>
  <si>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</si>
  <si>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</si>
  <si>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</si>
  <si>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</si>
  <si>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</si>
  <si>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</si>
  <si>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</si>
  <si>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</si>
  <si>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Aportaciones de terceros para obras y servicios de beneficio social</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</si>
  <si>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</si>
  <si>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</si>
  <si>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</si>
  <si>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</si>
  <si>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</si>
  <si>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</si>
  <si>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</si>
  <si>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Subsidio estatal</t>
  </si>
  <si>
    <t>Subsidio federal</t>
  </si>
  <si>
    <t>Otros aprovechamientos</t>
  </si>
  <si>
    <t>Otros no especificados</t>
  </si>
  <si>
    <t>Otros gastos de ejecución</t>
  </si>
  <si>
    <t>Gastos de embargo</t>
  </si>
  <si>
    <t>Gastos de ejecución</t>
  </si>
  <si>
    <t>Particulares</t>
  </si>
  <si>
    <t>Banca comercial</t>
  </si>
  <si>
    <t>Banca oficial</t>
  </si>
  <si>
    <t>Empréstitos y financiamientos diversos</t>
  </si>
  <si>
    <t>Legados</t>
  </si>
  <si>
    <t>Herencias</t>
  </si>
  <si>
    <t>Donativos</t>
  </si>
  <si>
    <t>Intereses</t>
  </si>
  <si>
    <t>Falta de pago</t>
  </si>
  <si>
    <t>Recargos</t>
  </si>
  <si>
    <t>Aportación de terceros para obras y servicios de beneficio social</t>
  </si>
  <si>
    <t>Aportación del gobierno estatal para obras y servicios de beneficio social</t>
  </si>
  <si>
    <t>Aportación del gobierno federal para obras y servicios de beneficio social</t>
  </si>
  <si>
    <t>Aportaciones del gobierno federal, estatal y de terceros para obras y servicios de beneficio social</t>
  </si>
  <si>
    <t>Otros reintegros</t>
  </si>
  <si>
    <t>Obras</t>
  </si>
  <si>
    <t>Cobros indebidos</t>
  </si>
  <si>
    <t>Otras indemnizaciones</t>
  </si>
  <si>
    <t>Seguros</t>
  </si>
  <si>
    <t>Otras infracciones por violaciones a esta ley, demás leyes y ordenamientos municipales</t>
  </si>
  <si>
    <t>Adquisición de bienes muebles o inmuebles de remates municipales</t>
  </si>
  <si>
    <t>Violación al uso y aprovechamiento del agua</t>
  </si>
  <si>
    <t>Violación a la matanza de ganado y rastro</t>
  </si>
  <si>
    <t>Infracciones a las leyes fiscales y reglamentos municipales</t>
  </si>
  <si>
    <t>APROVECHAMIENTOS DE TIPO CORRIENTE</t>
  </si>
  <si>
    <t>Otros productos no especificados</t>
  </si>
  <si>
    <t>Concesión para explotación de basureros</t>
  </si>
  <si>
    <t>Estacionamientos municipales</t>
  </si>
  <si>
    <t>Venta de productos procedentes de viveros y jardines</t>
  </si>
  <si>
    <t>Ingresos de parques y unidades deportivas</t>
  </si>
  <si>
    <t>Venta de esquilmos, productos de aparcería, desechos y basuras</t>
  </si>
  <si>
    <t>Utilidades de talleres y centros de trabajo</t>
  </si>
  <si>
    <t>Explotación de bienes municipales</t>
  </si>
  <si>
    <t>Bienes vacantes, mostrencos y objetos decomisados</t>
  </si>
  <si>
    <t>Amortización del capital e intereses de créditos</t>
  </si>
  <si>
    <t>Extracción de cantera, piedra común y piedra para fabricación de cal</t>
  </si>
  <si>
    <t>Explotación de tierra para fabricación de adobe, teja y ladrillo</t>
  </si>
  <si>
    <t>Depósito de vehículos</t>
  </si>
  <si>
    <t>Edición impresas</t>
  </si>
  <si>
    <t>Calcomanías, credenciales, placas, escudos y otros medios de identificación</t>
  </si>
  <si>
    <t>Formas impresas</t>
  </si>
  <si>
    <t>Productos diversos</t>
  </si>
  <si>
    <t>Concesión de tiempo medido en la vía pública</t>
  </si>
  <si>
    <t>Concesión del servicio público de estacionamientos</t>
  </si>
  <si>
    <t>Estacionamientos</t>
  </si>
  <si>
    <t>Puestos eventuales</t>
  </si>
  <si>
    <t>Graderías y sillerías instaladas en la vía pública</t>
  </si>
  <si>
    <t>Tapiales, andamios, materiales, maquinaria y equipo en vía pública</t>
  </si>
  <si>
    <t>Espectáculos y diversiones públicas</t>
  </si>
  <si>
    <t>Actividades comerciales o industriales</t>
  </si>
  <si>
    <t>Otros fines o actividades no previstas</t>
  </si>
  <si>
    <t>Uso del piso en banquetas, jardines y otros</t>
  </si>
  <si>
    <t>Puestos fijos o semifijos</t>
  </si>
  <si>
    <t>Estacionamientos exclusivos</t>
  </si>
  <si>
    <t>Piso</t>
  </si>
  <si>
    <t>Mantenimiento de fosa</t>
  </si>
  <si>
    <t>Traspaso de propiedad</t>
  </si>
  <si>
    <t>Arrendamiento de lotes para fosas</t>
  </si>
  <si>
    <t>Venta de lotes para fosas</t>
  </si>
  <si>
    <t>Cementerios</t>
  </si>
  <si>
    <t>Uso de corrales para guardar animales</t>
  </si>
  <si>
    <t>Traspaso de locales propiedad del municipio</t>
  </si>
  <si>
    <t>Otros arrendamientos o concesiones</t>
  </si>
  <si>
    <t>Arrendamiento de inmuebles para anuncios</t>
  </si>
  <si>
    <t>Concesión de kioscos en plazas y jardines</t>
  </si>
  <si>
    <t>Arrendamiento de locales exteriores en mercados</t>
  </si>
  <si>
    <t>Arrendamiento de locales en el interior de mercados</t>
  </si>
  <si>
    <t>Enajenación de bienes muebles e inmuebles</t>
  </si>
  <si>
    <t>Bienes muebles e inmuebles municipales</t>
  </si>
  <si>
    <t>PRODUCTOS DE TIPO CORRIENTE</t>
  </si>
  <si>
    <t>Solicitudes de información</t>
  </si>
  <si>
    <t>Servicios de poda o tala de árboles</t>
  </si>
  <si>
    <t>Servicios prestados en horas inhábiles</t>
  </si>
  <si>
    <t>Servicios prestados en horas hábiles</t>
  </si>
  <si>
    <t>Derechos no especificados</t>
  </si>
  <si>
    <t>Para predios de régimen comunal o ejidal</t>
  </si>
  <si>
    <t>Para urbanización de predios intraurbanos o rústicos</t>
  </si>
  <si>
    <t>Peritaje, dictamen e inspección de carácter extraordinario</t>
  </si>
  <si>
    <t>Supervisión técnica</t>
  </si>
  <si>
    <t>Para permisos de subdivisión o relotificación</t>
  </si>
  <si>
    <t>Para permisos en régimen de propiedad o condominio</t>
  </si>
  <si>
    <t>Para regularización de medidas y linderos</t>
  </si>
  <si>
    <t>Para permisos de cada lote o predio</t>
  </si>
  <si>
    <t>Para urbanizar</t>
  </si>
  <si>
    <t>Solicitud de autorizaciones</t>
  </si>
  <si>
    <t>Licencias de cambio de régimen de propiedad</t>
  </si>
  <si>
    <t>Otros similares</t>
  </si>
  <si>
    <t>Construcciones provisionales</t>
  </si>
  <si>
    <t>Para movimientos en tierra</t>
  </si>
  <si>
    <t>Para ocupación en vía pública con materiales de construcción</t>
  </si>
  <si>
    <t>Para reconstrucción, reestructuración o adaptación</t>
  </si>
  <si>
    <t>Para remodelación</t>
  </si>
  <si>
    <t>Para instalar tapiales provisionales en la vía pública</t>
  </si>
  <si>
    <t>Para acotamiento de predios baldíos bardados en colindancia</t>
  </si>
  <si>
    <t>Para demolición</t>
  </si>
  <si>
    <t>Construcción de estacionamientos para usos no habitacionales</t>
  </si>
  <si>
    <t>Construcción de canchas y áreas deportivas</t>
  </si>
  <si>
    <t>Construcción de albercas</t>
  </si>
  <si>
    <t>Construcción de inmuebles</t>
  </si>
  <si>
    <t>Licencias de construcción, reconstrucción, reparación o demolición de obras</t>
  </si>
  <si>
    <t>Tableros publicitarios</t>
  </si>
  <si>
    <t>Otros eventuales</t>
  </si>
  <si>
    <t>Estructurales eventuales</t>
  </si>
  <si>
    <t>Salientes eventuales</t>
  </si>
  <si>
    <t>Adosado o pintado eventuales</t>
  </si>
  <si>
    <t>Otros permanentes</t>
  </si>
  <si>
    <t>Estructurales permanentes</t>
  </si>
  <si>
    <t>Saliente permanente</t>
  </si>
  <si>
    <t>Adosado o pintado permanente</t>
  </si>
  <si>
    <t>Licencias para anuncios</t>
  </si>
  <si>
    <t>Extensión de horario de servicio</t>
  </si>
  <si>
    <t>Venta en bailes o espectáculos</t>
  </si>
  <si>
    <t>Tendejones</t>
  </si>
  <si>
    <t>Salones de baile</t>
  </si>
  <si>
    <t>Salón para fiestas</t>
  </si>
  <si>
    <t xml:space="preserve">Restaurantes </t>
  </si>
  <si>
    <t>Expendio de bebidas alcohólicas</t>
  </si>
  <si>
    <t>Discotecas</t>
  </si>
  <si>
    <t>Clubes y centros recreativos</t>
  </si>
  <si>
    <t>Cervecería o centro botanero</t>
  </si>
  <si>
    <t>Centros nocturnos</t>
  </si>
  <si>
    <t>Casinos</t>
  </si>
  <si>
    <t>Cantinas</t>
  </si>
  <si>
    <t>Cabarets</t>
  </si>
  <si>
    <t>Bar</t>
  </si>
  <si>
    <t>Agencias, depósitos y distribuciones</t>
  </si>
  <si>
    <t>Licencias para giros de bebidas alcohólicas</t>
  </si>
  <si>
    <t>OTROS DERECHOS</t>
  </si>
  <si>
    <t>Multas</t>
  </si>
  <si>
    <t>ACCESORIOS</t>
  </si>
  <si>
    <t>Revisión y autorización de avalúos</t>
  </si>
  <si>
    <t>Dictámenes catastrales</t>
  </si>
  <si>
    <t>Deslindes catastrales</t>
  </si>
  <si>
    <t>Informes catastrales</t>
  </si>
  <si>
    <t>Certificaciones catastrales</t>
  </si>
  <si>
    <t>Copias de planos</t>
  </si>
  <si>
    <t>Servicios de la dirección de catastro</t>
  </si>
  <si>
    <t>Certificados o autorizaciones especiales</t>
  </si>
  <si>
    <t>Certificado de operatividad a establecimientos para espectáculos públicos</t>
  </si>
  <si>
    <t>Dictamen de trazo, uso y destino</t>
  </si>
  <si>
    <t>Dictámenes de uso y destino</t>
  </si>
  <si>
    <t>Expedición y certificación de planos</t>
  </si>
  <si>
    <t>Certificado de habitabilidad de inmueble</t>
  </si>
  <si>
    <t>Certificado de alcoholemia</t>
  </si>
  <si>
    <t>Certificado médico veterinario zootecnista</t>
  </si>
  <si>
    <t>Certificado médico prenupcial</t>
  </si>
  <si>
    <t>Certificado de residencia</t>
  </si>
  <si>
    <t>Extractos de actas</t>
  </si>
  <si>
    <t>Certificación de inexistencia</t>
  </si>
  <si>
    <t>Expedición de certificados, certificaciones, constancias o copias certificadas</t>
  </si>
  <si>
    <t>Certificación de firmas</t>
  </si>
  <si>
    <t>Certificaciones</t>
  </si>
  <si>
    <t>Anotaciones e inserciones en actas</t>
  </si>
  <si>
    <t>Servicios a domicilio</t>
  </si>
  <si>
    <t>Servicios en oficina</t>
  </si>
  <si>
    <t>Registro civil</t>
  </si>
  <si>
    <t>Otros servicios prestados por el rastro municipal</t>
  </si>
  <si>
    <t>Venta de productos obtenidos en el rastro</t>
  </si>
  <si>
    <t>Servicios de matanza de ganado en el rastro municipal</t>
  </si>
  <si>
    <t>Acarreo de carnes en camiones del municipio</t>
  </si>
  <si>
    <t>Sello de inspección sanitaria</t>
  </si>
  <si>
    <t>Autorización de la introducción de ganado al rastro en horas extraordinarias</t>
  </si>
  <si>
    <t>Autorización de salida de animales del rastro</t>
  </si>
  <si>
    <t>Autorización de matanza de aves</t>
  </si>
  <si>
    <t>Autorización de matanza de ganado</t>
  </si>
  <si>
    <t>Rastro</t>
  </si>
  <si>
    <t>Conexión o reconexión al servicio de agua potable y alcantarillado</t>
  </si>
  <si>
    <t>Aprovechamiento de la infraestructura básica existente</t>
  </si>
  <si>
    <t>20% para el saneamiento de las aguas residuales</t>
  </si>
  <si>
    <t>Servicio medido uso no doméstico</t>
  </si>
  <si>
    <t>Servicio medido uso doméstico</t>
  </si>
  <si>
    <t>Servicios en localidades tarifa mínima</t>
  </si>
  <si>
    <t>Servicio en predios baldíos de cuota fija</t>
  </si>
  <si>
    <t>Servicio no doméstico de cuota fija</t>
  </si>
  <si>
    <t>Servicio doméstico de cuota fija</t>
  </si>
  <si>
    <t>Agua y alcantarillado</t>
  </si>
  <si>
    <t>Otros servicios similares</t>
  </si>
  <si>
    <t>Por utilizar tiraderos municipales</t>
  </si>
  <si>
    <t>Servicio exclusivo de camiones de aseo</t>
  </si>
  <si>
    <t>Recolección y traslado de basura, desechos o desperdicios peligrosos</t>
  </si>
  <si>
    <t>Recolección y traslado de basura, desechos o desperdicios no peligrosos</t>
  </si>
  <si>
    <t>Aseo público contratado</t>
  </si>
  <si>
    <t>Traslado de cadáveres fuera del municipio</t>
  </si>
  <si>
    <t>Cremación</t>
  </si>
  <si>
    <t>Exhumaciones</t>
  </si>
  <si>
    <t>Servicios de sanidad</t>
  </si>
  <si>
    <t>Autorización para construcción en la vía pública</t>
  </si>
  <si>
    <t>Autorización para romper pavimento, banquetas o machuelos</t>
  </si>
  <si>
    <t>Medición de terrenos</t>
  </si>
  <si>
    <t>Servicios por obra</t>
  </si>
  <si>
    <t>DERECHOS POR PRESTACIÓN DE SERVICIOS</t>
  </si>
  <si>
    <t>DERECHOS A LOS HIDROCARBUROS</t>
  </si>
  <si>
    <t>DERECHOS POR EL USO, GOCE, APROVECHAMIENTO O EXPLOTACIÓN DE BIENES DE DOMINIO PÚBLICO</t>
  </si>
  <si>
    <t>DERECHOS</t>
  </si>
  <si>
    <t>Por servicios públicos</t>
  </si>
  <si>
    <t>Contribuciones especiales</t>
  </si>
  <si>
    <t>Otras transmisiones</t>
  </si>
  <si>
    <t>Terrenos en regularización</t>
  </si>
  <si>
    <t>Adquisición en copropiedad</t>
  </si>
  <si>
    <t>Adquisición de departamentos, viviendas y casas para habitación</t>
  </si>
  <si>
    <t>Transmisiones patrimoniales</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</si>
  <si>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</si>
  <si>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</si>
  <si>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</si>
  <si>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</si>
  <si>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</si>
  <si>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</si>
  <si>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</si>
  <si>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</si>
  <si>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</si>
  <si>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</si>
  <si>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</si>
  <si>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</si>
  <si>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</si>
  <si>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</si>
  <si>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</si>
  <si>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</si>
  <si>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</si>
  <si>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Otros espectáculos</t>
  </si>
  <si>
    <t>Palenques</t>
  </si>
  <si>
    <t>Peleas de gallos</t>
  </si>
  <si>
    <t>Taurino</t>
  </si>
  <si>
    <t>Ópera</t>
  </si>
  <si>
    <t>Ballet</t>
  </si>
  <si>
    <t>Espectáculos teatrales</t>
  </si>
  <si>
    <t>Otros espectáculos deportivos</t>
  </si>
  <si>
    <t>Béisbol</t>
  </si>
  <si>
    <t>Futbol</t>
  </si>
  <si>
    <t>Lucha libre</t>
  </si>
  <si>
    <t>Funciones de box</t>
  </si>
  <si>
    <t>Conciertos y audiciones musicales</t>
  </si>
  <si>
    <t>Función de circo</t>
  </si>
  <si>
    <t>Impuestos sobre espectáculos</t>
  </si>
  <si>
    <t>IMPUESTOS SOBRE LOS INGRESOS</t>
  </si>
  <si>
    <t>IMPUESTOS</t>
  </si>
  <si>
    <t>FN</t>
  </si>
  <si>
    <t>SF</t>
  </si>
  <si>
    <t>OG</t>
  </si>
  <si>
    <t>TG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</si>
  <si>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</si>
  <si>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</si>
  <si>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</si>
  <si>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</si>
  <si>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</si>
  <si>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</si>
  <si>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</si>
  <si>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</si>
  <si>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</si>
  <si>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</si>
  <si>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</si>
  <si>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</si>
  <si>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</si>
  <si>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</si>
  <si>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</si>
  <si>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</si>
  <si>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</si>
  <si>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</si>
  <si>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</si>
  <si>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</si>
  <si>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</si>
  <si>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</si>
  <si>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</si>
  <si>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</si>
  <si>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</si>
  <si>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</si>
  <si>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Gasto corriente</t>
  </si>
  <si>
    <t>Gasto de capital</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</si>
  <si>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</si>
  <si>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</si>
  <si>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</si>
  <si>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</si>
  <si>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</si>
  <si>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</si>
  <si>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</si>
  <si>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</si>
  <si>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</si>
  <si>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</si>
  <si>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</si>
  <si>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</si>
  <si>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</si>
  <si>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</si>
  <si>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</si>
  <si>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</si>
  <si>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</si>
  <si>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</si>
  <si>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</si>
  <si>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</si>
  <si>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</si>
  <si>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</si>
  <si>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</si>
  <si>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</si>
  <si>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</si>
  <si>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</si>
  <si>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</si>
  <si>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</si>
  <si>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Asignaciones destinadas a cubrir las percepciones correspondientes al personal de carácter permanente.</t>
  </si>
  <si>
    <t>Son los gastos de consumo y/o de operación, el arrendamiento de la propiedad y las transferencias otorgadas a los otros componentes institucionales del sistema económico para financiar gastos de esas características.</t>
  </si>
  <si>
    <t>Son los gastos destinados a la inversión de capital y las transferencias a los otros componentes institucionales del sistema económico que se efectúan para financiar gastos de éstos con tal propósito.</t>
  </si>
  <si>
    <t>Comprende la amortización de la deuda adquirida y disminución de pasivos con el sector privado, público y externo.</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</si>
  <si>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</si>
  <si>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</si>
  <si>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</si>
  <si>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</si>
  <si>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</si>
  <si>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</si>
  <si>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</si>
  <si>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</si>
  <si>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</si>
  <si>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</si>
  <si>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</si>
  <si>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</si>
  <si>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</si>
  <si>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</si>
  <si>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</si>
  <si>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</si>
  <si>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Asignaciones para remuneraciones al personal que desempeña sus servicios en el ejército, fuerza aérea y armada nacionales.</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</si>
  <si>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</si>
  <si>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Asignaciones destinadas a cubrir las percepciones correspondientes al personal de carácter eventual.</t>
  </si>
  <si>
    <t>Asignaciones destinadas a cubrir las remuneraciones para el pago al personal de carácter transitorio que preste sus servicios en los entes públicos.</t>
  </si>
  <si>
    <t>Asignaciones destinadas a cubrir las remuneraciones a profesionistas de las diversas carreras o especialidades técnicas que presten su servicio social en los entes públicos.</t>
  </si>
  <si>
    <t>Asignaciones destinadas a cubrir percepciones adicionales y especiales, así como las gratificaciones que se otorgan tanto al personal de carácter permanente como transitorio.</t>
  </si>
  <si>
    <t>Asignaciones adicionales como complemento al sueldo del personal al servicio de los entes públicos, por años de servicios efectivos prestados, de acuerdo con la legislación aplicable.</t>
  </si>
  <si>
    <t>Asignaciones al personal que tenga derecho a vacaciones o preste sus servicios en domingo; aguinaldo o gratificación de fin de año al personal civil y militar al servicio de los entes públicos.</t>
  </si>
  <si>
    <t>Asignaciones destinadas a cubrir las percepciones que se otorgan a los servidores públicos bajo el esquema de compensaciones que determinen las disposiciones aplicables.</t>
  </si>
  <si>
    <t>Remuneraciones adicionales que se cubre al personal militar en activo en atención al incremento en el costo de la vida o insalubridad del lugar donde preste sus servicios.</t>
  </si>
  <si>
    <t>Incluye retribución a los empleados de los entes públicos por su participación en la vigilancia del cumplimiento de las leyes y custodia de valores.</t>
  </si>
  <si>
    <t>Asignaciones destinadas a cubrir la aportación de los entes públicos, por concepto de seguridad social, en los términos de la legislación vigente.</t>
  </si>
  <si>
    <t>Asignaciones destinadas a cubrir las aportaciones que corresponden a los entes públicos para proporcionar vivienda a su personal, de acuerdo con las disposiciones legales vigentes.</t>
  </si>
  <si>
    <t>Asignaciones destinadas a cubrir los montos de las aportaciones de los entes públicos a favor del Sistema para el Retiro, correspondientes a los trabajadores al servicio de los mismos.</t>
  </si>
  <si>
    <t>Asignaciones destinadas a cubrir otras prestaciones sociales y económicas, a favor del personal, de acuerdo con las disposiciones legales vigentes y/o acuerdos contractuales respectivos.</t>
  </si>
  <si>
    <t>Asignaciones destinadas a cubrir el costo de otras prestaciones que los entes públicos otorgan en beneficio de sus empleados, siempre que no correspondan a las prestaciones a que se refiere la partida 154 Prestaciones contractuales.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</si>
  <si>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</si>
  <si>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</si>
  <si>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Asignaciones para remuneraciones a los Diputados, Senadores, Asambleístas, Regidores y Síndicos.</t>
  </si>
  <si>
    <t>Remuneraciones por adscripción laboral en el extranjero</t>
  </si>
  <si>
    <t>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</si>
  <si>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</si>
  <si>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Asignaciones por remuneraciones a que tenga derecho el personal de los entes públicos por servicios prestados en horas que se realizan excediendo la duración máxima de la jornada de trabajo, guardias o turnos opcionales.</t>
  </si>
  <si>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</si>
  <si>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</si>
  <si>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Asignaciones destinadas a cubrir el costo de las prestaciones que los entes públicos otorgan en beneficio de sus empleados, de conformidad con las condiciones generales de trabajo o los contratos colectivos de trabajo.</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</si>
  <si>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</si>
  <si>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</si>
  <si>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</si>
  <si>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</si>
  <si>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</si>
  <si>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</si>
  <si>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</si>
  <si>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</si>
  <si>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</si>
  <si>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</si>
  <si>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</si>
  <si>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</si>
  <si>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</si>
  <si>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</si>
  <si>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</si>
  <si>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</si>
  <si>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</si>
  <si>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EMPRÉSTITOS</t>
  </si>
  <si>
    <t>Empréstitos a la banca comercial</t>
  </si>
  <si>
    <t>Empréstitos a la banca oficial</t>
  </si>
  <si>
    <t>Empréstitos a particulares</t>
  </si>
  <si>
    <t>OTROS</t>
  </si>
  <si>
    <t>OR</t>
  </si>
  <si>
    <t>Agrupa las asignaciones destinadas a la adquisición de toda clase de insumos y suministros requeridos para la prestación de bienes y servicios y para el desempeño de las actividades administrativas.</t>
  </si>
  <si>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</si>
  <si>
    <t>Asignaciones destinadas a la adquisición de materiales utilizados en la impresión, reproducción y encuadernación, tales como: fijadores, tintas, pastas, logotipos y demás materiales y útiles para el mismo fin. Incluye rollos fotográficos.</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</si>
  <si>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</si>
  <si>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</si>
  <si>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Asignaciones destinadas a la adquisición de todo tipo de material didáctico así como materiales y suministros necesarios para las funciones educativas.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</si>
  <si>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</si>
  <si>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</si>
  <si>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</si>
  <si>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</si>
  <si>
    <t>Asignaciones destinadas a la adquisición de insumos textiles como materias primas en estado natural, transformadas o semi-transformadas, que se utilizan en los procesos productivos, diferentes a las contenidas en las demás partidas de este Clasificador.</t>
  </si>
  <si>
    <t>Asignaciones destinadas a la adquisición de papel, cartón e impresos como materias primas en estado natural, transformadas o semi-transformadas, que se utilizan en los procesos productivos, diferentes a las contenidas en las demás partidas de este Clasificador.</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</si>
  <si>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</si>
  <si>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</si>
  <si>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Asignaciones destinadas a la adquisición de cuero, piel, plástico y hule como materias primas en estado natural, transformadas o semi-transformadas, que se utilizan en los procesos productivos, diferentes a las contenidas en las demás partidas de este Clasificador.</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</si>
  <si>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</si>
  <si>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materiales y artículos utilizados en la construcción, reconstrucción, ampliación, adaptación, mejora, conservación, reparación y mantenimiento de bienes inmuebles.</t>
  </si>
  <si>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</si>
  <si>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Asignaciones destinadas a la adquisición de cemento blanco, gris y especial, pega azulejo y productos de concreto.</t>
  </si>
  <si>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</si>
  <si>
    <t>Asignaciones destinadas a la adquisición de madera y sus derivados.</t>
  </si>
  <si>
    <t>Asignaciones destinadas a la adquisición de vidrio plano, templado, inastillable y otros vidrios laminados; espejos; envases y artículos de vidrio y fibra de vidrio.</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</si>
  <si>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</si>
  <si>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Asignaciones destinadas a la adquisición de materiales para el acondicionamiento de las obras públicas y bienes inmuebles, tales como: tapices, pisos, persianas y demás accesorios.</t>
  </si>
  <si>
    <t>Asignaciones destinadas a la adquisición de sustancias, productos químicos y farmacéuticos de aplicación humana o animal; así como toda clase de materiales y suministros médicos y de laboratorio.</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</si>
  <si>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</si>
  <si>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</si>
  <si>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</si>
  <si>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</si>
  <si>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</si>
  <si>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Asignaciones destinadas a la adquisición de productos químicos derivados de la coquización del carbón y las briquetas de carbón. Excluye el carbón utilizado como materia prima.</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</si>
  <si>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</si>
  <si>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</si>
  <si>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</si>
  <si>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Asignaciones destinadas a la adquisición todo tipo de blancos: batas, colchas, sábanas, fundas, almohadas, toallas, cobertores, colchones y colchonetas, entre otros.</t>
  </si>
  <si>
    <t>Asignaciones destinadas a la adquisición de materiales, sustancias explosivas y prendas de protección personal necesarias en los programas de seguridad.</t>
  </si>
  <si>
    <t>Asignaciones destinadas a la adquisición de toda clase de suministros propios de la industria militar y de seguridad pública tales como: municiones, espoletas, cargas, granadas, cartuchos, balas, entre otros.</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</si>
  <si>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</si>
  <si>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Asignaciones destinadas a la adquisición de toda clase de refacciones, accesorios, herramientas menores y demás bienes de consumo del mismo género, necesarios para la conservación de los bienes muebles e inmuebles.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</si>
  <si>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</si>
  <si>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</si>
  <si>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</si>
  <si>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Asignaciones destinadas a la adquisición de refacciones y accesorios para todo tipo de aparatos e instrumentos médicos y de laboratorio.</t>
  </si>
  <si>
    <t>Asignaciones destinadas a cubrir la adquisición de refacciones para todo tipo de equipos de defensa y seguridad referidos en la partida 551 Equipo de defensa y seguridad, entre otros.</t>
  </si>
  <si>
    <t>Asignaciones destinadas a la adquisición de instrumental complementario y repuestos menores no considerados en las partidas anteriores.</t>
  </si>
  <si>
    <t>Capítulo</t>
  </si>
  <si>
    <t>1000</t>
  </si>
  <si>
    <t>2000</t>
  </si>
  <si>
    <t>3000</t>
  </si>
  <si>
    <t>4000</t>
  </si>
  <si>
    <t>5000</t>
  </si>
  <si>
    <t>6000</t>
  </si>
  <si>
    <t>7000</t>
  </si>
  <si>
    <t>8000</t>
  </si>
  <si>
    <t>9000</t>
  </si>
  <si>
    <t>Asignaciones destinadas a cubrir el costo de todo tipo de servicios que se contraten con particulares o instituciones del propio sector público; así como los servicios oficiales requeridos para el desempeño de actividades vinculadas con la función pública.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</si>
  <si>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</si>
  <si>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Asignaciones destinadas a cubrir el importe de la contratación, instalación y consumo de energía eléctrica, necesarias para el funcionamiento de las instalaciones oficiales. Incluye alumbrado público.</t>
  </si>
  <si>
    <t>Asignaciones destinadas al suministro de gas al consumidor final por ductos, tanque estacionario o de cilindros.</t>
  </si>
  <si>
    <t>Asignaciones destinadas al pago de servicio telefónico convencional nacional e internacional, mediante redes alámbricas, incluido el servicio de fax, requerido en el desempeño de funciones oficiales.</t>
  </si>
  <si>
    <t>Asignaciones destinadas al pago de servicios de telecomunicaciones inalámbricas o telefonía celular, requeridos para el desempeño de funciones oficiales.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</si>
  <si>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</si>
  <si>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</si>
  <si>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</si>
  <si>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</si>
  <si>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Asignaciones destinadas a cubrir erogaciones por concepto de arrendamiento de: edificios, locales, terrenos, maquinaria y equipo, vehículos, intangibles y otros análogos.</t>
  </si>
  <si>
    <t>Asignaciones destinadas a cubrir el alquiler de terrenos.</t>
  </si>
  <si>
    <t>Asignaciones destinadas a cubrir el alquiler de toda clase de edificios e instalaciones como: viviendas y edificaciones no residenciales, salones para convenciones, oficinas y locales comerciales, teatros, estudios, auditorios, bodegas, entre otros.</t>
  </si>
  <si>
    <t>Asignaciones destinadas a cubrir el alquiler de toda clase de equipo e instrumental médico y de laboratorio.</t>
  </si>
  <si>
    <t>Asignaciones destinadas a cubrir el alquiler de toda clase de equipo de transporte, ya sea terrestre, aeroespacial, marítimo, lacustre y fluvial.</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</si>
  <si>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</si>
  <si>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Asignaciones destinadas a cubrir el importe que corresponda por el uso de patentes y marcas, representaciones comerciales e industriales, regalías por derechos de autor, membresías, así como licencias de uso de programas de cómputo y su actualización.</t>
  </si>
  <si>
    <t>Asignaciones destinadas a cubrir el importe que corresponda por los derechos sobre bienes en régimen de arrendamiento financiero.</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</si>
  <si>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</si>
  <si>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</si>
  <si>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</si>
  <si>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</si>
  <si>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</si>
  <si>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</si>
  <si>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t>Asignaciones destinadas a cubrir las erogaciones por servicios de monitoreo de personas, objetos o procesos tanto de inmuebles de los entes públicos como de lugares de dominio público prestados por instituciones de seguridad.</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</si>
  <si>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</si>
  <si>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Asignaciones destinadas a cubrir el costo de servicios tales como: fletes y maniobras; almacenaje, embalaje y envase; así como servicios bancarios y financieros; seguros patrimoniales; comisiones por ventas.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</si>
  <si>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</si>
  <si>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Asignaciones destinadas a cubrir los gastos por servicios de cobranza, investigación crediticia y recopilación de información sobre solvencia financiera de personas o negocios.</t>
  </si>
  <si>
    <t>Asignaciones destinadas a cubrir el pago de servicios financieros por guarda, custodia, traslado de valores y otros gastos inherentes a la recaudación.</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</si>
  <si>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</si>
  <si>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</si>
  <si>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Asignaciones destinadas a cubrir el costo de los servicios de almacenamiento, embalaje, desembalaje, envase y desenvase de toda clase de objetos, artículos, materiales, mobiliario, entre otros.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</si>
  <si>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</si>
  <si>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</si>
  <si>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</si>
  <si>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</si>
  <si>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</si>
  <si>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Asignaciones destinadas a cubrir los gastos por servicios de instalación, reparación y mantenimiento de equipo e instrumental médico y de laboratorio.</t>
  </si>
  <si>
    <t>Asignaciones destinadas a cubrir los gastos por servicios de reparación y mantenimiento del equipo de transporte terrestre, aeroespacial, marítimo, lacustre y fluvial e instalación de equipos en los mismos, propiedad o al servicio de los entes públicos.</t>
  </si>
  <si>
    <t>Asignaciones destinadas a cubrir los gastos por servicios de reparación y mantenimiento del equipo de defensa y seguridad.</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</si>
  <si>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</si>
  <si>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Asignaciones destinadas a cubrir los gastos por control y exterminación de plagas, instalación y mantenimiento de áreas verdes como la plantación, fertilización y poda de árboles, plantas y hierbas.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</si>
  <si>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</si>
  <si>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Asignaciones destinadas a cubrir los gastos por diseño y conceptualización de campañas de comunicación, preproducción, producción y copiado.</t>
  </si>
  <si>
    <t>Asignaciones destinadas a cubrir gastos por concepto de revelado o impresión de fotografía.</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</si>
  <si>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</si>
  <si>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Asignaciones destinadas a cubrir el gasto por creación, difusión y transmisión de contenido de interés general o específico a través de internet exclusivamente.</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</si>
  <si>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</si>
  <si>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Asignaciones destinadas a cubrir los servicios de traslado, instalación y viáticos del personal, cuando por el desempeño de sus labores propias o comisiones de trabajo, requieran trasladarse a lugares distintos al de su adscripción.</t>
  </si>
  <si>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</si>
  <si>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</si>
  <si>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</si>
  <si>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</si>
  <si>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</si>
  <si>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</si>
  <si>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Asignaciones destinadas a cubrir el pago de servicios básicos distintos de los señalados en las partidas de este concepto, tales como pensiones de estacionamiento, entre otros, requeridos en el desempeño de funciones oficiales.</t>
  </si>
  <si>
    <t>Asignaciones destinadas a cubrir los servicios relacionados con la celebración de actos y ceremonias oficiales realizadas por los entes públicos; así como los gastos de representación y los necesarios para las oficinas establecidas en el exterior.</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</si>
  <si>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</si>
  <si>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</si>
  <si>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</si>
  <si>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</si>
  <si>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</si>
  <si>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Asignaciones destinadas a cubrir los servicios que correspondan a este capítulo, no previstos expresamente en las partidas antes descritas.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</si>
  <si>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</si>
  <si>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Asignaciones destinadas a cubrir los impuestos y/o derechos que cause la adquisición de toda clase de bienes o servicios en el extranjero.</t>
  </si>
  <si>
    <t>Asignaciones destinadas a cubrir el pago de obligaciones o indemnizaciones derivadas de resoluciones emitidas por autoridad competente.</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</si>
  <si>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</si>
  <si>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</si>
  <si>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Recaudación propia</t>
  </si>
  <si>
    <t>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t>
  </si>
  <si>
    <t>Asignaciones destinadas, en su caso, a los entes públicos contenidos en el Presupuesto de Egresos con el objeto de sufragar gastos inherentes a sus atribuciones.</t>
  </si>
  <si>
    <t>Asignaciones presupuestarias destinadas al Poder Ejecutivo, con el objeto de financiar gastos inherentes a sus atribuciones.</t>
  </si>
  <si>
    <t>Asignaciones presupuestarias destinadas al Poder Legislativo, con el objeto de financiar gastos inherentes a sus atribuciones.</t>
  </si>
  <si>
    <t>Asignaciones presupuestarias destinadas al Poder Judicial, con el objeto de financiar gastos inherentes a sus atribuciones.</t>
  </si>
  <si>
    <t>Asignaciones presupuestarias destinadas a Órganos Autónomos, con el objeto de financiar gastos inherentes a sus atribuciones.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</si>
  <si>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</si>
  <si>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</si>
  <si>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</si>
  <si>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</si>
  <si>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</si>
  <si>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Asignaciones destinadas, en su caso, a entes públicos, otorgados por otros, con el objeto de sufragar gastos inherentes a sus atribuciones.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</si>
  <si>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</si>
  <si>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</si>
  <si>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</si>
  <si>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que no suponen la contraprestación de bienes o servicios, que se otorgan a fideicomisos de entidades federativas y municipios para que ejecuten acciones que se le han encomendado.</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</si>
  <si>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</si>
  <si>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Asignaciones destinadas a promover y fomentar la producción y transformación de bienes y servicios.</t>
  </si>
  <si>
    <t>Asignaciones destinadas a las empresas para promover la comercialización y distribución de los bienes y servicios básicos.</t>
  </si>
  <si>
    <t>Asignaciones destinadas a las empresas para mantener y promover la inversión de los sectores social y privado en actividades económicas estratégicas.</t>
  </si>
  <si>
    <t>Asignaciones destinadas a las empresas para promover la prestación de servicios públicos.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</si>
  <si>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</si>
  <si>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Asignaciones destinadas a otorgar subsidios a través de sociedades hipotecarias, fondos y fideicomisos, para la construcción y adquisición de vivienda, preferentemente a tasas de interés social.</t>
  </si>
  <si>
    <t>Asignaciones destinadas a las empresas para mantener un menor nivel en los precios de bienes y servicios de consumo básico que distribuyen los sectores económicos.</t>
  </si>
  <si>
    <t>Asignaciones que los entes públicos otorgan a personas, instituciones y diversos sectores de la población para propósitos sociales.</t>
  </si>
  <si>
    <t>Asignaciones destinadas al auxilio o ayudas especiales que no revisten carácter permanente, que los entes públicos otorgan a personas u hogares para propósitos sociales.</t>
  </si>
  <si>
    <t>Asignaciones destinadas a becas y otras ayudas para programas de formación o capacitación acordadas con personas.</t>
  </si>
  <si>
    <t>Asignaciones destinadas para la atención de gastos corrientes de establecimientos de enseñanza.</t>
  </si>
  <si>
    <t>Asignaciones destinadas al desarrollo de actividades científicas o académicas. Incluye las erogaciones corrientes de los investigadores.</t>
  </si>
  <si>
    <t>Asignaciones destinadas al auxilio y estímulo de acciones realizadas por instituciones sin fines de lucro que contribuyan a la consecución de los objetivos del ente público otorgante.</t>
  </si>
  <si>
    <t>Asignaciones destinadas a promover el cooperativismo.</t>
  </si>
  <si>
    <t>Asignaciones destinadas a cubrir erogaciones que realizan los institutos electorales a los partidos políticos.</t>
  </si>
  <si>
    <t>Asignaciones destinadas a atender a la población por contingencias y desastres naturales, así como las actividades relacionadas con su prevención, operación y supervisión.</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</si>
  <si>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</si>
  <si>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</si>
  <si>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</si>
  <si>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Asignaciones que se otorgan a fideicomisos, mandatos y otros análogos para que por cuenta de los entes públicos ejecuten acciones que éstos les han encomendado.</t>
  </si>
  <si>
    <t>Asignaciones que no suponen la contraprestación de bienes o servicios que se otorgan a fideicomisos del Poder Ejecutivo no incluidos en el Presupuesto de Egresos para que por cuenta de los entes públicos ejecuten acciones que éstos les han encomendado.</t>
  </si>
  <si>
    <t>Asignaciones que no suponen la contraprestación de bienes o servicios que se otorgan a Fideicomisos del Poder Judicial no incluidos en el Presupuesto de Egresos para que por cuenta de los entes públicos ejecuten acciones que éstos les han encomendado.</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</si>
  <si>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</si>
  <si>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Asignaciones internas, que no suponen la contraprestación de bienes o servicios, destinada a fideicomisos empresariales y no financieros, con el objeto de financiar parte de los gastos inherentes a sus funciones.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</si>
  <si>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</si>
  <si>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Asignaciones que se otorgan para cubrir cuotas y aportaciones a instituciones y órganos internacionales. Derivadas de acuerdos, convenios o tratados celebrados por los entes públicos.</t>
  </si>
  <si>
    <t>Asignaciones que no suponen la contraprestación de bienes o servicios, se otorgan para cubrir cuotas y aportaciones a gobiernos extranjeros, derivadas de acuerdos, convenios o tratados celebrados por los entes públicos.</t>
  </si>
  <si>
    <t>Asignaciones que no suponen la contraprestación de bienes o servicios, se otorgan para cubrir cuotas y aportaciones a organismos internacionales, derivadas de acuerdos, convenios o tratados celebrados por los entes públicos.</t>
  </si>
  <si>
    <t>Asignaciones que no suponen la contraprestación de bienes o servicios, se otorgan para cubrir cuotas y aportaciones al sector privado externo, derivadas de acuerdos, convenios o tratados celebrados por los entes públicos.</t>
  </si>
  <si>
    <t>Aportaciones de terceros para obras o servicios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</si>
  <si>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</si>
  <si>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</si>
  <si>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</si>
  <si>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</si>
  <si>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</si>
  <si>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</si>
  <si>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</si>
  <si>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</si>
  <si>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</si>
  <si>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</si>
  <si>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</si>
  <si>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2004</t>
  </si>
  <si>
    <t>Del fondo de Fortalecimiento social Muncipal 2003</t>
  </si>
  <si>
    <t>Del fondo de Insfraestructura social Municipal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</si>
  <si>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</si>
  <si>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</si>
  <si>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</si>
  <si>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</si>
  <si>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</si>
  <si>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</si>
  <si>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</si>
  <si>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</si>
  <si>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</si>
  <si>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</si>
  <si>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</si>
  <si>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</si>
  <si>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</si>
  <si>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</si>
  <si>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Aportaciones de la Federación para obras o servicos</t>
  </si>
  <si>
    <t>Aportaciones del Estado para obras o servicos</t>
  </si>
  <si>
    <t>HABITAT</t>
  </si>
  <si>
    <t>AHORRO, SUBSIO Y CRÉDITO PARA LA VIVIENDA</t>
  </si>
  <si>
    <t>MICROREGIONES</t>
  </si>
  <si>
    <t>3X1 PARA MIGRANTES</t>
  </si>
  <si>
    <t>EMPLEO TEMPORAL</t>
  </si>
  <si>
    <t>VIVIENDA RURAL</t>
  </si>
  <si>
    <t>OPCIONES PRODUCTIVAS</t>
  </si>
  <si>
    <t>RESCATE DE ESPACIOS PUBLICOS</t>
  </si>
  <si>
    <t>EXCEDENTES PETROLEROS</t>
  </si>
  <si>
    <t>FONAPO</t>
  </si>
  <si>
    <t>SUBSEMUN</t>
  </si>
  <si>
    <t>CONADE</t>
  </si>
  <si>
    <t>CONACULTURA</t>
  </si>
  <si>
    <t>PRODDER</t>
  </si>
  <si>
    <t>APAZU</t>
  </si>
  <si>
    <t>INCA RURAL/SINACATRI</t>
  </si>
  <si>
    <t>CONADEP/CEDIPIEM</t>
  </si>
  <si>
    <t>OTROS RECURSOS FEDERALES</t>
  </si>
  <si>
    <t>Recursos de Empresas Privadas</t>
  </si>
  <si>
    <t>Recursos de Convenios Intermunicipales</t>
  </si>
  <si>
    <t>Recursos de otros fondos y Convenios</t>
  </si>
  <si>
    <t>Fondos Internacionales</t>
  </si>
  <si>
    <t>Otros Empréstitos</t>
  </si>
  <si>
    <t>IMPORTE</t>
  </si>
  <si>
    <t>RECURSOS           PROPIOS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</si>
  <si>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</si>
  <si>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</si>
  <si>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</si>
  <si>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Asignaciones destinadas a todo tipo de muebles ensamblados, tapizados, sofás-cama, sillones reclinables, muebles de mimbre, ratán y bejuco y materiales similares, cocinas y sus partes. Excepto muebles de oficina y estantería.</t>
  </si>
  <si>
    <t>Asignaciones destinadas a cubrir adquisición de obras y colecciones de carácter histórico y cultural de manera permanente de bienes artísticos y culturales como colecciones de pinturas, esculturas, cuadros, etc.</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</si>
  <si>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</si>
  <si>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</si>
  <si>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</si>
  <si>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Asignaciones destinadas a la adquisición de equipos, tales como: proyectores, micrófonos, grabadores, televisores, entre otros.</t>
  </si>
  <si>
    <t>Asignaciones destinadas a la adquisición de aparatos, tales como: aparatos y equipos de gimnasia y prácticas deportivas, entre otros.</t>
  </si>
  <si>
    <t>Asignaciones destinadas a la adquisición de cámaras fotográficas, equipos y accesorios fotográficos y aparatos de proyección y de video, entre otros.</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</si>
  <si>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</si>
  <si>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</si>
  <si>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</si>
  <si>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Asignaciones destinadas a la adquisición de toda clase de equipo de transporte terrestre, ferroviario, aéreo, aeroespacial, marítimo, lacustre, fluvial y auxiliar de transporte. Incluye refacciones y accesorios mayores correspondientes a este concepto.</t>
  </si>
  <si>
    <t>Asignaciones destinadas a la adquisición de automóviles, camionetas de carga ligera, furgonetas, minivans, autobuses y microbuses de pasajeros, camiones de carga, de volteo, revolvedores y tracto-camiones, entre otros.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</si>
  <si>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</si>
  <si>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Asignaciones destinadas a la adquisición de aviones y demás objetos que vuelan, incluso motores, excluye navegación y medición.</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</si>
  <si>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</si>
  <si>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</si>
  <si>
    <t>Asignaciones destinadas a la adquisición de otros equipos de transporte no clasificados en las partidas anteriores, tales como: bicicletas, motocicletas, entre otros.</t>
  </si>
  <si>
    <t>Asignaciones destinadas a la adquisición de maquinaria y equipo necesario para el desarrollo de las funciones de seguridad pública. Incluye refacciones y accesorios mayores correspondientes a este concepto.</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</si>
  <si>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</si>
  <si>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</si>
  <si>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</si>
  <si>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</si>
  <si>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</si>
  <si>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</si>
  <si>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</si>
  <si>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</si>
  <si>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</si>
  <si>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</si>
  <si>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Asignaciones destinadas a la adquisición de toda clase de especies animales y otros seres vivos, tanto para su utilización en el trabajo como para su fomento, exhibición y reproducción.</t>
  </si>
  <si>
    <t>Asignaciones destinadas a la adquisición de ganado bovino en todas sus fases: producción de carne, cría y explotación de ganado bovino para reemplazos de ganado bovino lechero.</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</si>
  <si>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</si>
  <si>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Asignaciones destinadas a la adquisición de ovinos y caprinos.</t>
  </si>
  <si>
    <t>Asignaciones destinadas a la adquisición de peces y acuicultura, tales como: animales acuáticos en ambientes controlados (peces, moluscos, crustáceos, camarones y reptiles). Excluye acuicultura vegetal.</t>
  </si>
  <si>
    <t>Asignaciones destinadas a la adquisición de equinos, tales como: caballos, mulas, burros y otros. Excluye servicio de pensión para equinos.</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</si>
  <si>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</si>
  <si>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Asignaciones destinadas a la adquisición de árboles y plantas que se utilizan repetida o continuamente durante más de un año para producir otros bienes.</t>
  </si>
  <si>
    <t>Asignaciones destinadas a la adquisición de otros activos biológicos, tales como: semen como material productivo y todos los que sean capaces de experimentar transformaciones biológicas para convertirlos en otros activos biológicos.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</si>
  <si>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</si>
  <si>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Asignaciones destinadas a la adquisición de tierras, terrenos y predios urbanos baldíos, campos con o sin mejoras necesarios para los usos propios de los entes públicos.</t>
  </si>
  <si>
    <t>Asignaciones destinadas a la adquisición de viviendas que son edificadas principalmente como residencias requeridos por los entes públicos para sus actividades. Incluye: garajes y otras estructuras asociadas requeridas.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</si>
  <si>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</si>
  <si>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Asignaciones destinadas a cubrir el costo de los bienes inmuebles adquiridos por los entes públicos no incluidos o especificados en los conceptos y partidas del presente capítulo.</t>
  </si>
  <si>
    <t>Asignaciones para la adquisición de derechos por el uso de activos de propiedad industrial, comercial, intelectual y otros, como por ejemplo: software, licencias, patentes, marcas, derechos, concesiones y franquicias.</t>
  </si>
  <si>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</si>
  <si>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</si>
  <si>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</si>
  <si>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para atender los gastos generados por el uso de obras técnicas, culturales, de arte o musicales, u otras pertenecientes a personas jurídicas o naturales, nacionales o extranjeras.</t>
  </si>
  <si>
    <t>Asignaciones destinadas a cubrir la adquisición del derecho de explotación por un lapso de tiempo determinado de bienes y servicios por parte de una empresa a otra.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</si>
  <si>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</si>
  <si>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permisos informáticos e intelectuales.</t>
  </si>
  <si>
    <t>Asignaciones destinadas a la adquisición de permisos para realizar negocios en general o un negocio o profesión en particular.</t>
  </si>
  <si>
    <t>Asignaciones destinadas atenderá cubrir los gastos generados por concepto de otros activos intangibles, no incluidos en partidas específicas anteriores.</t>
  </si>
  <si>
    <t>Asignaciones destinadas a obras por contrato y proyectos productivos y acciones de fomento. Incluye los gastos en estudios de pre-inversión y preparación del proyecto.</t>
  </si>
  <si>
    <t>Asignaciones destinadas para construcciones en bienes de dominio público de acuerdo con lo establecido en el art. 7 de la Ley General de Bienes Nacionales y otras leyes aplicables. Incluye los gastos en estudios de pre-inversión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</si>
  <si>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</si>
  <si>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</si>
  <si>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</si>
  <si>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</si>
  <si>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Asignaciones destinadas al 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</si>
  <si>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</si>
  <si>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Asignaciones para construcciones en bienes inmuebles propiedad de los entes público. Incluye los gastos en estudios de pre 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</si>
  <si>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</si>
  <si>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</si>
  <si>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</si>
  <si>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</si>
  <si>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Erogaciones realizadas por los entes públicos con la finalidad de ejecutar proyectos de desarrollo productivo, económico y social y otros. Incluye el costo de la preparación de proyectos.</t>
  </si>
  <si>
    <t>TOTAL DE EGRESOS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</si>
  <si>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</si>
  <si>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</si>
  <si>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</si>
  <si>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</si>
  <si>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Asignaciones para aportar capital directo o mediante la adquisición de acciones u otros valores representativos de capital a entidades paraestatales y empresas privadas; así como a organismos nacionales e internacionales.</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</si>
  <si>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</si>
  <si>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</si>
  <si>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</si>
  <si>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</si>
  <si>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</si>
  <si>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</si>
  <si>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</si>
  <si>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</si>
  <si>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</si>
  <si>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Asignaciones destinadas a financiar la adquisición de títulos y valores representativos de deuda. Excluye los depósitos temporales efectuados en el mercado de valores o de capitales por la intermediación de instituciones financieras.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</si>
  <si>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</si>
  <si>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</si>
  <si>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</si>
  <si>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</si>
  <si>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</si>
  <si>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Asignaciones destinadas a la concesión de préstamos a entes públicos y al sector privado.</t>
  </si>
  <si>
    <t>Asignaciones destinadas para la concesión de préstamos a entidades paraestatales no empresariales y no financieras con fines de política económica.</t>
  </si>
  <si>
    <t>Asignaciones destinadas a la concesión de préstamos a entidades paraestatales empresariales y no financieras con fines de política económica.</t>
  </si>
  <si>
    <t>Asignaciones destinadas a la concesión de préstamos a instituciones paraestatales públicas financieras con fines de política económica.</t>
  </si>
  <si>
    <t>Asignaciones destinadas a la concesión de préstamos a entidades federativas y municipios con fines de política económica.</t>
  </si>
  <si>
    <t>Asignaciones destinadas a la concesión de préstamos al sector privado, tales como: préstamos al personal, a sindicatos y demás erogaciones recuperables, con fines de política económica.</t>
  </si>
  <si>
    <t>Asignaciones destinadas a la concesión de préstamos al sector externo con fines de política económica.</t>
  </si>
  <si>
    <t>Asignaciones destinadas para la concesión de préstamos entre entes públicos con fines de gestión de liquidez.</t>
  </si>
  <si>
    <t>Asignaciones destinadas para la concesión de préstamos al sector privado con fines de gestión de liquidez.</t>
  </si>
  <si>
    <t>Asignaciones destinadas para la concesión de préstamos al sector externo con fines de gestión de liquidez.</t>
  </si>
  <si>
    <t>Asignaciones a fideicomisos, mandatos y otros análogos para constituir o incrementar su patrimonio.</t>
  </si>
  <si>
    <t>Asignaciones destinadas para construir o incrementar los fideicomisos del Poder Ejecutivo, con fines de política económica.</t>
  </si>
  <si>
    <t>Asignaciones destinadas para construir o incrementar los fideicomisos del Poder Legislativo, con fines de política económica.</t>
  </si>
  <si>
    <t>Asignaciones destinadas para construir o incrementar los fideicomisos del Poder Judicial, con fines de política económica.</t>
  </si>
  <si>
    <t>Asignaciones destinadas para construir o incrementar los fideicomisos públicos no empresariales y no financieros, con fines de política económica.</t>
  </si>
  <si>
    <t>Asignaciones destinadas para construir o incrementar los fideicomisos públicos empresariales y no financieros, con fines de política económica.</t>
  </si>
  <si>
    <t>Asignaciones destinadas para construir o incrementar a fideicomisos públicos financieros, con fines de política económica.</t>
  </si>
  <si>
    <t>Asignaciones a fideicomisos a favor de entidades federativas, con fines de política económica.</t>
  </si>
  <si>
    <t>Asignaciones a fideicomisos de municipios con fines de política económica.</t>
  </si>
  <si>
    <t>Asignaciones a fideicomisos de empresas privadas y particulares con fines de política económica.</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</si>
  <si>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</si>
  <si>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Asignaciones destinadas a colocaciones a largo plazo en moneda nacional.</t>
  </si>
  <si>
    <t>Asignaciones destinadas a colocaciones financieras a largo plazo en moneda extranjera.</t>
  </si>
  <si>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</si>
  <si>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</si>
  <si>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</si>
  <si>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</si>
  <si>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</si>
  <si>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Asignaciones que prevén estimaciones por el porcentaje del importe total que se distribuye entre las  entidades federativas y de la parte correspondiente en materia de derechos.</t>
  </si>
  <si>
    <t>Recursos de los estados a los municipios que se derivan del Sistema Nacional de Coordinación Fiscal, así como las que correspondan a sistemas estatales de coordinación fiscal determinados por las leyes correspondientes.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</si>
  <si>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</si>
  <si>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Asignaciones destinadas a cubrir los incentivos derivados de convenios de colaboración administrativa  que se celebren con otros órdenes de gobierno</t>
  </si>
  <si>
    <t>Recursos que corresponden a las entidades federativas y municipios que se derivan del Sistema Nacional de Coordinación Fiscal, de conformidad a lo establecido por el capítulo V de la Ley de Coordinación Fiscal.</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</si>
  <si>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</si>
  <si>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Asignaciones destinadas a cubrir las aportaciones anuales para cada familia beneficiaria del Sistema de Protección Social en Salud, conforme al porcentaje y, en su caso, las actualizaciones que se determinen conforme a la Ley General de Salud.</t>
  </si>
  <si>
    <t>Recursos destinados a compensar la disminución en ingresos participables a las entidades federativas y municipios.</t>
  </si>
  <si>
    <t>Recursos asignados a un ente público y reasignado por éste a otro a través de convenios para su ejecución.</t>
  </si>
  <si>
    <t>Asignaciones destinadas a los convenios que celebran los entes públicos con el propósito de reasignar la ejecución de funciones, programas o proyectos federales y, en su caso, recursos humanos o materiales.</t>
  </si>
  <si>
    <t>Asignaciones destinadas a los convenios que  celebran los entes públicos con el propósito de descentralizar la ejecución de funciones, programas o proyectos federales y, en su caso, recursos humanos o materiales.</t>
  </si>
  <si>
    <t>Asignaciones destinadas a otros convenios no especificados en las partidas anteriores que celebran los entes públicos.</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</si>
  <si>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</si>
  <si>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</si>
  <si>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Asignaciones destinadas a cubrir el pago principal derivado de los créditos contraídos en moneda nacional con instituciones de crédito establecidas en el territorio nacional.</t>
  </si>
  <si>
    <t>Asignaciones para el pago del principal derivado de la colocación de valores por los entes públicos en territorio nacional.</t>
  </si>
  <si>
    <t>Asignaciones para la amortización de financiamientos contraídos con arrendadoras nacionales o en el que su pago esté convenido en moneda nacional.</t>
  </si>
  <si>
    <t>Asignaciones destinadas a cubrir el pago del principal, derivado de los créditos contraídos en moneda extranjera con bancos establecidos fuera del territorio nacional.</t>
  </si>
  <si>
    <t>Asignaciones destinadas a cubrir el pago del principal de los financiamientos contratados con el Banco Internacional de Reconstrucción y Fomento, el Banco Interamericano de Desarrollo y otras instituciones análogas.</t>
  </si>
  <si>
    <t>Asignaciones para el pago del principal derivado de los financiamientos otorgados por gobiernos extranjeros a través de sus instituciones de crédito.</t>
  </si>
  <si>
    <t>Asignaciones para el pago del principal derivado de la colocación de títulos y valores mexicanos en los mercados extranjeros.</t>
  </si>
  <si>
    <t>Asignaciones para la amortización de financiamientos contraídos con arrendadoras extranjeras en el que su pago esté convenido en moneda extranjera.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</si>
  <si>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</si>
  <si>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Asignaciones destinadas al pago de intereses derivados de los créditos contratados con instituciones de crédito nacionales.</t>
  </si>
  <si>
    <t>Asignaciones destinadas al pago de intereses por la colocación de títulos y valores gubernamentales colocados en territorio nacional.</t>
  </si>
  <si>
    <t>Asignaciones destinadas al pago de intereses derivado de la contratación de arrendamientos financieros nacionales.</t>
  </si>
  <si>
    <t>Asignaciones destinadas al pago de intereses derivados de créditos contratados con la banca comercial externa.</t>
  </si>
  <si>
    <t>Asignaciones destinadas al pago de intereses por la contratación de financiamientos con el Banco Internacional de Reconstrucción y Fomento, el Banco Interamericano de Desarrollo y otras instituciones análogas.</t>
  </si>
  <si>
    <t>Asignaciones destinadas al pago de intereses por la contratación de financiamientos otorgados por gobiernos extranjeros, a través de sus instituciones de crédito.</t>
  </si>
  <si>
    <t>Asignaciones destinadas al pago de intereses por la colocación de títulos y valores mexicanos en los mercados extranjeros.</t>
  </si>
  <si>
    <t>Asignaciones destinadas al pago de intereses por concepto de arrendamientos financieros contratados con arrendadoras extranjeras en el que su pago esté establecido en moneda extranjera.</t>
  </si>
  <si>
    <t>Asignaciones destinadas a cubrir las comisiones derivadas de los diversos créditos o financiamientos autorizados o ratificados por el Congreso de la Unión, pagaderos en el interior y exterior del país, tanto en moneda nacional como extranjera.</t>
  </si>
  <si>
    <t>Asignaciones destinadas al pago de obligaciones derivadas del servicio de la deuda contratada en territorio nacional.</t>
  </si>
  <si>
    <t>Asignaciones destinadas al pago de obligaciones derivadas del servicio de la deuda contratada fuera del territorio nacional.</t>
  </si>
  <si>
    <t>Asignaciones destinadas a cubrir los gastos derivados de los diversos créditos o financiamientos autorizados o ratificados por el Congreso de la Unión, pagaderos en el interior y exterior del país, tanto en moneda nacional como extranjera.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</si>
  <si>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</si>
  <si>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</si>
  <si>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</si>
  <si>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Asignaciones destinadas al apoyo de los ahorradores y deudores de la banca y del saneamiento del sistema financiero nacional.</t>
  </si>
  <si>
    <t>Asignaciones para cubrir compromisos derivados de programas de apoyo y saneamiento del sistema financiero nacional.</t>
  </si>
  <si>
    <t>Asignaciones, destinadas a cubrir compromisos por la aplicación de programas de apoyo a ahorradores y deudores.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</si>
  <si>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</si>
  <si>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Amortización de la deuda y disminución de pasivos</t>
  </si>
  <si>
    <t>Infraestructura</t>
  </si>
  <si>
    <t>Fortalecimiento</t>
  </si>
  <si>
    <t>3x1 Estatal</t>
  </si>
  <si>
    <t>Mejoramiento de casa o de vivienda</t>
  </si>
  <si>
    <t>PACE</t>
  </si>
  <si>
    <t>Electrificación en poblados rural y colonias pobres</t>
  </si>
  <si>
    <t>Rehabilitación de imagen urbana en municipios</t>
  </si>
  <si>
    <t>Desarrollo regional (FONDEREG)</t>
  </si>
  <si>
    <t>Zonas deserticas</t>
  </si>
  <si>
    <t>Otros programas estatales</t>
  </si>
  <si>
    <t>Urbano</t>
  </si>
  <si>
    <t>Rústico</t>
  </si>
  <si>
    <t>Otros impuestos</t>
  </si>
  <si>
    <t>Plazo de créditos fiscales</t>
  </si>
  <si>
    <t>Notificación de requerimiento de pago</t>
  </si>
  <si>
    <t>Otros  accesorios</t>
  </si>
  <si>
    <t>PRODUCTOS</t>
  </si>
  <si>
    <t>PRODUCTOS DE CAPITAL</t>
  </si>
  <si>
    <t>APROVECHAMIENTOS</t>
  </si>
  <si>
    <t>Subsidio municipal</t>
  </si>
  <si>
    <t>Otros subsidios</t>
  </si>
  <si>
    <t>APROVECHAMIENTOS DE CAPITAL</t>
  </si>
  <si>
    <t>Bienes vacantes</t>
  </si>
  <si>
    <t>Subsidio</t>
  </si>
  <si>
    <t>Reintegros</t>
  </si>
  <si>
    <t>Participaciones</t>
  </si>
  <si>
    <t>INGRESOS DERIVADOS DE FINANCIAMIENTO</t>
  </si>
  <si>
    <t>ENDEUDAMIENTO INTERNO</t>
  </si>
  <si>
    <t>ENDEUDAMIENTO EXTERNO</t>
  </si>
  <si>
    <t>Fideicomisos</t>
  </si>
  <si>
    <t>Mandatos</t>
  </si>
  <si>
    <t>Efectivo</t>
  </si>
  <si>
    <t>Especie</t>
  </si>
  <si>
    <t>LI</t>
  </si>
  <si>
    <t>TI</t>
  </si>
  <si>
    <t>TOTAL DE INGRESOS</t>
  </si>
  <si>
    <t>Convenios</t>
  </si>
  <si>
    <t>DESCRIPCIÓN</t>
  </si>
  <si>
    <t>RT</t>
  </si>
  <si>
    <t>Ingresos de Gestión</t>
  </si>
  <si>
    <t>Participaciones, Aportaciones, Transferencias, Asignaciones, Subsidios y Otras Ayudas</t>
  </si>
  <si>
    <t>Otros Ingresos</t>
  </si>
  <si>
    <t>Son las contribuciones establecidas  en ley que deben pagar las personas físicas y morales que se encuentran en la situación jurídica o de hecho prevista por la misma y que sean distintas de las aportaciones de seguridad social, contribuciones de mejoras y derechos.</t>
  </si>
  <si>
    <t>Son las establecidas en Ley a cargo de las personas físicas y morales que se beneficien de manera directa por obras públicas.</t>
  </si>
  <si>
    <t>Son contraprestaciones por los servicios que preste el Estado en sus funciones de derecho privado, así como por el uso, aprovechamiento o enajenación de bienes del dominio privado.</t>
  </si>
  <si>
    <t>Son los ingresos que percibe el Estado por funciones de derecho público distintos de las contribuciones, de los ingresos derivados de financiamientos y de los que obtengan los organismos descentralizados y las empresas de participación estatal.</t>
  </si>
  <si>
    <t>Son recursos propios que obtienen las diversas entidades que conforman el sector paraestatal y gobierno central por sus actividades de producción y/o comercialización.</t>
  </si>
  <si>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</si>
  <si>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</si>
  <si>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</si>
  <si>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</si>
  <si>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</si>
  <si>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</si>
  <si>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</si>
  <si>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</si>
  <si>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</si>
  <si>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</si>
  <si>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Artículos o bienes no duraderos que adquiere la entidad para destinarlos a la comercialización de acuerdo con el giro normal de actividades del ente público.</t>
  </si>
  <si>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</si>
  <si>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</si>
  <si>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</si>
  <si>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Asignaciones destinadas a la adquisición de combustibles, lubricantes y aditivos de todo tipo, necesarios para el funcionamiento de vehículos de transporte terrestres, aéreos, marítimos, lacustres y fluviales; así como de maquinaria y equipo.</t>
  </si>
  <si>
    <t>Asignaciones destinadas a la adquisición de sustancias explosivas y sus accesorios (fusibles de seguridad y detonantes) tales como: pólvora, dinamita, cordita, trinitrotolueno, amatol, tetril, fulminantes, entre otros.</t>
  </si>
  <si>
    <t>Prendas de protección para seguridad pública y nacional</t>
  </si>
  <si>
    <t>Asignaciones destinadas a la adquisición de instrumental complementario y repuesto de edificios, tales como; candados, cerraduras, pasadores, chapas, llaves, manijas para puertas, herrajes y bisagras.</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</si>
  <si>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</si>
  <si>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</si>
  <si>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Asignaciones destinadas a cubrir el alquiler de toda clase de mobiliario requerido en el cumplimiento de las funciones oficiales. Incluye bienes y equipos de tecnologías de la información, tales como: equipo de cómputo, impresoras y fotocopiadoras, entre otras.</t>
  </si>
  <si>
    <t>Servicios de apoyo administrativo, fotocopiado e impresión</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</si>
  <si>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</si>
  <si>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</si>
  <si>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</si>
  <si>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Instalación, reparación y mantenimiento de maquinaria, otros equipos y herramienta</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</si>
  <si>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</si>
  <si>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</si>
  <si>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</si>
  <si>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</si>
  <si>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Ayudas sociales a entidades de interés público</t>
  </si>
  <si>
    <t>Asignaciones que no suponen la contraprestación de bienes o servicios que se otorgan a fideicomisos del Poder Legislativo no incluidos en el Presupuesto de Egresos para que por cuenta de los entes públicos ejecuten acciones que éstos les han encomendado.</t>
  </si>
  <si>
    <t>Objetos de valor</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</si>
  <si>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</si>
  <si>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Cámaras fotográficas y de video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</si>
  <si>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</si>
  <si>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</si>
  <si>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</si>
  <si>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</si>
  <si>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los estudio,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</si>
  <si>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</si>
  <si>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</si>
  <si>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</si>
  <si>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</si>
  <si>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</si>
  <si>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</si>
  <si>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</si>
  <si>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INTERESES DE LA DEUDA PÚBLICA</t>
  </si>
  <si>
    <t>ACCIONES Y PARTICIPACIONES DE CAPITAL</t>
  </si>
  <si>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</si>
  <si>
    <t>CONTRIBUCIÓN DE MEJORAS POR OBRAS PÚBLICAS</t>
  </si>
  <si>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</si>
  <si>
    <t>PROD. NO COMPRENDIDOS EN LAS FRACC. DE LA LEY DE ING. CAUSAD. EN EJERC. FISCALES ANT. PENDIENTES DE LIQUIDACIÓN O PAGO</t>
  </si>
  <si>
    <t>APROVECHAMIENTOS NO COMPRENDIDOS EN LAS FRACC. DE LA LEY DE ING. CAUSAD. EN EJER. FISCALES ANT. PEND. DE LIQUID. O PAGO</t>
  </si>
  <si>
    <t>INGRESOS POR VENTAS DE BIENES Y SERVICIOS</t>
  </si>
  <si>
    <t>INGRESOS POR VENTAS DE BIENES Y SERVICIOS PRODUCIDOS EN ESTABLECIMIENTOS DEL GOBIERNO CENTRAL</t>
  </si>
  <si>
    <t>INGRESOS DE OPERACIÓN DE ENTIDADES PARAESTATALES EMPRESARIALES</t>
  </si>
  <si>
    <t>INGRESOS POR VENTAS DE BIENES Y SERVICIOS DE ORGANISMOS DESCENTRALIZADOS</t>
  </si>
  <si>
    <t>No.</t>
  </si>
  <si>
    <t>GENERALES</t>
  </si>
  <si>
    <t>1.- Datos de recepción:</t>
  </si>
  <si>
    <t>2.- El documento es:</t>
  </si>
  <si>
    <t>Medio electrónico</t>
  </si>
  <si>
    <t xml:space="preserve">No. Oficialía: </t>
  </si>
  <si>
    <t>Complementaria</t>
  </si>
  <si>
    <t>Ordinaria</t>
  </si>
  <si>
    <t>anexó:</t>
  </si>
  <si>
    <t>Si</t>
  </si>
  <si>
    <t xml:space="preserve">Fecha de oficialía: </t>
  </si>
  <si>
    <t>Correspondiente al No. de oficialía:</t>
  </si>
  <si>
    <t>No</t>
  </si>
  <si>
    <t>3.- Oficio de remisión:</t>
  </si>
  <si>
    <t>Acta No.</t>
  </si>
  <si>
    <t>El acuerdo entregado es:</t>
  </si>
  <si>
    <t>Firmado por:</t>
  </si>
  <si>
    <t xml:space="preserve">Fecha: </t>
  </si>
  <si>
    <t>De fecha:</t>
  </si>
  <si>
    <t>Acta certificada</t>
  </si>
  <si>
    <t>Secretario Gral.</t>
  </si>
  <si>
    <t xml:space="preserve">Certificación </t>
  </si>
  <si>
    <t>A favor:</t>
  </si>
  <si>
    <t>IMPORTE TOTAL APROBADO</t>
  </si>
  <si>
    <t>En contra:</t>
  </si>
  <si>
    <t xml:space="preserve">Únicamente la aprobación </t>
  </si>
  <si>
    <t>EN EL PRESUPUESTO</t>
  </si>
  <si>
    <t>En abstención:</t>
  </si>
  <si>
    <t>Asistentes</t>
  </si>
  <si>
    <t xml:space="preserve">El importe aprobado </t>
  </si>
  <si>
    <t>Unanimidad</t>
  </si>
  <si>
    <t>Ausentes</t>
  </si>
  <si>
    <t xml:space="preserve">Mayoría </t>
  </si>
  <si>
    <t>5.- Observaciones:</t>
  </si>
  <si>
    <t>FORMATOS</t>
  </si>
  <si>
    <t>6.- Planeación:</t>
  </si>
  <si>
    <t>7.- Programación:</t>
  </si>
  <si>
    <t>8.- Presupuestación:</t>
  </si>
  <si>
    <t>CONTENIDO</t>
  </si>
  <si>
    <t>9.- Formato:</t>
  </si>
  <si>
    <t>10.- Inconsistencia:</t>
  </si>
  <si>
    <t>11.- Observaciones:</t>
  </si>
  <si>
    <t>FORMATO</t>
  </si>
  <si>
    <t>CONTRIBUCIONES ESPECIALES</t>
  </si>
  <si>
    <t>Clasificación por rubro de ingreso (CONAC)</t>
  </si>
  <si>
    <t>Clasificación por título de ingreso (LEY DE INGRESOS MUNICIPAL "JALISCO")</t>
  </si>
  <si>
    <t>PAGO DE ESTÍMULOS A SERVIDORES PÚBLICOS</t>
  </si>
  <si>
    <t>PRODUCTOS QUÍMICOS, FARMACÉUTICOS Y DE LABORATORIO</t>
  </si>
  <si>
    <t>Clasificación por tipo de ingresos</t>
  </si>
  <si>
    <t>Clasificación por origen del recurso</t>
  </si>
  <si>
    <t>INGRESOS DE GESTIÓN</t>
  </si>
  <si>
    <t>R</t>
  </si>
  <si>
    <t>Distribución</t>
  </si>
  <si>
    <t>T</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</si>
  <si>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</si>
  <si>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</si>
  <si>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</si>
  <si>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</si>
  <si>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</si>
  <si>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</si>
  <si>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Clasificación por capítulo</t>
  </si>
  <si>
    <t>Clasificación por tipo de gasto</t>
  </si>
  <si>
    <t>GASTO CORRIENTE</t>
  </si>
  <si>
    <t>GASTO DE CAPÍTAL</t>
  </si>
  <si>
    <t>AMORTIZACIÓN DE LA DEUDA Y DISMINUCIÓN DE PASIVOS</t>
  </si>
  <si>
    <t>C</t>
  </si>
  <si>
    <t>Nombre de la Entidad:</t>
  </si>
  <si>
    <t>Titular de la entidad</t>
  </si>
  <si>
    <t>Responsable de las Finanzas</t>
  </si>
  <si>
    <t>4.- Acuerdo de la Autoridad:</t>
  </si>
  <si>
    <t>Votación:</t>
  </si>
  <si>
    <t>No. de Representantes:</t>
  </si>
  <si>
    <t>CONCEPTOS</t>
  </si>
  <si>
    <t>SUELDO BASE</t>
  </si>
  <si>
    <t>NOMBRE DE LA PLAZA</t>
  </si>
  <si>
    <t>ADSCRIPCIÓN DE LA PLAZA</t>
  </si>
  <si>
    <t>No. DE PLAZAS</t>
  </si>
  <si>
    <t>INDIVIDUAL MENSUAL</t>
  </si>
  <si>
    <t>GRUPAL MENSUAL</t>
  </si>
  <si>
    <t>GRUPAL ANUAL</t>
  </si>
  <si>
    <t>TOTAL DE LA PLANTILLA</t>
  </si>
  <si>
    <t>R E M A N E N T E</t>
  </si>
  <si>
    <t>I N G R E S O S</t>
  </si>
  <si>
    <t>E G R E S O S</t>
  </si>
  <si>
    <t>Plantilla de Personal de Carácter Permanente.</t>
  </si>
  <si>
    <t>Formato(s) de la Planeación.</t>
  </si>
  <si>
    <t>No. de documentos.</t>
  </si>
  <si>
    <t>Formato(s) de la Programación.</t>
  </si>
  <si>
    <t>Situación Hacendaria.</t>
  </si>
  <si>
    <t>El acta en su cuerpo expresa:</t>
  </si>
  <si>
    <t xml:space="preserve">El importe por capítulos </t>
  </si>
  <si>
    <t>Situación Hacendaria</t>
  </si>
  <si>
    <t>Presupuesto de Egresos Económica y por Objeto del Gasto</t>
  </si>
  <si>
    <t>Plantilla de Personal de Carácter Permanente</t>
  </si>
  <si>
    <t>No existe equilibrio entre la estimación del ingreso y el presupuesto de egresos para el ejercicio.</t>
  </si>
  <si>
    <t>En algunos rubros falta la estimación de ingresos, los cuales no puede dejar de presupuestarse.</t>
  </si>
  <si>
    <t>Asignaciones destinadas a cubrir la parte que corresponde a los entes públicos por concepto de prestaciones de seguridad social y primas de seguros, en beneficio del personal a su servicio, tanto de carácter permanente como transitorio.</t>
  </si>
  <si>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</si>
  <si>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cubrir estímulos económicos a los servidores públicos de mando, enlace y operativos de los entes públicos, que establezcan las disposiciones aplicables, derivado del desempeño de sus funciones.</t>
  </si>
  <si>
    <t>Asignaciones destinadas a cubrir erogaciones por adquisición de productos a partir del hule o de resinas plásticas, perfiles, tubos y conexiones, productos laminados, placas espumas, envases y contenedores, entre otros productos. Incluye P.V.C.</t>
  </si>
  <si>
    <t>Asignaciones destinadas a la adquisición de todo tipo de artículos deportivos, tales como: balones, redes, trofeos, raquetas, guantes, entre otros, que los entes públicos realizan en cumplimiento de su función pública.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</si>
  <si>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</si>
  <si>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</si>
  <si>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</si>
  <si>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AHORRO, SUBSIDIO Y CRÉDITO PARA LA VIVIENDA</t>
  </si>
  <si>
    <t>RESCATE DE ESPACIOS PÚBLICOS</t>
  </si>
  <si>
    <t>Electrificación en poblados rurales y colonias pobres</t>
  </si>
  <si>
    <t>Zonas desérticas</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</si>
  <si>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</si>
  <si>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</si>
  <si>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Otras violaciones a la ley de ingresos, demás leyes y ordenamientos municipales</t>
  </si>
  <si>
    <t>Por obras públicas</t>
  </si>
  <si>
    <t>Inhumaciones y reinhumaciones</t>
  </si>
  <si>
    <t>Limpieza de lotes baldíos, jardines, prados, banquetas y similares</t>
  </si>
  <si>
    <t>Transferencias</t>
  </si>
  <si>
    <t>Estimación</t>
  </si>
  <si>
    <t>OTROS INGRESOS</t>
  </si>
  <si>
    <t>Extemporáneo</t>
  </si>
  <si>
    <t xml:space="preserve">Imprime la mayoría de los formatos </t>
  </si>
  <si>
    <t>Presupuesto de Egresos por Clasificación Económica y Objeto del Gasto.</t>
  </si>
  <si>
    <t>Presupuesto de Egresos por Clasificación Administrativa.</t>
  </si>
  <si>
    <t>Presupuesto de Egresos por Clasificación Funcional-Programática</t>
  </si>
  <si>
    <t>En la documentación remitida no se integró el formato o se presenta sin información.</t>
  </si>
  <si>
    <t>No existe equilibrio entre la estimación de los ingresos y el presupuesto de egresos en lo correspondiente al origen del recurso.</t>
  </si>
  <si>
    <t>En algunas partidas falta la estimación de egresos, los cuales no se puede dejar de presupuestar.</t>
  </si>
  <si>
    <t>VEHÍCULOS Y EQUIPO DE TRANSPORTE</t>
  </si>
  <si>
    <t>Asignaciones destinadas a la adquisición de cerdos en todas sus fases en granjas, patios y azoteas.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</si>
  <si>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</si>
  <si>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Basquetbol</t>
  </si>
  <si>
    <t>Servicios médicos</t>
  </si>
  <si>
    <t>Mantas, carteles, volantes, etc.</t>
  </si>
  <si>
    <t>Arrendamiento o concesión de escusados y baños públicos</t>
  </si>
  <si>
    <t>Uso de escusados y baños públicos</t>
  </si>
  <si>
    <t>Violación a la ley del registro civil del Estado de Jalisco</t>
  </si>
  <si>
    <t>Violación al Código Urbano para el Estado de Jalisco, y en materia de construcción y ornato</t>
  </si>
  <si>
    <t>Violación a Bando de Policía y Buen Gobierno</t>
  </si>
  <si>
    <t>Violación a la Ley del Servicio de Vialidad, Tránsito y Transporte del Estado de Jalisco y su Reglamento</t>
  </si>
  <si>
    <t>Contravención a la Ley de Protección Civil y su Reglamento</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</si>
  <si>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</si>
  <si>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</si>
  <si>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</si>
  <si>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</si>
  <si>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</si>
  <si>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</si>
  <si>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</si>
  <si>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</si>
  <si>
    <t>Asignaciones destinadas a cubrir indemnizaciones al personal conforme a la legislación aplicable; tales como: por accidente de trabajo, por despido, entre otros.</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</si>
  <si>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</si>
  <si>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Asignaciones destinadas a la adquisición de materiales, artículos y enseres para el aseo, limpieza e higiene, tales como: escobas, jergas, detergentes, jabones y otros productos similares.</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</si>
  <si>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</si>
  <si>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</si>
  <si>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</si>
  <si>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Asignaciones destinadas a cubrir el importe del consumo de agua potable y para riego, necesarios para el funcionamiento de las instalaciones oficiales.</t>
  </si>
  <si>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</si>
  <si>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</si>
  <si>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PARTICIPACIONES, APORTACIONES, TRANSFERENCIAS, ASIGNACIONES, SUBSIDIOS y OTRAS AYUDAS</t>
  </si>
  <si>
    <t>UA</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</si>
  <si>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</si>
  <si>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Otros convenios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</si>
  <si>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</si>
  <si>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</si>
  <si>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</si>
  <si>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</si>
  <si>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</si>
  <si>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</si>
  <si>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</si>
  <si>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</si>
  <si>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</si>
  <si>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</si>
  <si>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</si>
  <si>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</si>
  <si>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2003</t>
  </si>
  <si>
    <t>Del Fondo de Insfraestructura Social Municipal 2004</t>
  </si>
  <si>
    <t>Del Fondo de Fortalecimiento Social Muncipal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</si>
  <si>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</si>
  <si>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</si>
  <si>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</si>
  <si>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</si>
  <si>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</si>
  <si>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</si>
  <si>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</si>
  <si>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</si>
  <si>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</si>
  <si>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</si>
  <si>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</si>
  <si>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</si>
  <si>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</si>
  <si>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</si>
  <si>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Existe diferencia entre el total del sueldo base anual y la partida 1100 registrada en el formato de Presupuesto de Egresos Económico y por Objeto del Gasto.</t>
  </si>
  <si>
    <t>EJERCICIO 2011</t>
  </si>
  <si>
    <t>PRESUPUESTO 2012</t>
  </si>
  <si>
    <t>Comprende el importe de los ingresos correspondientes a las contribuciones, productos, aprovechamientos, así como la venta de bienes y servicios.</t>
  </si>
  <si>
    <t>Importe de los ingresos que obtiene el Estado por las imposiciones fiscales que en forma unilateral y obligatoria fija a las personas físicas y morales, sobre sus ingresos.</t>
  </si>
  <si>
    <t>Importe de los ingresos que obtiene el Estado por las imposiciones fiscales que en forma unilateral y obligatoria fija a las personas físicas y morales, sobre el patrimonio.</t>
  </si>
  <si>
    <t>Importe  de los ingresos que obtiene el Estado por las imposiciones fiscales que en forma unilateral y obligatoria fija a las personas físicas y morales, sobre la producción, el consumo y las transacciones.</t>
  </si>
  <si>
    <t>Importe de los ingresos que obtiene el Estado por las imposiciones fiscales que en forma unilateral y obligatoria fija a las personas físicas y morales, sobre impuestos al comercio exterior.</t>
  </si>
  <si>
    <t>Importe de los ingresos que obtiene el Estado por las imposiciones fiscales que en forma unilateral y obligatoria fija a las personas físicas y morales, sobre las nóminas y asimilables</t>
  </si>
  <si>
    <t>Importe de los ingresos que obtiene el Estado por las imposiciones fiscales que en forma unilateral y obligatoria fija a las personas físicas y morales, por daño al medio ambiente.</t>
  </si>
  <si>
    <t>Importe de los ingresos generados cuando no se cubran los impuestos en la fecha o dentro del plazo fijado por las disposiciones fiscales.</t>
  </si>
  <si>
    <t>Importe de los ingresos por las contribuciones establecidas en la Ley a cargo de las personas físicas y morales y que sean distintas de las aportaciones de seguridad social, contribuciones de mejoras y derechos, no incluidos en las cuentas anteriores.</t>
  </si>
  <si>
    <t>Importe de los ingresos para fondos de vivienda.</t>
  </si>
  <si>
    <t>Importe de los ingresos por las cuotas para el seguro social.</t>
  </si>
  <si>
    <t>importe de los ingresos para fondos del  ahorro para el retiro.</t>
  </si>
  <si>
    <t>Importe  de los ingresos generados cuando no se cubran las cuotas y aportaciones de seguridad social en la fecha o dentro del plazo fijado por las disposiciones fiscales.</t>
  </si>
  <si>
    <t>Importe de los ingresos por cuotas y aportaciones de seguridad social establecidas en la Ley a cargo de personas que son sustituidas por el Estado en el cumplimiento de obligaciones fijadas en materia de seguridad social o a las persona que se beneficien en forma especial por servicios de seguridad social proporcionados por el mismo, que sean distintas de los impuestos, contribuciones de mejoras y derechos, no incluidas en las cuentas anteriores.</t>
  </si>
  <si>
    <t>Importe de los ingresos establecidos en Ley a cargo de las personas físicas y morales que se beneficien de manera directa por obras públicas.</t>
  </si>
  <si>
    <t>Importe de los ingresos por derecho que percibe el ente público por otorgar el uso, goce, aprovechamiento o explotación  de bienes de dominio público a los particulares.</t>
  </si>
  <si>
    <t>Importe de los ingresos por derechos derivados de la extracción de petróleo crudo y gas natural.</t>
  </si>
  <si>
    <t>Importe de los ingresos por derechos que percibe el ente público por prestar servicios exclusivos del estado.</t>
  </si>
  <si>
    <t>Importe de los ingresos por derechos generados cuando no se cubran los derechos en la fecha o dentro del plazo fijado por las disposiciones fiscales.</t>
  </si>
  <si>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</si>
  <si>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</si>
  <si>
    <t>Importe de los ingresos por concepto de venta de bienes y servicios de organismos descentralizados para fines de asistencia o seguridad social.</t>
  </si>
  <si>
    <t>Importe de los ingresos por la venta de bienes y servicios, incluyéndose como tales los ingresos originados por operaciones ajenas.</t>
  </si>
  <si>
    <t>Importe de los ingresos por venta de bienes y servicios producidos en establecimientos del Gobierno.</t>
  </si>
  <si>
    <t>Importe de los ingresos del ente público para su reasignación por éste a otro a través de convenios para su ejecución.</t>
  </si>
  <si>
    <t>Importe de los ingresos de las Entidades Federativas y Municipios que se derivan del Sistema Nacional de Coordinación Fiscal.</t>
  </si>
  <si>
    <t>Importe de los ingresos por el ente público contenidos en el presupuesto de Egresos con el objeto de sufragar gastos inherentes a sus atribuciones.</t>
  </si>
  <si>
    <t>Importe de los ingresos por el ente público que no se encuentran incluidos en el presupuesto de Egresos, recibidos por otros, con objeto de sufragar gastos inherentes a sus atribuciones.</t>
  </si>
  <si>
    <t>Importe de los ingresos para el desarrollo de actividades prioritarias de interés general a través del ente público a los diferentes sectores de la sociedad.</t>
  </si>
  <si>
    <t>Importe de los ingresos por el ente público para otorgarlos a personas, instituciones y diversos sectores de la población para propósitos sociales. Se incluyen los recursos provenientes de donaciones.</t>
  </si>
  <si>
    <t>Importe de los ingresos para el pago de pensiones y jubilaciones, que cubre el Gobierno Federal, Estatal, y Municipal, o bien el instituto de Seguridad Social.</t>
  </si>
  <si>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</si>
  <si>
    <t>Importe de los ingresos de las Entidades Federativas y Municipios que se derivan del Sistema Nacional de Coordinación Fiscal, así como las que  correspondan a sistemas Estatales de coordinación fiscal determinados  por las leyes correspondientes.</t>
  </si>
  <si>
    <t>comprende el importe de los ingresos de las Entidades Federativas y Municipios por concepto de participaciones, aportaciones, transferencias, asignaciones, subsidios y otras ayudas.</t>
  </si>
  <si>
    <t>Otros Ingresos y Beneficios</t>
  </si>
  <si>
    <t>Comprende el importe de los otros ingresos y beneficios que se derivan de transacciones y eventos inusuales, que no son propios del objeto del ente público.</t>
  </si>
  <si>
    <t>ACCESORIOS DE IMPUESTOS</t>
  </si>
  <si>
    <t>ACCESORIOS DE CUOTAS Y APORTACIONES DE SEGURIDAD SOCIAL</t>
  </si>
  <si>
    <t>ACCESORIOS DE DERECHO</t>
  </si>
  <si>
    <t>INGRESOS DE OPERACIÓN DE ENTIDADES PARAESTATALES EMPRESARIALES Y NO FINANCIERA</t>
  </si>
  <si>
    <t>TRANSFERENCIAS A FIDEICOMISOS, MANDATOS Y CONTRATOS ANÁLOGOS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</si>
  <si>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</si>
  <si>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</si>
  <si>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</si>
  <si>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</si>
  <si>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</si>
  <si>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</si>
  <si>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</si>
  <si>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</si>
  <si>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</si>
  <si>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</si>
  <si>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</si>
  <si>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</si>
  <si>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</si>
  <si>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</si>
  <si>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</si>
  <si>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</si>
  <si>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</si>
  <si>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</si>
  <si>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</si>
  <si>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</si>
  <si>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</si>
  <si>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</si>
  <si>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</si>
  <si>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</si>
  <si>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</si>
  <si>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</si>
  <si>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</si>
  <si>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</si>
  <si>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</si>
  <si>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</si>
  <si>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</si>
  <si>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</si>
  <si>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</si>
  <si>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</si>
  <si>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</si>
  <si>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</si>
  <si>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</si>
  <si>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</si>
  <si>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</si>
  <si>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</si>
  <si>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</si>
  <si>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</si>
  <si>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</si>
  <si>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</si>
  <si>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</si>
  <si>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</si>
  <si>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</si>
  <si>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</si>
  <si>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</si>
  <si>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</si>
  <si>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</si>
  <si>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</si>
  <si>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</si>
  <si>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</si>
  <si>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</si>
  <si>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</si>
  <si>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</si>
  <si>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</si>
  <si>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</si>
  <si>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</si>
  <si>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</si>
  <si>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</si>
  <si>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</si>
  <si>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</si>
  <si>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</si>
  <si>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</si>
  <si>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</si>
  <si>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</si>
  <si>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</si>
  <si>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</si>
  <si>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</si>
  <si>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</si>
  <si>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</si>
  <si>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</si>
  <si>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</si>
  <si>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</si>
  <si>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</si>
  <si>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</si>
  <si>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</si>
  <si>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</si>
  <si>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</si>
  <si>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</si>
  <si>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</si>
  <si>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</si>
  <si>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</si>
  <si>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</si>
  <si>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</si>
  <si>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</si>
  <si>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</si>
  <si>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</si>
  <si>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</si>
  <si>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</si>
  <si>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</si>
  <si>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</si>
  <si>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</si>
  <si>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</si>
  <si>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</si>
  <si>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</si>
  <si>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</si>
  <si>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</si>
  <si>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</si>
  <si>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</si>
  <si>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</si>
  <si>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</si>
  <si>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</si>
  <si>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</si>
  <si>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</si>
  <si>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</si>
  <si>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</si>
  <si>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</si>
  <si>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</si>
  <si>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Estimación de Ingresos por Clasificación Económica, Fuente de Financiamiento y Concepto.</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</si>
  <si>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</si>
  <si>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</si>
  <si>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</si>
  <si>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</si>
  <si>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</si>
  <si>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</si>
  <si>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</si>
  <si>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</si>
  <si>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Vehículos y equipo terrestre</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</si>
  <si>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</si>
  <si>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</si>
  <si>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</si>
  <si>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</si>
  <si>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</si>
  <si>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</si>
  <si>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</si>
  <si>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</si>
  <si>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VARIACIÓN           2011 - 2012</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</si>
  <si>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</si>
  <si>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</si>
  <si>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</si>
  <si>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</si>
  <si>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</si>
  <si>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</si>
  <si>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</si>
  <si>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</si>
  <si>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</si>
  <si>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</si>
  <si>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</si>
  <si>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</si>
  <si>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</si>
  <si>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SECTOR PÚBLICO DE LA FEDERACIÓN</t>
  </si>
  <si>
    <t>SECTOR PÚBLICO NO FINANCIERO</t>
  </si>
  <si>
    <t xml:space="preserve">Gobierno Federal  </t>
  </si>
  <si>
    <t>Poder Ejecutivo</t>
  </si>
  <si>
    <t>Poder Legislativo</t>
  </si>
  <si>
    <t>Poder Judicial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</si>
  <si>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</si>
  <si>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</si>
  <si>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</si>
  <si>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</si>
  <si>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SECTOR PÚBLICO FINANCIERO</t>
  </si>
  <si>
    <t>BANCO DE MÉXICO</t>
  </si>
  <si>
    <t>ENTIDADES PARAESTATALES EMPRESARIALES FINANCIERAS MONETARIAS CON PARTICIPACIÓN ESTATAL MAYORITARIA</t>
  </si>
  <si>
    <t>Bancos de Inversión y Desarrollo</t>
  </si>
  <si>
    <t>Bancos Comerciales</t>
  </si>
  <si>
    <t>Otros Bancos</t>
  </si>
  <si>
    <t>Fondos del Mercado de Dinero</t>
  </si>
  <si>
    <t>ENTIDADES PARAESTATALES EMPRESARIALES FINANCIERAS NO MONETARIAS CON PARTICIPACIÓN ESTATAL MAYORITARIA</t>
  </si>
  <si>
    <t>Fondos de Inversión fuera del Mercado de Dinero</t>
  </si>
  <si>
    <t>Otros Intermediarios Financieros, excepto Sociedades de Seguros y Fondos de Pensiones</t>
  </si>
  <si>
    <t>Auxiliares Financieros</t>
  </si>
  <si>
    <t>Instituciones Financieras Cautivas y Prestamistas de Dinero</t>
  </si>
  <si>
    <t>Sociedades de Seguro (SS) y Fondos de Pensiones (FP)</t>
  </si>
  <si>
    <t>FIDEICOMISOS FINANCIEROS PÚBLICOS CON PARTICIPACIÓN ESTATAL MAYORITARIA</t>
  </si>
  <si>
    <t>Otros Intermediarios Financieros, excepto Sociedades de Seguros y fondos de pensiones</t>
  </si>
  <si>
    <t>SECTOR PÚBLICO DE LAS ENTIDADES FEDERATIVAS</t>
  </si>
  <si>
    <t>GOBIERNO GENERAL ESTATAL O DEL DISTRITO FEDERAL</t>
  </si>
  <si>
    <t>Gobierno Estatal o del Distrito Federal</t>
  </si>
  <si>
    <t>Poder judicial</t>
  </si>
  <si>
    <t>Instituciones Públicas de Seguridad Social</t>
  </si>
  <si>
    <t>Entidades Paraestatales Empresariales No Financieras con Participación Estatal Mayoritaria</t>
  </si>
  <si>
    <t>ENTIDADES PARAESTATALES FINANCIERAS NO MONETARIAS CON PARTICIPACIÓN ESTATAL MAYORITARIA</t>
  </si>
  <si>
    <t>Fondos de Inversión Fuera del Mercado de Dinero</t>
  </si>
  <si>
    <t>SECTOR PÚBLICO</t>
  </si>
  <si>
    <t>SECTOR PÚBLICO MUNICIPAL</t>
  </si>
  <si>
    <t>ENTIDADES PARAMUNICIPALES EMPRESARIALES NO FINANCIERAS CON PARTICIPACIÓN ESTATAL MAYORITARIA</t>
  </si>
  <si>
    <t>ENTIDADES PARAMUNICIPALES EMPRESARIALES FINANCIERAS MONETARIAS CON PARTICIPACIÓN ESTATAL MAYORITARIA</t>
  </si>
  <si>
    <t>Los auxiliares financieros son las instituciones financieras que se dedican principalmente a las actividades asociadas a transacciones de activos financieros y pasivos, además de proporcionar el contexto regulador y asesoría para la realización de las transacciones,  pero en circunstancias que no implican la propiedad de los activos y pasivos de los cuales facilita su operación. Las denominaciones más comunes de las entidades paraestatales dedicadas a este tipo de actividades.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</si>
  <si>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</si>
  <si>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</si>
  <si>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</si>
  <si>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</si>
  <si>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</si>
  <si>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</si>
  <si>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</si>
  <si>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</si>
  <si>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</si>
  <si>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</si>
  <si>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</si>
  <si>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</si>
  <si>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</si>
  <si>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</si>
  <si>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</si>
  <si>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</si>
  <si>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</si>
  <si>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</si>
  <si>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</si>
  <si>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</si>
  <si>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</si>
  <si>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</si>
  <si>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</si>
  <si>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</si>
  <si>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</si>
  <si>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</si>
  <si>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</si>
  <si>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</si>
  <si>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</si>
  <si>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</si>
  <si>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</si>
  <si>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</si>
  <si>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</si>
  <si>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</si>
  <si>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</si>
  <si>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</si>
  <si>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</si>
  <si>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</si>
  <si>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</si>
  <si>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</si>
  <si>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</si>
  <si>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</si>
  <si>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</si>
  <si>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</si>
  <si>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</si>
  <si>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</si>
  <si>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</si>
  <si>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</si>
  <si>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</si>
  <si>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</si>
  <si>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</si>
  <si>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</si>
  <si>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</si>
  <si>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</si>
  <si>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</si>
  <si>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</si>
  <si>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</si>
  <si>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</si>
  <si>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</si>
  <si>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</si>
  <si>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</si>
  <si>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</si>
  <si>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</si>
  <si>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</si>
  <si>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Nombre del Muncipio:</t>
  </si>
  <si>
    <t>Presupuesto Aporbado</t>
  </si>
  <si>
    <t>Modificación al Presupuesto</t>
  </si>
  <si>
    <t>No. de Modif.</t>
  </si>
  <si>
    <t>Entregados de forma:</t>
  </si>
  <si>
    <t>Encargado de la Secretaria General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</si>
  <si>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</si>
  <si>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</si>
  <si>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</si>
  <si>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</si>
  <si>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</si>
  <si>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</si>
  <si>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</si>
  <si>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</si>
  <si>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</si>
  <si>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</si>
  <si>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</si>
  <si>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</si>
  <si>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</si>
  <si>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</si>
  <si>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</si>
  <si>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</si>
  <si>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</si>
  <si>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</si>
  <si>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</si>
  <si>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</si>
  <si>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</si>
  <si>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</si>
  <si>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</si>
  <si>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</si>
  <si>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</si>
  <si>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</si>
  <si>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</si>
  <si>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</si>
  <si>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</si>
  <si>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</si>
  <si>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</si>
  <si>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</si>
  <si>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</si>
  <si>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</si>
  <si>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</si>
  <si>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</si>
  <si>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</si>
  <si>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</si>
  <si>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</si>
  <si>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</si>
  <si>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</si>
  <si>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</si>
  <si>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</si>
  <si>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</si>
  <si>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</si>
  <si>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</si>
  <si>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</si>
  <si>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</si>
  <si>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</si>
  <si>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</si>
  <si>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</si>
  <si>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</si>
  <si>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</si>
  <si>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</si>
  <si>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</si>
  <si>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</si>
  <si>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</si>
  <si>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</si>
  <si>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</si>
  <si>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</si>
  <si>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</si>
  <si>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</si>
  <si>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</si>
  <si>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</si>
  <si>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El Sector Público No Financiero de la Federación, de las entidades federativas y de los municipios, que constituyen el agrupamiento institucional más importante desde el punto de vista de las estadísticas de las finanzas públicas, está conformado por el Gobierno General y las entidades paraestatales empresariales no financieras con participación estatal mayoritaria.</t>
  </si>
  <si>
    <t>GOBIERNO GENERAL CENTRAL</t>
  </si>
  <si>
    <t>El Gobierno Federal (Gobierno Central) es el poder público a través del cual se ejerce la soberanía nacional y representa jurídicamente a la Nación. Su fin es el de ejecutar los ordenamientos que la Constitución Política confiere a la Federación a través de los tres Poderes de la Unión: Legislativo, Ejecutivo y Judicial Federal, asimismo, funge como ente rector y orientador de la actividad económica social a la población, en general, es financiado mediante impuestos, derechos, productos, aprovechamientos y créditos, parte de los cuales puede ser transferidos de uno a otro nivel gubernamental. El Gobierno Federal, como categoría económica, incluye el Poder Ejecutivo, sus secretarías de estado, departamento administrativo, el Poder Legislativo, el Poder Judicial y los Órganos Autónomos Constitucionales de la Federación.</t>
  </si>
  <si>
    <t xml:space="preserve">En la Administración Federal funge en calidad de instituciones de seguridad social el Instituto Mexicano del Seguro Social, el Instituto de Seguridad y Servicio Sociales de los Trabajadores del Estado y el Instituto de Seguridad Social de las Fuerzas Armadas. Sus fuentes de financiamientos son las cuotas obrero-patronales y las transferencias gubernamentales. Las instituciones son por sí mismas regímenes dedicadas a la prestación de la seguridad social y de servicios médicos, que son promovidos por las autoridades públicas, cuentan con financiamiento del Estado, de los asalariados y de los empleadores, ofreciendo sus servicios a amplios grupos de la población, que se adhieren en forma institucional o voluntaria. El Instituto Mexicano del Seguro Social es un régimen de financiamiento tripartita, en donde participan el Estado, los trabajadores y los empresarios; ampara a un gran número de asalariados principalmente de establecimientos productores de mercancías y trabajadores que se incorporan voluntariamente. En términos generales, sus actividades comprenden la prestación de servicios de seguridad social, identificados con las prestaciones en dinero; los servicios recreativos, culturales y el servicio médico. El Instituto de Seguridad y Servicios Sociales de los Trabajadores del Estado en un régimen de financiamiento bipartido entre  el gobierno y sus trabajadores, que ampara el personal que posee una pieza federal y en algunos casos estatal y municipal. Presta servicios tradicionales de seguridad social, además de actividades comerciales, otorgamiento de crédito, construcción de unidades habitacionales, velatorios, servicios de capacitación, culturales, deportivos, turísticos, así como la prestación de los servicios médicos. El Instituto de Seguridad Social para las Fuerzas Armadas Mexicanas es un organismo descentralizado con personalidad jurídica y patrimonio propio, que fue creado con el objeto de otorgar prestaciones y administrar los servicios que la Ley del Instituto encomienda en favor de los miembros de las Fuerzas Armadas Mexicanas. </t>
  </si>
  <si>
    <t xml:space="preserve">El subsector de las entidades paraestatales empresariales no financieras, está constituido por las empresas públicas residentes en el país, cuya función principal es la de producir bienes y servicios no financieros para su venta a precios económicamente significativos (de mercado) y que están controladas directa o indirectamente por unidades gubernamentales. También pertenecen a este sector las unidades cuasiempresariales que son unidades que no están constituidas como empresas pero que funcionan como tal, es decir, su operación se realiza en forma autónoma e independiente de sus unidades propietarias. Igualmente pertenecen al sector las entidades creadas como no empresariales y no financieras (organismos descentralizados) pero que, al ser analizadas desde el punto de vista de su actividad productiva y relación con el mercado, cumple con los criterios para clasificarlas como tales. En general, este subsector incluye a todas las empresas paraestatales no financieras, de cualquier naturaleza en las que unidades del Gobierno Federal, Estatal o Municipal o una o más de sus entidades paraestatales, conjunta o separadamente, aporten o sean propietarios de más de 50 % del Capital Social, nombren a la mayoría de los miembros de su Consejo de Administración, Junta Directiva u Órgano de Gobierno, o bien designe al Presidente o Director General con facultades para vetar acuerdos del propio órgano directivo. Excepcionalmente, por razones de política económica este tipo de entidades paraestatales pueden recibir transferencias, aportaciones y/o subsidios del Gobierno General, cuando sus ingresos por precios o tarifas no alcanzan para cubrir sus costos de producción o bien para realizar inversiones físicas o financieras. Estas características hacen que las empresas públicas, además de su carácter de unidades económicas tengan la calidad de instrumentos de política económica. </t>
  </si>
  <si>
    <t>El Banco Central es la institución financiera nacional que ejerce el control sobre los aspectos claves del sistema financiero de la Unión. Tiene su origen en el artículo 28 de la Constitución política de los Estados Unidos Mexicanos que dice "…El Estado tendrá un banco central que será autónomo en el ejercicio de sus funciones y en su administración. Su objetivo prioritario será procurar la estabilidad del poder adquisitivo de la moneda nacional, fortaleciendo con ello la rectoría del desarrollo nacional que correspondo al Estado. Ninguna autoridad podrá ordenar al Banco conceder financiamiento. ... El Banco Central, en los términos que establezcan las leyes y con la intervención que corresponda a las autoridades competentes, regulará los cambios, así como la intermediación y los servicios financieros, contando con las atribuciones de autoridad necesarias para llevar a cabo dicha regulación y proveer a su observancia...". En el contexto constitucional anterior, la ley establece que el Banco Central será persona de derecho público con carácter autónomo y se denominará Banco de México.</t>
  </si>
  <si>
    <t>Unidades económicas que llevan a cabo la colocación de recursos del público inversionista en el mercado bursátil por medio de inversiones en valores de renta fija, a través de una casa de bolsa o una institución bancaria. La forma en que desarrollan sus actividades es mediante los recursos que son invertidos principalmente en instrumentos del mercado de dinero, acciones, instrumentos de trasferencia de deuda con vencimiento menor a un año, bancos de depósito e instrumentos que siguen una tasa de interés que se acerca a las tasas de interés de los instrumentos del mercado de dinero. Debido a que la naturaleza de los instrumentos de los esquemas de inversión en sus acciones, estos pueden ser considerados como cercanos substitutos de los depósitos. Se  incluyen las Sociedades de Inversión en instrumentos de deuda para personas físicas, las Sociedades de Inversión en instrumentos de deuda para personas físicas, las Sociedades de Inversión en instrumentos de deuda para personas morales y las Sociedades de Inversión especializada en fondos para el retiro.</t>
  </si>
  <si>
    <t>Sociedades dedicadas principalmente a la colocación de recursos del público inversionista en el mercado bursátil por medio de inversiones en calores de renta variable e inversión de capitales. La forma en que desarrollan sus actividades es a través de una casa de bolsa o una institución bancaria, para ellos se agrupan en dos tipos de sociedad de inversión: Sociedades de Inversión de Renta Variable, cuyas inversiones se realizan en acciones, obligaciones, valores y demás títulos o documentos representativos de una deuda a cargo de un tercero y las Sociedades de Inversión de Capitales que invierten en acciones o partes sociales, obligaciones y bonos a cargo de empresas que promueven las propias Sociedades de Inversión y que por sus características particulares requieren financiamientos de mediano y largo plazo. Incluye las Sociedades de Inversión de Renta Variable ( común) y las Sociedades de Inversión de Capitales.</t>
  </si>
  <si>
    <t>Este subsector está conformado por las unidades económicas que llevan a cabo la captación de fondos en los mercados financieros, pero no en forma de moneda, depósitos o sustitutos cercanos a los depósitos y los utilizan para adquirir otras clases de activos financieros, vía arrendamiento, factoraje, operación y promoción de tarjetas de crédito no bancarias, y al financiamiento de artículos duraderos, colocación, compra y venta de acciones y valores de empresas suscritas en el mercado de alores, entre el público inversionista. Seguidamente, se incluyen ejemplos de las unidades clasificadas como "otros intermediarios financieros".</t>
  </si>
  <si>
    <t>Es conformado por las unidades económicas que proveen servicios financieros, donde la mayoría de sus activos o pasivos no son intercambiados en mercados financieros abiertos. La forma en que desarrollan sus actividades es mediante la administración de los recursos captados a través de fondos y fideicomisos financieros para estimular las actividades sociales, de producción y mediante el otorgamiento de préstamos prendarios. Esto incluye las entidades que proveen préstamos con sus propios fondos suministrados sólo por un patrocinador.</t>
  </si>
  <si>
    <t xml:space="preserve">Compañía especializadas en seguros de vida (tanto individuales como colectivos) y las compañías de seguros dedicadas principalmente al aseguramiento no especializado en seguro de vida, es decir, suscriben pólizas de seguros tanto de vida como de accidentes,  robo y daños. El tratamiento que se le da es conjunto, e incluye a las unidades económicas dedicadas principalmente al reaseguramiento, aseguramiento de la vida de los campesinos y de sus propiedades, ya sea éstas agrícolas, ganaderas o forestales, avalan y responden a títulos onerosos por acciones de responsabilidad penal o civil. El Subsector de fondos de pensión consiste solamente en fondos de pensión del seguro social que sean unidades institucionales aparte de las unidades que los crean. Este subsector incluye compañías especializadas en seguros de vida y compañías de seguros no especializadas en seguros; fondos de aseguramiento campesino y compañías afianzadoras, entre otras de tipo familiar. </t>
  </si>
  <si>
    <t>Las entidades paraestatales financieras monetarias o de depósito con participación estatal mayoritaria, excepto al Banco Central, tiene como actividad principal la intermediación de recursos financieras en mercados organizados y transforman los recursos que captan en forma de financiamiento para actividades productivas o gastos de consumo, lo que se lleva a cabo bajo marcos regulatorios específicos. Con este fin estas entidades contraen pasivos en forma de depósitos o instrumentos financieros que son sustitutos cercanos de los depósitos (por ejemplo certificados de depósito a corto plazo). Loa pasivos de estas sociedades incluyen en la definición del dinero en sentido amplio. Los agentes económicos que integran este subsector atienden diversos segmentos de mercado por ejemplo: inmobiliario, bienes de consumo, sectores productivos, apoyo a proyectos a través del otorgamiento de créditos preferenciales conocidos como banca de segundo piso o banca de desarrollo, así como, instituciones que se dedican al fomento del ahorro nacional. Los siguientes intermediarios financieros se clasifican dentro de este subsector: Bancos de Inversión y Desarrollo, Bancos Comerciales, Otros Bancos y Fondos del Mercado de Dinero.</t>
  </si>
  <si>
    <t>Entidades Para municipales Empresariales No Financieras con Participación Estatal y Mayoritaria</t>
  </si>
  <si>
    <t>Fideicomisos Para municipales Empresariales No Financieros con Participación Estatal Mayoritaria</t>
  </si>
  <si>
    <t xml:space="preserve">El Sector Público de la Federación, de cada una de las entidades federativas y de cada uno de los municipios está conformado por sus unidades de gobierno y por las entidades paraestatales y fideicomisos que controla directa o indirectamente. Incluye al Gobierno General, a las entidades paraestales empresariales no financieras con participación estatal mayoritaria y las {entidades paraestatales empresariales financieras con participación estatal mayoritaria y sus respectivos fideicomisos. </t>
  </si>
  <si>
    <t>El sector del Gobierno General, tiene como función principal el producir y suministrar bienes y servicios no de mercado de tanto para los individuos como para el consumo colectivo de la comunidad, ocupándose también de la distribución y redistribución del ingreso y la riqueza. sus actividades se financian principalmente con ingresos provenientes de los impuestos, derechos, productos, aprovechamiento, transferencias, créditos y está constituido por las siguientes unidades institucionales del Sector Público: 
a)Todas las unidades gubernamentales
b) Todas las entidades paraestatales no empresariales (no de mercado) y no financieras (organismos descentralizados no empresariales y no financieros).
c) Todas las instituciones públicas de Seguridad Social
En el sector Gobierno General no se incluyen las entidades paraestatales empresariales públicas, aunque todo su capital sea propiedad de unidades del gobierno. Tampoco se incluyen las cuasiempresariales que son propiedad y están controladas por unidades gubernamentales. En cambio, se incluyen aquellas unidades propiedades del gobierno que fueron creadas jurídicamente como empresas pero que operan como no de mercado.
El sistema constitucional mexicano, instituye tres órdenes de gobierno: el federal, el estatal y el municipal. En el marco de dicho ordenamiento, la categoría económica Gobierno General se manifiesta en los tres órdenes de Gobierno: la Federación, las Entidades Federativas y Municipios, independientemente del tratamiento que se le otorgue al subsector Seguridad Social.</t>
  </si>
  <si>
    <t>SP</t>
  </si>
  <si>
    <t>SE</t>
  </si>
  <si>
    <t>SB</t>
  </si>
  <si>
    <t>EP</t>
  </si>
  <si>
    <t>Órganos Autónomos</t>
  </si>
  <si>
    <t>Asignaciones destinadas a cubrir las aportaciones de seguridad social que por obligación de ley los entes públicos deben transferir a los organismos de seguridad social en su carácter de responsables solidario, distintas a las consideradas en el capítulo 1000 "Servicios Personales" o en el concepto 4500 "Pensiones y Jubilaciones".</t>
  </si>
  <si>
    <t>Asignaciones destinadas a cuotas y aportaciones de seguridad social que aporta el Estado de carácter estatutario y para seguros de retiro, cesantía en edad avanzada y vejez distintas a las consideradas en el capítulo 1000 "Servicos Personales".</t>
  </si>
  <si>
    <t>Asignaciones que los entes públicos destinan por causa de utilidades social para otorgar donativos a instituciones no lucrativas destinadas a actividades educativas, culturales, de salud, de investigación científica, de aplicación de nuevas tecnologías o de beneficiencia, en términos de las disposiciones aplicables.</t>
  </si>
  <si>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mueos, fundaciones, entre otros.</t>
  </si>
  <si>
    <t>Asignaciones que los entes públicos otorgan, en los términos del Presupuesto de Egresos y las demás disposiciones aplicables, por concepto de donativos en dinero en especie a favor de las entidades federativas o sus municipios para contribuir a la consecución de objetivos de beneficio social y cultural.</t>
  </si>
  <si>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</si>
  <si>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</si>
  <si>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</si>
  <si>
    <t>Asignaciones destinadas por las empresas de participación estatal al pago de utilidades, en los términos de las disposiciones aplicables.</t>
  </si>
  <si>
    <t>Asignaciones destin adas a favor de entidades federativas y municipios con la finalidad de apoyarlos en su fortalecimiento financiero y, en caso de desastres naturales o contingencias económicas, así como para dar cumplimiento a convenios suscritos.</t>
  </si>
  <si>
    <t>Asignaciones otorgadas para el desarrollo de actividades prioritarias de interés general a través de los entes públicos a los diferentes sectores de la sociedad, cuyo objeto no haya sido considerado en las partidas anteriores de este concepto.</t>
  </si>
  <si>
    <t>Asignaciones destinadas a cubrir erogaciones que no estén consideradas en las partidas anteriores de este concepto como son: el pago de sumas aseguradas y prestaciones económicas no consideradas en los conceptos anteriores.</t>
  </si>
  <si>
    <t>Impuestos sobre nóminas y otros que se derivan de una relación laboral</t>
  </si>
  <si>
    <t>Asignaciones destinadas a cubrir los pagos del impuesto sobre nóminas y otros que se derivan de una relación laboral a cargo de los entes públicos en los términos de las leyes correspondientes.</t>
  </si>
  <si>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</si>
  <si>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</si>
  <si>
    <t>Comparativa del total de presupuesto y la información capturada como OR</t>
  </si>
  <si>
    <t>Del Fondo de Insfraestructura Social Municipal 2012</t>
  </si>
  <si>
    <t>Del Fondo de Fortalecimiento Social Muncipal 2012</t>
  </si>
  <si>
    <t>Del fondo de Insfraestructura social Municipal 2012</t>
  </si>
  <si>
    <t>Del fondo de Fortalecimiento social Muncipal 2012</t>
  </si>
  <si>
    <t>Diferencia en el OR de los ingresos</t>
  </si>
  <si>
    <t>Presupuesto de Ingresos Económico por Fuente de Financiamiento y Concepto</t>
  </si>
  <si>
    <t>H. Ayuntamiento</t>
  </si>
  <si>
    <t>En algunos rubros falta asignar el origen de recurso (OR) en el formato de estimación de ingresos (I-TI).</t>
  </si>
  <si>
    <t>En algunas partidas falta asignar el origen de recurso (OR) en el formato de Presupuesto de Egresos (E-OG).</t>
  </si>
  <si>
    <t>Estimación de Ingresos</t>
  </si>
  <si>
    <t>Infra</t>
  </si>
  <si>
    <t>Forta</t>
  </si>
  <si>
    <t>Presupuesto de Egresos</t>
  </si>
  <si>
    <t>Diferencia</t>
  </si>
  <si>
    <t>No existe equilibrio entre la estimación de los ingresos y el presupuesto de egresos especificamente con el Fondo de Aportación para la Infraestructura Social Municipal (OR 229).</t>
  </si>
  <si>
    <t>No existe equilibrio entre la estimación de los ingresos y el presupuesto de egresos especificamente con el Fondo de Aportación para el Fortalecimiento Social Municipal (OR 230).</t>
  </si>
  <si>
    <t>ANÁLISIS</t>
  </si>
  <si>
    <t>CONCLUSIÓN</t>
  </si>
  <si>
    <t>AUTORIZÓ</t>
  </si>
  <si>
    <t>ELABORÓ</t>
  </si>
  <si>
    <t>Nombre y firma</t>
  </si>
  <si>
    <t>de</t>
  </si>
  <si>
    <t>Jal.; a</t>
  </si>
  <si>
    <t>Mexticacan</t>
  </si>
  <si>
    <t>REGIDOR</t>
  </si>
  <si>
    <t>SALA DE REGIDORES</t>
  </si>
  <si>
    <t>PRESIDENTE</t>
  </si>
  <si>
    <t>PRESIDENCIA</t>
  </si>
  <si>
    <t>SECRETARIO GENERAL</t>
  </si>
  <si>
    <t>SECRETARÍA GENERAL</t>
  </si>
  <si>
    <t>SÍNDICO</t>
  </si>
  <si>
    <t>SINDICATURA</t>
  </si>
  <si>
    <t>OFICIAL</t>
  </si>
  <si>
    <t>REGISTRO CIVIL</t>
  </si>
  <si>
    <t>ENCARGADO DE HACIENDA</t>
  </si>
  <si>
    <t>HACIENDA MUNICIPAL</t>
  </si>
  <si>
    <t>AUXILIAR DE EGRESOS</t>
  </si>
  <si>
    <t>AUXILIAR DE INGRESOS</t>
  </si>
  <si>
    <t>SECRETARIA</t>
  </si>
  <si>
    <t>DIRECTOR</t>
  </si>
  <si>
    <t>CATASTRO</t>
  </si>
  <si>
    <t>OBRAS PÚBLICAS</t>
  </si>
  <si>
    <t>CHOFER RETROEXCAVADORA</t>
  </si>
  <si>
    <t>CHOFER CAMIÓN DE VOLTEO</t>
  </si>
  <si>
    <t>CHOFER PIPA DE AGUA</t>
  </si>
  <si>
    <t>AUXILIAR</t>
  </si>
  <si>
    <t>ELECTRICISTA</t>
  </si>
  <si>
    <t>ALUMBRADO PÚBLICO</t>
  </si>
  <si>
    <t>DIRECTOR DE CULTURA Y TURISMO</t>
  </si>
  <si>
    <t>EDUCACIÓN Y CULTURA</t>
  </si>
  <si>
    <t>CHOFER ESTUDIANTES</t>
  </si>
  <si>
    <t>DIRECTOR DE DEPORTES</t>
  </si>
  <si>
    <t>DEPORTES</t>
  </si>
  <si>
    <t>PLANEACIÓN ESTRATÉGICA</t>
  </si>
  <si>
    <t>PROMOCIÓN ECONÓMICA</t>
  </si>
  <si>
    <t>AUXILIAR ADMINISTRATIVO</t>
  </si>
  <si>
    <t>SERVICIOS PÚBLICOS</t>
  </si>
  <si>
    <t xml:space="preserve">ENCARGADO  </t>
  </si>
  <si>
    <t>AGUA POTABLE</t>
  </si>
  <si>
    <t>CHOFER</t>
  </si>
  <si>
    <t>ASEO PÚBLICO</t>
  </si>
  <si>
    <t>INTENDENTE</t>
  </si>
  <si>
    <t>PANTEÓN MUNICIPAL</t>
  </si>
  <si>
    <t>JARDINERO</t>
  </si>
  <si>
    <t>PARQUES Y JARDINES</t>
  </si>
  <si>
    <t xml:space="preserve">AUXILIAR </t>
  </si>
  <si>
    <t>FONTANERO</t>
  </si>
  <si>
    <t>FUGAS Y BACHES</t>
  </si>
  <si>
    <t>AUXILIAR DE FONTANERO</t>
  </si>
  <si>
    <t>ENCARGADO UNIDAD DEPORTIVA</t>
  </si>
  <si>
    <t>BANDA MUSICAL</t>
  </si>
  <si>
    <t>INSPECTOR</t>
  </si>
  <si>
    <t>INSPECCIÓN GANADERA</t>
  </si>
  <si>
    <t xml:space="preserve">DIRECTOR </t>
  </si>
  <si>
    <t>SEGURIDAD PUBLICA</t>
  </si>
  <si>
    <t>COMANDANTE</t>
  </si>
  <si>
    <t>SUB-COMANDANTE</t>
  </si>
  <si>
    <t>OFICIAL DE POLICIA</t>
  </si>
  <si>
    <t>CABINERA</t>
  </si>
</sst>
</file>

<file path=xl/styles.xml><?xml version="1.0" encoding="utf-8"?>
<styleSheet xmlns="http://schemas.openxmlformats.org/spreadsheetml/2006/main">
  <numFmts count="11">
    <numFmt numFmtId="41" formatCode="_-* #,##0_-;\-* #,##0_-;_-* &quot;-&quot;_-;_-@_-"/>
    <numFmt numFmtId="44" formatCode="_-&quot;$&quot;* #,##0.00_-;\-&quot;$&quot;* #,##0.00_-;_-&quot;$&quot;*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s>
  <fonts count="63">
    <font>
      <sz val="11"/>
      <color theme="1"/>
      <name val="Calibri"/>
      <family val="2"/>
      <scheme val="minor"/>
    </font>
    <font>
      <b/>
      <sz val="11"/>
      <color theme="1"/>
      <name val="Calibri"/>
      <family val="2"/>
      <scheme val="minor"/>
    </font>
    <font>
      <b/>
      <sz val="11"/>
      <color indexed="8"/>
      <name val="Calibri"/>
      <family val="2"/>
    </font>
    <font>
      <b/>
      <sz val="10"/>
      <color theme="1"/>
      <name val="Calibri"/>
      <family val="2"/>
      <scheme val="minor"/>
    </font>
    <font>
      <sz val="10"/>
      <color theme="1"/>
      <name val="Calibri"/>
      <family val="2"/>
      <scheme val="minor"/>
    </font>
    <font>
      <b/>
      <sz val="11"/>
      <color theme="0"/>
      <name val="Calibri"/>
      <family val="2"/>
      <scheme val="minor"/>
    </font>
    <font>
      <b/>
      <sz val="10"/>
      <color theme="0"/>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b/>
      <i/>
      <sz val="12"/>
      <color theme="1"/>
      <name val="Calibri"/>
      <family val="2"/>
      <scheme val="minor"/>
    </font>
    <font>
      <b/>
      <sz val="14"/>
      <color indexed="81"/>
      <name val="Tahoma"/>
      <family val="2"/>
    </font>
    <font>
      <b/>
      <sz val="10"/>
      <color indexed="8"/>
      <name val="Calibri"/>
      <family val="2"/>
    </font>
    <font>
      <b/>
      <sz val="10"/>
      <color indexed="8"/>
      <name val="Calibri"/>
      <family val="2"/>
      <scheme val="minor"/>
    </font>
    <font>
      <i/>
      <sz val="10"/>
      <color indexed="8"/>
      <name val="Calibri"/>
      <family val="2"/>
      <scheme val="minor"/>
    </font>
    <font>
      <i/>
      <sz val="10"/>
      <color theme="1"/>
      <name val="Calibri"/>
      <family val="2"/>
      <scheme val="minor"/>
    </font>
    <font>
      <b/>
      <i/>
      <sz val="10"/>
      <color indexed="8"/>
      <name val="Calibri"/>
      <family val="2"/>
    </font>
    <font>
      <b/>
      <i/>
      <sz val="10"/>
      <color indexed="8"/>
      <name val="Calibri"/>
      <family val="2"/>
      <scheme val="minor"/>
    </font>
    <font>
      <sz val="10"/>
      <color indexed="8"/>
      <name val="Calibri"/>
      <family val="2"/>
      <scheme val="minor"/>
    </font>
    <font>
      <sz val="11"/>
      <color indexed="8"/>
      <name val="Calibri"/>
      <family val="2"/>
    </font>
    <font>
      <sz val="10"/>
      <color indexed="9"/>
      <name val="Arial"/>
    </font>
    <font>
      <b/>
      <sz val="18"/>
      <name val="Arial"/>
      <family val="2"/>
    </font>
    <font>
      <b/>
      <sz val="16"/>
      <name val="Arial"/>
      <family val="2"/>
    </font>
    <font>
      <b/>
      <sz val="14"/>
      <name val="Arial"/>
      <family val="2"/>
    </font>
    <font>
      <b/>
      <sz val="11"/>
      <name val="Arial"/>
    </font>
    <font>
      <b/>
      <sz val="10"/>
      <name val="Arial"/>
      <family val="2"/>
    </font>
    <font>
      <b/>
      <i/>
      <sz val="10"/>
      <name val="Arial"/>
      <family val="2"/>
    </font>
    <font>
      <sz val="10"/>
      <name val="Arial"/>
      <family val="2"/>
    </font>
    <font>
      <sz val="10"/>
      <name val="Abadi MT Condensed Light"/>
    </font>
    <font>
      <b/>
      <sz val="9"/>
      <name val="Arial"/>
      <family val="2"/>
    </font>
    <font>
      <sz val="10"/>
      <name val="Arial"/>
    </font>
    <font>
      <sz val="10"/>
      <color indexed="8"/>
      <name val="Calibri"/>
      <family val="2"/>
    </font>
    <font>
      <b/>
      <sz val="14"/>
      <color indexed="9"/>
      <name val="Calibri"/>
      <family val="2"/>
    </font>
    <font>
      <sz val="14"/>
      <color indexed="9"/>
      <name val="Calibri"/>
      <family val="2"/>
    </font>
    <font>
      <b/>
      <sz val="14"/>
      <color indexed="9"/>
      <name val="Calibri"/>
      <family val="2"/>
      <scheme val="minor"/>
    </font>
    <font>
      <sz val="14"/>
      <color indexed="9"/>
      <name val="Calibri"/>
      <family val="2"/>
      <scheme val="minor"/>
    </font>
    <font>
      <b/>
      <sz val="8"/>
      <color theme="1"/>
      <name val="Calibri"/>
      <family val="2"/>
      <scheme val="minor"/>
    </font>
    <font>
      <b/>
      <sz val="8"/>
      <color indexed="8"/>
      <name val="Calibri"/>
      <family val="2"/>
      <scheme val="minor"/>
    </font>
    <font>
      <b/>
      <i/>
      <sz val="11"/>
      <color theme="0"/>
      <name val="Calibri"/>
      <family val="2"/>
      <scheme val="minor"/>
    </font>
    <font>
      <sz val="16"/>
      <color theme="1"/>
      <name val="Calibri"/>
      <family val="2"/>
      <scheme val="minor"/>
    </font>
    <font>
      <b/>
      <sz val="16"/>
      <color theme="1"/>
      <name val="Calibri"/>
      <family val="2"/>
      <scheme val="minor"/>
    </font>
    <font>
      <sz val="14"/>
      <color theme="1"/>
      <name val="Calibri"/>
      <family val="2"/>
      <scheme val="minor"/>
    </font>
    <font>
      <b/>
      <i/>
      <sz val="12"/>
      <name val="Calibri"/>
      <family val="2"/>
    </font>
    <font>
      <b/>
      <sz val="11"/>
      <name val="Calibri"/>
      <family val="2"/>
    </font>
    <font>
      <b/>
      <sz val="11"/>
      <name val="Calibri"/>
      <family val="2"/>
      <scheme val="minor"/>
    </font>
    <font>
      <b/>
      <i/>
      <sz val="11"/>
      <color theme="1"/>
      <name val="Calibri"/>
      <family val="2"/>
      <scheme val="minor"/>
    </font>
    <font>
      <sz val="10"/>
      <name val="MS Sans Serif"/>
      <family val="2"/>
    </font>
    <font>
      <sz val="11"/>
      <color theme="1"/>
      <name val="Calibri"/>
      <family val="2"/>
      <scheme val="minor"/>
    </font>
    <font>
      <sz val="11"/>
      <color theme="0"/>
      <name val="Calibri"/>
      <family val="2"/>
      <scheme val="minor"/>
    </font>
    <font>
      <sz val="10"/>
      <name val="Calibri"/>
      <family val="2"/>
      <scheme val="minor"/>
    </font>
    <font>
      <sz val="12"/>
      <name val="Calibri"/>
      <family val="2"/>
      <scheme val="minor"/>
    </font>
    <font>
      <b/>
      <i/>
      <sz val="12"/>
      <name val="Calibri"/>
      <family val="2"/>
      <scheme val="minor"/>
    </font>
    <font>
      <sz val="11"/>
      <name val="Calibri"/>
      <family val="2"/>
      <scheme val="minor"/>
    </font>
    <font>
      <b/>
      <sz val="10"/>
      <name val="Calibri"/>
      <family val="2"/>
      <scheme val="minor"/>
    </font>
    <font>
      <b/>
      <i/>
      <sz val="10"/>
      <name val="Calibri"/>
      <family val="2"/>
      <scheme val="minor"/>
    </font>
    <font>
      <b/>
      <sz val="18"/>
      <name val="Calibri"/>
      <family val="2"/>
      <scheme val="minor"/>
    </font>
    <font>
      <sz val="10"/>
      <color theme="0"/>
      <name val="Calibri"/>
      <family val="2"/>
      <scheme val="minor"/>
    </font>
    <font>
      <i/>
      <sz val="12"/>
      <name val="Calibri"/>
      <family val="2"/>
      <scheme val="minor"/>
    </font>
    <font>
      <sz val="10"/>
      <color theme="1"/>
      <name val="Calibri"/>
      <scheme val="minor"/>
    </font>
    <font>
      <b/>
      <sz val="12"/>
      <color theme="0"/>
      <name val="Calibri"/>
      <family val="2"/>
      <scheme val="minor"/>
    </font>
    <font>
      <sz val="12"/>
      <color theme="1"/>
      <name val="Calibri"/>
      <family val="2"/>
      <scheme val="minor"/>
    </font>
    <font>
      <b/>
      <sz val="12"/>
      <color theme="1"/>
      <name val="Arial"/>
      <family val="2"/>
    </font>
    <font>
      <b/>
      <sz val="11"/>
      <name val="Arial"/>
      <family val="2"/>
    </font>
  </fonts>
  <fills count="23">
    <fill>
      <patternFill patternType="none"/>
    </fill>
    <fill>
      <patternFill patternType="gray125"/>
    </fill>
    <fill>
      <patternFill patternType="solid">
        <fgColor rgb="FFFFD597"/>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bgColor indexed="64"/>
      </patternFill>
    </fill>
    <fill>
      <patternFill patternType="solid">
        <fgColor indexed="8"/>
        <bgColor indexed="64"/>
      </patternFill>
    </fill>
    <fill>
      <patternFill patternType="solid">
        <fgColor theme="0" tint="-0.34998626667073579"/>
        <bgColor indexed="64"/>
      </patternFill>
    </fill>
    <fill>
      <patternFill patternType="solid">
        <fgColor theme="8" tint="-0.499984740745262"/>
        <bgColor indexed="64"/>
      </patternFill>
    </fill>
    <fill>
      <patternFill patternType="solid">
        <fgColor rgb="FFFFFF00"/>
        <bgColor indexed="64"/>
      </patternFill>
    </fill>
  </fills>
  <borders count="76">
    <border>
      <left/>
      <right/>
      <top/>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right/>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
      <left style="thin">
        <color theme="4" tint="0.79992065187536243"/>
      </left>
      <right style="thin">
        <color theme="4" tint="0.79992065187536243"/>
      </right>
      <top/>
      <bottom style="thin">
        <color theme="4" tint="0.79995117038483843"/>
      </bottom>
      <diagonal/>
    </border>
    <border>
      <left style="thin">
        <color theme="4" tint="0.79992065187536243"/>
      </left>
      <right style="thin">
        <color theme="4" tint="0.79992065187536243"/>
      </right>
      <top style="thin">
        <color theme="3" tint="0.79998168889431442"/>
      </top>
      <bottom/>
      <diagonal/>
    </border>
    <border>
      <left style="thin">
        <color theme="4" tint="0.79992065187536243"/>
      </left>
      <right style="thin">
        <color theme="4" tint="0.79992065187536243"/>
      </right>
      <top/>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5117038483843"/>
      </right>
      <top style="thin">
        <color theme="4" tint="0.79992065187536243"/>
      </top>
      <bottom style="thin">
        <color theme="4" tint="0.79992065187536243"/>
      </bottom>
      <diagonal/>
    </border>
    <border>
      <left style="thin">
        <color theme="4" tint="0.79989013336588644"/>
      </left>
      <right style="thin">
        <color theme="4" tint="0.79989013336588644"/>
      </right>
      <top style="thin">
        <color theme="4" tint="0.79992065187536243"/>
      </top>
      <bottom style="thin">
        <color theme="4" tint="0.79989013336588644"/>
      </bottom>
      <diagonal/>
    </border>
    <border>
      <left style="thin">
        <color theme="4" tint="0.79989013336588644"/>
      </left>
      <right/>
      <top style="thin">
        <color theme="4" tint="0.79992065187536243"/>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
      <left/>
      <right/>
      <top style="thin">
        <color theme="4" tint="0.79992065187536243"/>
      </top>
      <bottom style="thin">
        <color theme="4" tint="0.79989013336588644"/>
      </bottom>
      <diagonal/>
    </border>
    <border>
      <left style="thin">
        <color theme="4" tint="0.79992065187536243"/>
      </left>
      <right/>
      <top/>
      <bottom/>
      <diagonal/>
    </border>
    <border>
      <left style="thin">
        <color theme="4" tint="0.79992065187536243"/>
      </left>
      <right/>
      <top style="thin">
        <color theme="4" tint="0.79995117038483843"/>
      </top>
      <bottom style="thin">
        <color theme="4" tint="0.79989013336588644"/>
      </bottom>
      <diagonal/>
    </border>
    <border>
      <left/>
      <right style="thin">
        <color theme="4" tint="0.79992065187536243"/>
      </right>
      <top style="thin">
        <color theme="4" tint="0.79995117038483843"/>
      </top>
      <bottom style="thin">
        <color theme="4" tint="0.79989013336588644"/>
      </bottom>
      <diagonal/>
    </border>
    <border>
      <left style="thin">
        <color theme="4" tint="0.79992065187536243"/>
      </left>
      <right/>
      <top/>
      <bottom style="thin">
        <color theme="4" tint="0.79995117038483843"/>
      </bottom>
      <diagonal/>
    </border>
    <border>
      <left/>
      <right style="thin">
        <color theme="4" tint="0.79992065187536243"/>
      </right>
      <top/>
      <bottom/>
      <diagonal/>
    </border>
    <border>
      <left style="thin">
        <color theme="4" tint="0.79992065187536243"/>
      </left>
      <right style="thin">
        <color theme="4" tint="0.79995117038483843"/>
      </right>
      <top style="thin">
        <color theme="4" tint="0.79989013336588644"/>
      </top>
      <bottom style="thin">
        <color theme="4" tint="0.79992065187536243"/>
      </bottom>
      <diagonal/>
    </border>
    <border>
      <left style="thin">
        <color theme="4" tint="0.79992065187536243"/>
      </left>
      <right style="thin">
        <color theme="4" tint="0.79992065187536243"/>
      </right>
      <top style="thin">
        <color theme="4" tint="0.79989013336588644"/>
      </top>
      <bottom style="thin">
        <color theme="4" tint="0.79992065187536243"/>
      </bottom>
      <diagonal/>
    </border>
    <border>
      <left style="thin">
        <color theme="4" tint="0.79992065187536243"/>
      </left>
      <right style="thin">
        <color theme="4" tint="0.79992065187536243"/>
      </right>
      <top/>
      <bottom style="thin">
        <color theme="4" tint="0.7998901333658864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2065187536243"/>
      </left>
      <right/>
      <top style="thin">
        <color theme="4" tint="0.79995117038483843"/>
      </top>
      <bottom/>
      <diagonal/>
    </border>
    <border>
      <left/>
      <right style="thin">
        <color theme="4" tint="0.79992065187536243"/>
      </right>
      <top style="thin">
        <color theme="4" tint="0.79995117038483843"/>
      </top>
      <bottom/>
      <diagonal/>
    </border>
    <border>
      <left/>
      <right/>
      <top style="thin">
        <color theme="4" tint="0.79998168889431442"/>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6" tint="-0.24994659260841701"/>
      </left>
      <right/>
      <top/>
      <bottom/>
      <diagonal/>
    </border>
    <border>
      <left/>
      <right style="thin">
        <color theme="6" tint="-0.2499465926084170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27" fillId="0" borderId="0"/>
    <xf numFmtId="9" fontId="27" fillId="0" borderId="0" applyFont="0" applyFill="0" applyBorder="0" applyAlignment="0" applyProtection="0"/>
    <xf numFmtId="0" fontId="46" fillId="0" borderId="0"/>
    <xf numFmtId="9" fontId="47" fillId="0" borderId="0" applyFont="0" applyFill="0" applyBorder="0" applyAlignment="0" applyProtection="0"/>
    <xf numFmtId="44" fontId="47" fillId="0" borderId="0" applyFont="0" applyFill="0" applyBorder="0" applyAlignment="0" applyProtection="0"/>
  </cellStyleXfs>
  <cellXfs count="632">
    <xf numFmtId="0" fontId="0" fillId="0" borderId="0" xfId="0"/>
    <xf numFmtId="0" fontId="2" fillId="0" borderId="0" xfId="0" applyFont="1" applyBorder="1"/>
    <xf numFmtId="0" fontId="1" fillId="0" borderId="0" xfId="0" applyFont="1" applyFill="1"/>
    <xf numFmtId="0" fontId="0" fillId="0" borderId="0" xfId="0" applyFill="1"/>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vertical="center" wrapText="1"/>
    </xf>
    <xf numFmtId="9" fontId="4" fillId="0" borderId="0" xfId="0" applyNumberFormat="1" applyFont="1" applyFill="1" applyAlignment="1">
      <alignment horizontal="left" vertical="center" wrapText="1"/>
    </xf>
    <xf numFmtId="0" fontId="1" fillId="0" borderId="0" xfId="0" applyFont="1" applyFill="1" applyAlignment="1">
      <alignment vertical="center"/>
    </xf>
    <xf numFmtId="0" fontId="1" fillId="0" borderId="0" xfId="0" applyNumberFormat="1" applyFont="1" applyFill="1" applyAlignment="1">
      <alignment horizontal="justify"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0" fillId="0" borderId="0" xfId="0" applyFill="1" applyAlignment="1">
      <alignment horizontal="justify" vertical="center" wrapText="1"/>
    </xf>
    <xf numFmtId="0" fontId="3" fillId="5" borderId="0" xfId="0" applyFont="1" applyFill="1" applyAlignment="1">
      <alignment horizontal="center" vertical="center"/>
    </xf>
    <xf numFmtId="0" fontId="3" fillId="5" borderId="0" xfId="0" applyFont="1" applyFill="1" applyAlignment="1">
      <alignment horizontal="center" vertical="center" wrapText="1"/>
    </xf>
    <xf numFmtId="0" fontId="1" fillId="0" borderId="0" xfId="0" applyFont="1" applyFill="1" applyAlignment="1">
      <alignment horizontal="justify" vertical="center" wrapText="1"/>
    </xf>
    <xf numFmtId="0" fontId="0" fillId="0" borderId="0" xfId="0" applyNumberFormat="1" applyFill="1" applyAlignment="1">
      <alignment horizontal="justify"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NumberFormat="1" applyFont="1" applyFill="1" applyAlignment="1">
      <alignment horizontal="justify" vertical="center" wrapText="1"/>
    </xf>
    <xf numFmtId="0" fontId="0" fillId="0" borderId="0" xfId="0" applyFill="1" applyBorder="1"/>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41" fontId="3" fillId="7" borderId="1" xfId="0" applyNumberFormat="1" applyFont="1" applyFill="1" applyBorder="1" applyAlignment="1">
      <alignment horizontal="right" vertical="center"/>
    </xf>
    <xf numFmtId="41" fontId="4" fillId="0" borderId="1" xfId="0" applyNumberFormat="1" applyFont="1" applyBorder="1" applyAlignment="1">
      <alignment horizontal="right" vertical="center"/>
    </xf>
    <xf numFmtId="41" fontId="4" fillId="0" borderId="0" xfId="0" applyNumberFormat="1" applyFont="1" applyAlignment="1">
      <alignment horizontal="right" vertical="center"/>
    </xf>
    <xf numFmtId="41" fontId="3" fillId="0" borderId="0" xfId="0" applyNumberFormat="1" applyFont="1" applyAlignment="1">
      <alignment horizontal="right" vertical="center"/>
    </xf>
    <xf numFmtId="49" fontId="1" fillId="0" borderId="0" xfId="0" applyNumberFormat="1" applyFont="1" applyAlignment="1">
      <alignment horizontal="center" vertical="center"/>
    </xf>
    <xf numFmtId="41" fontId="4" fillId="0" borderId="1" xfId="0" applyNumberFormat="1" applyFont="1" applyFill="1" applyBorder="1" applyAlignment="1">
      <alignment horizontal="right" vertical="center"/>
    </xf>
    <xf numFmtId="41" fontId="3" fillId="6" borderId="1" xfId="0" applyNumberFormat="1" applyFont="1" applyFill="1" applyBorder="1" applyAlignment="1">
      <alignment horizontal="righ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7" fillId="6" borderId="5" xfId="0" applyFont="1" applyFill="1" applyBorder="1" applyAlignment="1">
      <alignment horizontal="right" vertical="center" wrapText="1"/>
    </xf>
    <xf numFmtId="9" fontId="3" fillId="0" borderId="0" xfId="0" applyNumberFormat="1" applyFont="1" applyFill="1" applyAlignment="1">
      <alignment horizontal="left" vertical="center" wrapText="1"/>
    </xf>
    <xf numFmtId="164" fontId="3" fillId="5" borderId="0" xfId="0" applyNumberFormat="1" applyFont="1" applyFill="1" applyAlignment="1">
      <alignment horizontal="center" vertical="center"/>
    </xf>
    <xf numFmtId="164" fontId="4" fillId="0" borderId="0" xfId="0" applyNumberFormat="1" applyFont="1" applyFill="1" applyBorder="1" applyAlignment="1">
      <alignment horizontal="center" vertical="center"/>
    </xf>
    <xf numFmtId="164" fontId="4" fillId="0" borderId="0" xfId="0" applyNumberFormat="1" applyFont="1" applyFill="1" applyAlignment="1">
      <alignment horizontal="center" vertical="center"/>
    </xf>
    <xf numFmtId="0" fontId="4" fillId="0" borderId="1" xfId="0" applyFont="1" applyFill="1" applyBorder="1" applyAlignment="1">
      <alignment vertical="center"/>
    </xf>
    <xf numFmtId="0" fontId="1" fillId="0" borderId="0" xfId="0" applyFont="1" applyAlignment="1">
      <alignment horizontal="center" vertical="center" wrapText="1"/>
    </xf>
    <xf numFmtId="9" fontId="4" fillId="0" borderId="0" xfId="0" applyNumberFormat="1" applyFont="1" applyFill="1" applyAlignment="1">
      <alignment vertical="center" wrapText="1"/>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164" fontId="0" fillId="0" borderId="0" xfId="0" applyNumberFormat="1" applyFill="1" applyBorder="1" applyAlignment="1">
      <alignment horizontal="center"/>
    </xf>
    <xf numFmtId="41" fontId="5" fillId="8" borderId="6" xfId="0" applyNumberFormat="1" applyFont="1" applyFill="1" applyBorder="1" applyAlignment="1">
      <alignment horizontal="center" vertical="center" wrapText="1"/>
    </xf>
    <xf numFmtId="0" fontId="3" fillId="7" borderId="10" xfId="0" applyFont="1" applyFill="1" applyBorder="1" applyAlignment="1">
      <alignment horizontal="center" vertical="center"/>
    </xf>
    <xf numFmtId="0" fontId="3" fillId="7" borderId="10" xfId="0" applyFont="1" applyFill="1" applyBorder="1" applyAlignment="1">
      <alignment vertical="center" wrapText="1"/>
    </xf>
    <xf numFmtId="164" fontId="3" fillId="7" borderId="10" xfId="0" applyNumberFormat="1" applyFont="1" applyFill="1" applyBorder="1" applyAlignment="1">
      <alignment horizontal="center" vertical="center" wrapText="1"/>
    </xf>
    <xf numFmtId="41" fontId="3" fillId="6" borderId="11"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6" borderId="10" xfId="0" applyFont="1" applyFill="1" applyBorder="1" applyAlignment="1">
      <alignment horizontal="center" vertical="center"/>
    </xf>
    <xf numFmtId="0" fontId="3" fillId="6" borderId="10" xfId="0" applyFont="1" applyFill="1" applyBorder="1" applyAlignment="1">
      <alignment vertical="center" wrapText="1"/>
    </xf>
    <xf numFmtId="164" fontId="3" fillId="6" borderId="10" xfId="0" applyNumberFormat="1" applyFont="1" applyFill="1" applyBorder="1" applyAlignment="1">
      <alignment horizontal="center" vertical="center" wrapText="1"/>
    </xf>
    <xf numFmtId="0" fontId="4" fillId="7" borderId="10" xfId="0" applyFont="1" applyFill="1" applyBorder="1" applyAlignment="1">
      <alignment horizontal="center" vertical="center"/>
    </xf>
    <xf numFmtId="0" fontId="4" fillId="7" borderId="10" xfId="0" applyFont="1" applyFill="1" applyBorder="1" applyAlignment="1">
      <alignment vertical="center" wrapText="1"/>
    </xf>
    <xf numFmtId="164" fontId="4" fillId="7" borderId="10" xfId="0" applyNumberFormat="1" applyFont="1" applyFill="1" applyBorder="1" applyAlignment="1">
      <alignment horizontal="center" vertical="center" wrapText="1"/>
    </xf>
    <xf numFmtId="0" fontId="5" fillId="8" borderId="8" xfId="0" applyFont="1" applyFill="1" applyBorder="1" applyAlignment="1">
      <alignment horizontal="center" vertical="center" wrapText="1"/>
    </xf>
    <xf numFmtId="41" fontId="3" fillId="7" borderId="10" xfId="0" applyNumberFormat="1" applyFont="1" applyFill="1" applyBorder="1" applyAlignment="1">
      <alignment horizontal="right" vertical="center"/>
    </xf>
    <xf numFmtId="41" fontId="4" fillId="6" borderId="11" xfId="0" applyNumberFormat="1" applyFont="1" applyFill="1" applyBorder="1" applyAlignment="1">
      <alignment horizontal="right" vertical="center"/>
    </xf>
    <xf numFmtId="41" fontId="5" fillId="8" borderId="16" xfId="0" applyNumberFormat="1" applyFont="1" applyFill="1" applyBorder="1" applyAlignment="1">
      <alignment horizontal="center" vertical="center" wrapText="1"/>
    </xf>
    <xf numFmtId="164" fontId="5" fillId="8" borderId="16" xfId="0" applyNumberFormat="1" applyFont="1" applyFill="1" applyBorder="1" applyAlignment="1">
      <alignment horizontal="center" wrapText="1"/>
    </xf>
    <xf numFmtId="164" fontId="5" fillId="8" borderId="20" xfId="0" applyNumberFormat="1" applyFont="1" applyFill="1" applyBorder="1" applyAlignment="1">
      <alignment horizontal="center" wrapText="1"/>
    </xf>
    <xf numFmtId="0" fontId="3" fillId="6" borderId="22" xfId="0" applyFont="1" applyFill="1" applyBorder="1" applyAlignment="1">
      <alignment horizontal="center" vertical="center"/>
    </xf>
    <xf numFmtId="0" fontId="3" fillId="6" borderId="22" xfId="0" applyFont="1" applyFill="1" applyBorder="1" applyAlignment="1">
      <alignment vertical="center" wrapText="1"/>
    </xf>
    <xf numFmtId="164" fontId="3" fillId="6" borderId="22" xfId="0" applyNumberFormat="1" applyFont="1" applyFill="1" applyBorder="1" applyAlignment="1">
      <alignment horizontal="center" vertical="center" wrapText="1"/>
    </xf>
    <xf numFmtId="41" fontId="3" fillId="6" borderId="22" xfId="0" applyNumberFormat="1" applyFont="1" applyFill="1" applyBorder="1" applyAlignment="1">
      <alignment horizontal="right" vertical="center"/>
    </xf>
    <xf numFmtId="41" fontId="3" fillId="6" borderId="21" xfId="0" applyNumberFormat="1" applyFont="1" applyFill="1" applyBorder="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0" borderId="0" xfId="0" applyFont="1" applyFill="1" applyAlignment="1">
      <alignment vertical="center"/>
    </xf>
    <xf numFmtId="164" fontId="5" fillId="8" borderId="6" xfId="0" applyNumberFormat="1" applyFont="1" applyFill="1" applyBorder="1" applyAlignment="1">
      <alignment horizontal="center" vertical="center" wrapText="1"/>
    </xf>
    <xf numFmtId="0" fontId="1" fillId="0" borderId="0" xfId="0" applyFont="1"/>
    <xf numFmtId="164" fontId="9" fillId="0" borderId="0" xfId="0" applyNumberFormat="1" applyFont="1" applyFill="1" applyAlignment="1">
      <alignment horizontal="center" vertical="center"/>
    </xf>
    <xf numFmtId="0" fontId="9" fillId="0" borderId="0" xfId="0" applyFont="1" applyFill="1" applyAlignment="1">
      <alignment vertical="center" wrapText="1"/>
    </xf>
    <xf numFmtId="41" fontId="3" fillId="6" borderId="10" xfId="0" applyNumberFormat="1" applyFont="1" applyFill="1" applyBorder="1" applyAlignment="1">
      <alignment horizontal="right" vertical="center"/>
    </xf>
    <xf numFmtId="0" fontId="10" fillId="9" borderId="14" xfId="0" applyFont="1" applyFill="1" applyBorder="1" applyAlignment="1">
      <alignment horizontal="right" vertical="center"/>
    </xf>
    <xf numFmtId="41" fontId="10" fillId="9" borderId="12" xfId="0" applyNumberFormat="1" applyFont="1" applyFill="1" applyBorder="1" applyAlignment="1">
      <alignment horizontal="right" vertical="center"/>
    </xf>
    <xf numFmtId="0" fontId="10" fillId="9" borderId="13" xfId="0" applyFont="1" applyFill="1" applyBorder="1" applyAlignment="1">
      <alignment vertical="center"/>
    </xf>
    <xf numFmtId="0" fontId="10" fillId="0" borderId="0" xfId="0" applyFont="1" applyAlignment="1">
      <alignment vertical="center"/>
    </xf>
    <xf numFmtId="164" fontId="4" fillId="0" borderId="10" xfId="0" applyNumberFormat="1" applyFont="1" applyFill="1" applyBorder="1" applyAlignment="1" applyProtection="1">
      <alignment horizontal="center" vertical="center" wrapText="1"/>
      <protection locked="0"/>
    </xf>
    <xf numFmtId="41" fontId="4" fillId="0" borderId="10" xfId="0" applyNumberFormat="1" applyFont="1" applyBorder="1" applyAlignment="1" applyProtection="1">
      <alignment horizontal="right" vertical="center"/>
      <protection locked="0"/>
    </xf>
    <xf numFmtId="0" fontId="4" fillId="0" borderId="0" xfId="0" applyFont="1" applyAlignment="1">
      <alignment vertical="center"/>
    </xf>
    <xf numFmtId="165" fontId="3" fillId="0" borderId="0" xfId="0" applyNumberFormat="1" applyFont="1" applyAlignment="1">
      <alignment horizontal="center" vertical="center"/>
    </xf>
    <xf numFmtId="165" fontId="12" fillId="0" borderId="0" xfId="0" applyNumberFormat="1" applyFont="1" applyBorder="1" applyAlignment="1">
      <alignment horizontal="center" vertical="center"/>
    </xf>
    <xf numFmtId="165" fontId="15" fillId="0" borderId="0" xfId="0" applyNumberFormat="1" applyFont="1" applyAlignment="1">
      <alignment horizontal="center" vertical="center"/>
    </xf>
    <xf numFmtId="165" fontId="16" fillId="0" borderId="0" xfId="0" applyNumberFormat="1" applyFont="1" applyBorder="1" applyAlignment="1">
      <alignment horizontal="center" vertical="center"/>
    </xf>
    <xf numFmtId="0" fontId="13" fillId="0" borderId="0" xfId="0" applyFont="1" applyFill="1" applyBorder="1" applyAlignment="1">
      <alignment wrapText="1"/>
    </xf>
    <xf numFmtId="0" fontId="4" fillId="0" borderId="0" xfId="0" applyFont="1" applyFill="1" applyAlignment="1">
      <alignment wrapText="1"/>
    </xf>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165" fontId="3" fillId="4" borderId="24" xfId="0" applyNumberFormat="1" applyFont="1" applyFill="1" applyBorder="1" applyAlignment="1">
      <alignment horizontal="center" vertical="center"/>
    </xf>
    <xf numFmtId="165" fontId="7" fillId="4" borderId="24" xfId="0" applyNumberFormat="1" applyFont="1" applyFill="1" applyBorder="1" applyAlignment="1">
      <alignment horizontal="center" vertical="center"/>
    </xf>
    <xf numFmtId="0" fontId="13" fillId="4" borderId="24" xfId="0" applyFont="1" applyFill="1" applyBorder="1" applyAlignment="1">
      <alignment horizontal="left" vertical="center" wrapText="1"/>
    </xf>
    <xf numFmtId="0" fontId="4" fillId="4" borderId="24" xfId="0" applyFont="1" applyFill="1" applyBorder="1" applyAlignment="1">
      <alignment vertical="center"/>
    </xf>
    <xf numFmtId="165" fontId="3" fillId="11" borderId="24" xfId="0" applyNumberFormat="1" applyFont="1" applyFill="1" applyBorder="1" applyAlignment="1">
      <alignment horizontal="center" vertical="center"/>
    </xf>
    <xf numFmtId="165" fontId="7" fillId="11" borderId="24" xfId="0" applyNumberFormat="1" applyFont="1" applyFill="1" applyBorder="1" applyAlignment="1">
      <alignment horizontal="center" vertical="center"/>
    </xf>
    <xf numFmtId="0" fontId="13" fillId="11" borderId="24" xfId="0" applyFont="1" applyFill="1" applyBorder="1" applyAlignment="1">
      <alignment horizontal="left" vertical="center" wrapText="1"/>
    </xf>
    <xf numFmtId="0" fontId="4" fillId="11" borderId="24" xfId="0" applyFont="1" applyFill="1" applyBorder="1" applyAlignment="1">
      <alignment vertical="center"/>
    </xf>
    <xf numFmtId="165" fontId="3" fillId="10" borderId="24" xfId="0" applyNumberFormat="1" applyFont="1" applyFill="1" applyBorder="1" applyAlignment="1">
      <alignment horizontal="center" vertical="center"/>
    </xf>
    <xf numFmtId="165" fontId="7" fillId="10" borderId="24" xfId="0" applyNumberFormat="1" applyFont="1" applyFill="1" applyBorder="1" applyAlignment="1">
      <alignment horizontal="center" vertical="center"/>
    </xf>
    <xf numFmtId="0" fontId="17" fillId="10" borderId="24" xfId="0" applyFont="1" applyFill="1" applyBorder="1" applyAlignment="1">
      <alignment horizontal="left" vertical="center" wrapText="1"/>
    </xf>
    <xf numFmtId="0" fontId="4" fillId="10" borderId="24" xfId="0" applyFont="1" applyFill="1" applyBorder="1" applyAlignment="1">
      <alignment vertical="center"/>
    </xf>
    <xf numFmtId="165" fontId="3" fillId="0" borderId="24" xfId="0" applyNumberFormat="1" applyFont="1" applyBorder="1" applyAlignment="1">
      <alignment horizontal="center" vertical="center"/>
    </xf>
    <xf numFmtId="165" fontId="15" fillId="0" borderId="24" xfId="0" applyNumberFormat="1" applyFont="1" applyBorder="1" applyAlignment="1">
      <alignment horizontal="center" vertical="center"/>
    </xf>
    <xf numFmtId="0" fontId="14" fillId="0" borderId="24" xfId="0" applyFont="1" applyFill="1" applyBorder="1" applyAlignment="1">
      <alignment horizontal="left" vertical="center" wrapText="1"/>
    </xf>
    <xf numFmtId="0" fontId="4" fillId="0" borderId="24" xfId="0" applyFont="1" applyBorder="1" applyAlignment="1">
      <alignment vertical="center"/>
    </xf>
    <xf numFmtId="165" fontId="13" fillId="0" borderId="24" xfId="0" applyNumberFormat="1" applyFont="1" applyBorder="1" applyAlignment="1">
      <alignment horizontal="center" vertical="center"/>
    </xf>
    <xf numFmtId="0" fontId="13" fillId="0" borderId="24" xfId="0" applyFont="1" applyBorder="1" applyAlignment="1">
      <alignment vertical="center"/>
    </xf>
    <xf numFmtId="0" fontId="4" fillId="0" borderId="24" xfId="0" applyFont="1" applyBorder="1" applyAlignment="1">
      <alignment vertical="center" wrapText="1"/>
    </xf>
    <xf numFmtId="0" fontId="14" fillId="0" borderId="24" xfId="0" applyFont="1" applyFill="1" applyBorder="1" applyAlignment="1">
      <alignment vertical="center" wrapText="1"/>
    </xf>
    <xf numFmtId="165" fontId="14" fillId="0" borderId="24" xfId="0" applyNumberFormat="1" applyFont="1" applyBorder="1" applyAlignment="1">
      <alignment horizontal="center" vertical="center"/>
    </xf>
    <xf numFmtId="167" fontId="15" fillId="0" borderId="24" xfId="0" applyNumberFormat="1" applyFont="1" applyBorder="1" applyAlignment="1">
      <alignment horizontal="center" vertical="center"/>
    </xf>
    <xf numFmtId="165" fontId="15" fillId="11" borderId="24" xfId="0" applyNumberFormat="1" applyFont="1" applyFill="1" applyBorder="1" applyAlignment="1">
      <alignment horizontal="center" vertical="center"/>
    </xf>
    <xf numFmtId="165" fontId="13" fillId="11" borderId="24" xfId="0" applyNumberFormat="1" applyFont="1" applyFill="1" applyBorder="1" applyAlignment="1">
      <alignment horizontal="center" vertical="center"/>
    </xf>
    <xf numFmtId="165" fontId="17" fillId="11" borderId="24" xfId="0" applyNumberFormat="1" applyFont="1" applyFill="1" applyBorder="1" applyAlignment="1">
      <alignment horizontal="center" vertical="center"/>
    </xf>
    <xf numFmtId="0" fontId="13" fillId="11" borderId="24" xfId="0" applyFont="1" applyFill="1" applyBorder="1" applyAlignment="1">
      <alignment vertical="center"/>
    </xf>
    <xf numFmtId="0" fontId="13" fillId="11" borderId="24" xfId="0" applyFont="1" applyFill="1" applyBorder="1" applyAlignment="1">
      <alignment vertical="center" wrapText="1"/>
    </xf>
    <xf numFmtId="166" fontId="13" fillId="11" borderId="24" xfId="0" applyNumberFormat="1" applyFont="1" applyFill="1" applyBorder="1" applyAlignment="1">
      <alignment horizontal="center" vertical="center"/>
    </xf>
    <xf numFmtId="165" fontId="15" fillId="4" borderId="24" xfId="0" applyNumberFormat="1" applyFont="1" applyFill="1" applyBorder="1" applyAlignment="1">
      <alignment horizontal="center" vertical="center"/>
    </xf>
    <xf numFmtId="0" fontId="13" fillId="4" borderId="24" xfId="0" applyFont="1" applyFill="1" applyBorder="1" applyAlignment="1">
      <alignment vertical="center" wrapText="1"/>
    </xf>
    <xf numFmtId="165" fontId="13" fillId="4" borderId="24" xfId="0" applyNumberFormat="1" applyFont="1" applyFill="1" applyBorder="1" applyAlignment="1">
      <alignment horizontal="center" vertical="center"/>
    </xf>
    <xf numFmtId="165" fontId="17" fillId="4" borderId="24" xfId="0" applyNumberFormat="1" applyFont="1" applyFill="1" applyBorder="1" applyAlignment="1">
      <alignment horizontal="center" vertical="center"/>
    </xf>
    <xf numFmtId="0" fontId="13" fillId="4" borderId="24" xfId="0" applyFont="1" applyFill="1" applyBorder="1" applyAlignment="1">
      <alignment vertical="center"/>
    </xf>
    <xf numFmtId="0" fontId="13" fillId="10" borderId="24" xfId="0" applyFont="1" applyFill="1" applyBorder="1" applyAlignment="1">
      <alignment horizontal="left" vertical="center" wrapText="1"/>
    </xf>
    <xf numFmtId="0" fontId="4" fillId="10" borderId="24" xfId="0" applyFont="1" applyFill="1" applyBorder="1" applyAlignment="1">
      <alignment vertical="center" wrapText="1"/>
    </xf>
    <xf numFmtId="0" fontId="13" fillId="10" borderId="24" xfId="0" applyFont="1" applyFill="1" applyBorder="1" applyAlignment="1">
      <alignment vertical="center" wrapText="1"/>
    </xf>
    <xf numFmtId="165" fontId="13" fillId="10" borderId="24" xfId="0" applyNumberFormat="1" applyFont="1" applyFill="1" applyBorder="1" applyAlignment="1">
      <alignment horizontal="center" vertical="center"/>
    </xf>
    <xf numFmtId="165" fontId="17" fillId="10" borderId="24" xfId="0" applyNumberFormat="1" applyFont="1" applyFill="1" applyBorder="1" applyAlignment="1">
      <alignment horizontal="center" vertical="center"/>
    </xf>
    <xf numFmtId="0" fontId="13" fillId="10" borderId="24" xfId="0" applyFont="1" applyFill="1" applyBorder="1" applyAlignment="1">
      <alignment vertical="center"/>
    </xf>
    <xf numFmtId="0" fontId="17" fillId="10" borderId="24" xfId="0" applyFont="1" applyFill="1" applyBorder="1" applyAlignment="1">
      <alignment vertical="center" wrapText="1"/>
    </xf>
    <xf numFmtId="167" fontId="7" fillId="10" borderId="24" xfId="0" applyNumberFormat="1" applyFont="1" applyFill="1" applyBorder="1" applyAlignment="1">
      <alignment horizontal="center" vertical="center"/>
    </xf>
    <xf numFmtId="41" fontId="4" fillId="4" borderId="24" xfId="0" applyNumberFormat="1" applyFont="1" applyFill="1" applyBorder="1" applyAlignment="1">
      <alignment vertical="center"/>
    </xf>
    <xf numFmtId="41" fontId="4" fillId="11" borderId="24" xfId="0" applyNumberFormat="1" applyFont="1" applyFill="1" applyBorder="1" applyAlignment="1">
      <alignment vertical="center"/>
    </xf>
    <xf numFmtId="41" fontId="4" fillId="10" borderId="24" xfId="0" applyNumberFormat="1" applyFont="1" applyFill="1" applyBorder="1" applyAlignment="1">
      <alignment vertical="center"/>
    </xf>
    <xf numFmtId="41" fontId="4" fillId="0" borderId="24" xfId="0" applyNumberFormat="1" applyFont="1" applyBorder="1" applyAlignment="1">
      <alignment vertical="center"/>
    </xf>
    <xf numFmtId="41" fontId="13" fillId="11" borderId="24" xfId="0" applyNumberFormat="1" applyFont="1" applyFill="1" applyBorder="1" applyAlignment="1">
      <alignment vertical="center"/>
    </xf>
    <xf numFmtId="41" fontId="13" fillId="10" borderId="24" xfId="0" applyNumberFormat="1" applyFont="1" applyFill="1" applyBorder="1" applyAlignment="1">
      <alignment vertical="center"/>
    </xf>
    <xf numFmtId="41" fontId="13" fillId="0" borderId="24" xfId="0" applyNumberFormat="1" applyFont="1" applyBorder="1" applyAlignment="1">
      <alignment vertical="center"/>
    </xf>
    <xf numFmtId="41" fontId="13" fillId="4" borderId="24" xfId="0" applyNumberFormat="1" applyFont="1" applyFill="1" applyBorder="1" applyAlignment="1">
      <alignment vertical="center"/>
    </xf>
    <xf numFmtId="41" fontId="2" fillId="0" borderId="0" xfId="0" applyNumberFormat="1" applyFont="1" applyBorder="1"/>
    <xf numFmtId="41" fontId="0" fillId="0" borderId="0" xfId="0" applyNumberFormat="1"/>
    <xf numFmtId="41" fontId="3" fillId="4" borderId="24" xfId="0" applyNumberFormat="1" applyFont="1" applyFill="1" applyBorder="1" applyAlignment="1">
      <alignment vertical="center"/>
    </xf>
    <xf numFmtId="165" fontId="3" fillId="0" borderId="24" xfId="0" applyNumberFormat="1" applyFont="1" applyFill="1" applyBorder="1" applyAlignment="1">
      <alignment horizontal="center" vertical="center"/>
    </xf>
    <xf numFmtId="165" fontId="15" fillId="0" borderId="24" xfId="0" applyNumberFormat="1" applyFont="1" applyFill="1" applyBorder="1" applyAlignment="1">
      <alignment horizontal="center" vertical="center"/>
    </xf>
    <xf numFmtId="0" fontId="4" fillId="0" borderId="24" xfId="0" applyFont="1" applyFill="1" applyBorder="1" applyAlignment="1">
      <alignment vertical="center"/>
    </xf>
    <xf numFmtId="41" fontId="4" fillId="0" borderId="24" xfId="0" applyNumberFormat="1" applyFont="1" applyFill="1" applyBorder="1" applyAlignment="1">
      <alignment vertical="center"/>
    </xf>
    <xf numFmtId="41" fontId="4" fillId="0" borderId="24" xfId="0" applyNumberFormat="1" applyFont="1" applyBorder="1" applyAlignment="1" applyProtection="1">
      <alignment vertical="center"/>
      <protection locked="0"/>
    </xf>
    <xf numFmtId="0" fontId="4" fillId="0" borderId="24" xfId="0" applyFont="1" applyBorder="1" applyAlignment="1" applyProtection="1">
      <alignment vertical="center"/>
      <protection locked="0"/>
    </xf>
    <xf numFmtId="0" fontId="19" fillId="0" borderId="0" xfId="0" applyFont="1" applyAlignment="1">
      <alignment vertical="center"/>
    </xf>
    <xf numFmtId="0" fontId="0" fillId="0" borderId="0" xfId="0" applyFont="1" applyAlignment="1">
      <alignment vertical="center"/>
    </xf>
    <xf numFmtId="0" fontId="19" fillId="0" borderId="0" xfId="0" applyFont="1" applyBorder="1" applyAlignment="1">
      <alignment vertical="center"/>
    </xf>
    <xf numFmtId="0" fontId="4" fillId="0" borderId="24" xfId="0" applyFont="1" applyBorder="1" applyAlignment="1" applyProtection="1">
      <alignment vertical="center"/>
    </xf>
    <xf numFmtId="41" fontId="4" fillId="0" borderId="24" xfId="0" applyNumberFormat="1" applyFont="1" applyBorder="1" applyAlignment="1" applyProtection="1">
      <alignment vertical="center"/>
    </xf>
    <xf numFmtId="0" fontId="18" fillId="0" borderId="24" xfId="0" applyFont="1" applyBorder="1" applyAlignment="1">
      <alignment vertical="center"/>
    </xf>
    <xf numFmtId="41" fontId="18" fillId="0" borderId="24" xfId="0" applyNumberFormat="1" applyFont="1" applyBorder="1" applyAlignment="1">
      <alignment vertical="center"/>
    </xf>
    <xf numFmtId="0" fontId="4" fillId="0" borderId="24" xfId="0" applyFont="1" applyFill="1" applyBorder="1" applyAlignment="1" applyProtection="1">
      <alignment vertical="center"/>
      <protection locked="0"/>
    </xf>
    <xf numFmtId="0" fontId="3" fillId="14" borderId="0" xfId="0" applyFont="1" applyFill="1" applyAlignment="1">
      <alignment horizontal="center" vertical="center"/>
    </xf>
    <xf numFmtId="0" fontId="3" fillId="14" borderId="0" xfId="0" applyFont="1" applyFill="1" applyAlignment="1">
      <alignment horizontal="center"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xf>
    <xf numFmtId="0" fontId="3" fillId="13" borderId="28" xfId="0" applyFont="1" applyFill="1" applyBorder="1" applyAlignment="1">
      <alignment horizontal="center" vertical="center"/>
    </xf>
    <xf numFmtId="0" fontId="3" fillId="13" borderId="28"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0" fontId="3" fillId="13" borderId="28" xfId="0" applyFont="1" applyFill="1" applyBorder="1" applyAlignment="1">
      <alignment horizontal="justify" vertical="center" wrapText="1"/>
    </xf>
    <xf numFmtId="0" fontId="4" fillId="0" borderId="0" xfId="0" applyFont="1" applyAlignment="1">
      <alignment horizontal="justify" vertical="center" wrapText="1"/>
    </xf>
    <xf numFmtId="0" fontId="3" fillId="0" borderId="0" xfId="0" applyNumberFormat="1" applyFont="1" applyAlignment="1">
      <alignment horizontal="justify" vertical="center" wrapText="1"/>
    </xf>
    <xf numFmtId="0" fontId="3" fillId="0" borderId="0" xfId="0" applyFont="1" applyAlignment="1">
      <alignment horizontal="justify" vertical="center" wrapText="1"/>
    </xf>
    <xf numFmtId="0" fontId="0" fillId="15" borderId="0" xfId="0" applyFill="1" applyProtection="1"/>
    <xf numFmtId="0" fontId="22" fillId="15" borderId="0" xfId="0" applyFont="1" applyFill="1" applyAlignment="1" applyProtection="1"/>
    <xf numFmtId="0" fontId="0" fillId="0" borderId="0" xfId="0" applyProtection="1"/>
    <xf numFmtId="0" fontId="23" fillId="15" borderId="0" xfId="0" applyFont="1" applyFill="1" applyAlignment="1" applyProtection="1"/>
    <xf numFmtId="0" fontId="0" fillId="0" borderId="0" xfId="0" applyAlignment="1" applyProtection="1">
      <alignment vertical="center"/>
    </xf>
    <xf numFmtId="0" fontId="0" fillId="15" borderId="0" xfId="0" applyFill="1" applyAlignment="1" applyProtection="1">
      <alignment horizontal="right"/>
    </xf>
    <xf numFmtId="0" fontId="21" fillId="15" borderId="0" xfId="0" applyFont="1" applyFill="1" applyAlignment="1" applyProtection="1"/>
    <xf numFmtId="0" fontId="23" fillId="15" borderId="0" xfId="0" applyFont="1" applyFill="1" applyAlignment="1" applyProtection="1">
      <alignment horizontal="center"/>
    </xf>
    <xf numFmtId="0" fontId="23" fillId="15" borderId="0" xfId="0" applyFont="1" applyFill="1" applyAlignment="1" applyProtection="1">
      <alignment horizontal="left"/>
    </xf>
    <xf numFmtId="0" fontId="24" fillId="15" borderId="32" xfId="0" applyFont="1" applyFill="1" applyBorder="1" applyProtection="1"/>
    <xf numFmtId="0" fontId="0" fillId="15" borderId="32" xfId="0" applyFill="1" applyBorder="1" applyProtection="1"/>
    <xf numFmtId="0" fontId="0" fillId="16" borderId="33" xfId="0" applyFill="1" applyBorder="1" applyProtection="1"/>
    <xf numFmtId="0" fontId="0" fillId="16" borderId="34" xfId="0" applyFill="1" applyBorder="1" applyProtection="1"/>
    <xf numFmtId="0" fontId="0" fillId="15" borderId="34" xfId="0" applyFill="1" applyBorder="1" applyProtection="1"/>
    <xf numFmtId="0" fontId="0" fillId="15" borderId="36" xfId="0" applyFill="1" applyBorder="1" applyProtection="1"/>
    <xf numFmtId="0" fontId="25" fillId="16" borderId="37" xfId="0" applyFont="1" applyFill="1" applyBorder="1" applyProtection="1"/>
    <xf numFmtId="0" fontId="0" fillId="16" borderId="0" xfId="0" applyFill="1" applyBorder="1" applyProtection="1"/>
    <xf numFmtId="0" fontId="0" fillId="15" borderId="0" xfId="0" applyFill="1" applyBorder="1" applyProtection="1"/>
    <xf numFmtId="0" fontId="25" fillId="16" borderId="38" xfId="0" applyFont="1" applyFill="1" applyBorder="1" applyProtection="1"/>
    <xf numFmtId="0" fontId="25" fillId="16" borderId="0" xfId="0" applyFont="1" applyFill="1" applyBorder="1" applyProtection="1"/>
    <xf numFmtId="0" fontId="26" fillId="16" borderId="0" xfId="0" applyFont="1" applyFill="1" applyBorder="1" applyProtection="1"/>
    <xf numFmtId="0" fontId="0" fillId="15" borderId="0" xfId="0" applyFill="1" applyBorder="1" applyAlignment="1" applyProtection="1">
      <alignment horizontal="right"/>
    </xf>
    <xf numFmtId="0" fontId="26" fillId="15" borderId="0" xfId="0" applyFont="1" applyFill="1" applyBorder="1" applyAlignment="1" applyProtection="1">
      <alignment horizontal="right"/>
    </xf>
    <xf numFmtId="0" fontId="26" fillId="15" borderId="0" xfId="0" applyFont="1" applyFill="1" applyBorder="1" applyProtection="1"/>
    <xf numFmtId="0" fontId="0" fillId="15" borderId="40" xfId="0" applyFill="1" applyBorder="1" applyProtection="1"/>
    <xf numFmtId="0" fontId="0" fillId="15" borderId="37" xfId="0" applyFill="1" applyBorder="1" applyProtection="1"/>
    <xf numFmtId="0" fontId="0" fillId="15" borderId="38" xfId="0" applyFill="1" applyBorder="1" applyProtection="1"/>
    <xf numFmtId="0" fontId="25" fillId="15" borderId="0" xfId="0" applyFont="1" applyFill="1" applyBorder="1" applyAlignment="1" applyProtection="1"/>
    <xf numFmtId="0" fontId="0" fillId="15" borderId="0" xfId="0" applyFill="1" applyBorder="1" applyAlignment="1" applyProtection="1"/>
    <xf numFmtId="0" fontId="20" fillId="15" borderId="39" xfId="0" applyFont="1" applyFill="1" applyBorder="1" applyAlignment="1" applyProtection="1">
      <alignment horizontal="center"/>
      <protection locked="0"/>
    </xf>
    <xf numFmtId="0" fontId="0" fillId="15" borderId="44" xfId="0" applyFill="1" applyBorder="1" applyProtection="1"/>
    <xf numFmtId="0" fontId="27" fillId="15" borderId="0" xfId="0" applyFont="1" applyFill="1" applyBorder="1" applyProtection="1"/>
    <xf numFmtId="0" fontId="0" fillId="15" borderId="45" xfId="0" applyFill="1" applyBorder="1" applyProtection="1"/>
    <xf numFmtId="0" fontId="0" fillId="15" borderId="46" xfId="0" applyFill="1" applyBorder="1" applyProtection="1"/>
    <xf numFmtId="0" fontId="0" fillId="15" borderId="47" xfId="0" applyFill="1" applyBorder="1" applyProtection="1"/>
    <xf numFmtId="0" fontId="0" fillId="15" borderId="48" xfId="0" applyFill="1" applyBorder="1" applyProtection="1"/>
    <xf numFmtId="0" fontId="0" fillId="15" borderId="49" xfId="0" applyFill="1" applyBorder="1" applyProtection="1"/>
    <xf numFmtId="0" fontId="0" fillId="15" borderId="50" xfId="0" applyFill="1" applyBorder="1" applyProtection="1"/>
    <xf numFmtId="0" fontId="0" fillId="15" borderId="51" xfId="0" applyFill="1" applyBorder="1" applyProtection="1"/>
    <xf numFmtId="0" fontId="0" fillId="15" borderId="52" xfId="0" applyFill="1" applyBorder="1" applyProtection="1"/>
    <xf numFmtId="0" fontId="25" fillId="15" borderId="0" xfId="0" applyFont="1" applyFill="1" applyBorder="1" applyAlignment="1" applyProtection="1">
      <alignment horizontal="right"/>
    </xf>
    <xf numFmtId="0" fontId="25" fillId="15" borderId="51" xfId="0" applyFont="1" applyFill="1" applyBorder="1" applyAlignment="1" applyProtection="1">
      <alignment horizontal="right"/>
    </xf>
    <xf numFmtId="0" fontId="26" fillId="15" borderId="51" xfId="0" applyFont="1" applyFill="1" applyBorder="1" applyAlignment="1" applyProtection="1">
      <alignment horizontal="right"/>
    </xf>
    <xf numFmtId="0" fontId="0" fillId="15" borderId="53" xfId="0" applyFill="1" applyBorder="1" applyProtection="1"/>
    <xf numFmtId="170" fontId="21" fillId="15" borderId="0" xfId="0" applyNumberFormat="1" applyFont="1" applyFill="1" applyBorder="1" applyAlignment="1" applyProtection="1">
      <alignment vertical="center"/>
    </xf>
    <xf numFmtId="1" fontId="0" fillId="15" borderId="0" xfId="0" applyNumberFormat="1" applyFill="1" applyProtection="1"/>
    <xf numFmtId="0" fontId="25" fillId="15" borderId="37" xfId="0" applyFont="1" applyFill="1" applyBorder="1" applyAlignment="1" applyProtection="1"/>
    <xf numFmtId="0" fontId="25" fillId="15" borderId="44" xfId="0" applyFont="1" applyFill="1" applyBorder="1" applyAlignment="1" applyProtection="1"/>
    <xf numFmtId="0" fontId="27" fillId="15" borderId="0" xfId="0" applyFont="1" applyFill="1" applyBorder="1" applyAlignment="1" applyProtection="1">
      <alignment horizontal="right"/>
    </xf>
    <xf numFmtId="170" fontId="21" fillId="15" borderId="46" xfId="0" applyNumberFormat="1" applyFont="1" applyFill="1" applyBorder="1" applyAlignment="1" applyProtection="1">
      <alignment vertical="center"/>
    </xf>
    <xf numFmtId="171" fontId="21" fillId="15" borderId="46" xfId="0" applyNumberFormat="1" applyFont="1" applyFill="1" applyBorder="1" applyAlignment="1" applyProtection="1">
      <alignment vertical="center"/>
    </xf>
    <xf numFmtId="0" fontId="25" fillId="15" borderId="46" xfId="0" applyFont="1" applyFill="1" applyBorder="1" applyProtection="1"/>
    <xf numFmtId="0" fontId="25" fillId="16" borderId="56" xfId="0" applyFont="1" applyFill="1" applyBorder="1" applyProtection="1"/>
    <xf numFmtId="0" fontId="0" fillId="16" borderId="51" xfId="0" applyFill="1" applyBorder="1" applyProtection="1"/>
    <xf numFmtId="0" fontId="0" fillId="15" borderId="54" xfId="0" applyFill="1" applyBorder="1" applyProtection="1"/>
    <xf numFmtId="0" fontId="0" fillId="15" borderId="55" xfId="0" applyFill="1" applyBorder="1" applyProtection="1"/>
    <xf numFmtId="0" fontId="24" fillId="15" borderId="0" xfId="0" applyFont="1" applyFill="1" applyBorder="1" applyProtection="1"/>
    <xf numFmtId="0" fontId="0" fillId="16" borderId="35" xfId="0" applyFill="1" applyBorder="1" applyProtection="1"/>
    <xf numFmtId="0" fontId="0" fillId="15" borderId="0" xfId="0" applyFill="1" applyBorder="1" applyAlignment="1" applyProtection="1">
      <alignment vertical="justify" wrapText="1"/>
    </xf>
    <xf numFmtId="0" fontId="20" fillId="15" borderId="0" xfId="0" applyFont="1" applyFill="1" applyBorder="1" applyAlignment="1" applyProtection="1">
      <alignment horizontal="center"/>
    </xf>
    <xf numFmtId="0" fontId="28" fillId="15" borderId="0" xfId="0" applyFont="1" applyFill="1" applyBorder="1" applyAlignment="1" applyProtection="1">
      <alignment vertical="justify" wrapText="1"/>
    </xf>
    <xf numFmtId="1" fontId="25" fillId="15" borderId="0" xfId="0" applyNumberFormat="1" applyFont="1" applyFill="1" applyBorder="1" applyAlignment="1" applyProtection="1"/>
    <xf numFmtId="0" fontId="0" fillId="15" borderId="57" xfId="0" applyFill="1" applyBorder="1" applyProtection="1"/>
    <xf numFmtId="0" fontId="0" fillId="15" borderId="58" xfId="0" applyFill="1" applyBorder="1" applyProtection="1"/>
    <xf numFmtId="0" fontId="0" fillId="15" borderId="0" xfId="0" applyFill="1" applyAlignment="1" applyProtection="1"/>
    <xf numFmtId="0" fontId="18" fillId="0" borderId="0" xfId="0" applyFont="1" applyFill="1" applyBorder="1" applyAlignment="1">
      <alignment wrapText="1"/>
    </xf>
    <xf numFmtId="165" fontId="4" fillId="0" borderId="0" xfId="0" applyNumberFormat="1" applyFont="1" applyAlignment="1">
      <alignment horizontal="center" vertical="center"/>
    </xf>
    <xf numFmtId="165" fontId="31" fillId="0" borderId="0" xfId="0" applyNumberFormat="1" applyFont="1" applyBorder="1" applyAlignment="1">
      <alignment horizontal="center" vertical="center"/>
    </xf>
    <xf numFmtId="0" fontId="36" fillId="0" borderId="0" xfId="0" applyFont="1" applyFill="1" applyAlignment="1">
      <alignment wrapText="1"/>
    </xf>
    <xf numFmtId="0" fontId="37" fillId="0" borderId="0" xfId="0" applyFont="1" applyFill="1" applyBorder="1" applyAlignment="1">
      <alignment wrapText="1"/>
    </xf>
    <xf numFmtId="41" fontId="0" fillId="0" borderId="0" xfId="0" applyNumberFormat="1" applyAlignment="1">
      <alignment vertical="center"/>
    </xf>
    <xf numFmtId="9" fontId="0" fillId="0" borderId="0" xfId="0" applyNumberFormat="1"/>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9" fontId="1" fillId="0" borderId="0" xfId="0" applyNumberFormat="1" applyFont="1" applyAlignment="1">
      <alignment horizontal="center" vertical="center"/>
    </xf>
    <xf numFmtId="41" fontId="1" fillId="0" borderId="0" xfId="0" applyNumberFormat="1" applyFont="1" applyAlignment="1">
      <alignment horizontal="center"/>
    </xf>
    <xf numFmtId="0" fontId="8" fillId="17" borderId="0" xfId="0" applyFont="1" applyFill="1"/>
    <xf numFmtId="0" fontId="0" fillId="17" borderId="0" xfId="0" applyFill="1"/>
    <xf numFmtId="41" fontId="0" fillId="17" borderId="0" xfId="0" applyNumberFormat="1" applyFill="1"/>
    <xf numFmtId="9" fontId="0" fillId="17" borderId="0" xfId="0" applyNumberFormat="1" applyFill="1" applyAlignment="1">
      <alignment horizontal="center" vertical="center"/>
    </xf>
    <xf numFmtId="0" fontId="0" fillId="17" borderId="0" xfId="0" applyFont="1" applyFill="1" applyAlignment="1">
      <alignment horizontal="center"/>
    </xf>
    <xf numFmtId="0" fontId="0" fillId="0" borderId="0" xfId="0" applyFont="1" applyAlignment="1">
      <alignment horizontal="center" vertical="center"/>
    </xf>
    <xf numFmtId="0" fontId="0" fillId="0" borderId="0" xfId="0" applyAlignment="1">
      <alignment vertical="center" wrapText="1"/>
    </xf>
    <xf numFmtId="0" fontId="0" fillId="17" borderId="0" xfId="0" applyFill="1" applyAlignment="1">
      <alignment horizontal="center"/>
    </xf>
    <xf numFmtId="0" fontId="38" fillId="18" borderId="0" xfId="0" applyFont="1" applyFill="1" applyBorder="1" applyAlignment="1">
      <alignment horizontal="center" vertical="center"/>
    </xf>
    <xf numFmtId="0" fontId="38" fillId="18" borderId="0" xfId="0" applyFont="1" applyFill="1" applyBorder="1" applyAlignment="1">
      <alignment horizontal="right" vertical="center" wrapText="1"/>
    </xf>
    <xf numFmtId="41" fontId="38" fillId="18" borderId="0" xfId="0" applyNumberFormat="1" applyFont="1" applyFill="1" applyBorder="1" applyAlignment="1">
      <alignment vertical="center"/>
    </xf>
    <xf numFmtId="0" fontId="0" fillId="18" borderId="0" xfId="0" applyFont="1" applyFill="1" applyBorder="1" applyAlignment="1">
      <alignment horizontal="center" vertical="center"/>
    </xf>
    <xf numFmtId="0" fontId="0" fillId="18" borderId="62" xfId="0" applyFont="1" applyFill="1" applyBorder="1" applyAlignment="1">
      <alignment horizontal="center" vertical="center"/>
    </xf>
    <xf numFmtId="0" fontId="38" fillId="18" borderId="63" xfId="0" applyFont="1" applyFill="1" applyBorder="1" applyAlignment="1">
      <alignment horizontal="right" vertical="center" wrapText="1"/>
    </xf>
    <xf numFmtId="41" fontId="38" fillId="18" borderId="63" xfId="0" applyNumberFormat="1" applyFont="1" applyFill="1" applyBorder="1" applyAlignment="1">
      <alignment vertical="center"/>
    </xf>
    <xf numFmtId="0" fontId="38" fillId="18" borderId="0" xfId="0" applyFont="1" applyFill="1" applyBorder="1" applyAlignment="1">
      <alignment horizontal="right" vertical="center"/>
    </xf>
    <xf numFmtId="0" fontId="0" fillId="17" borderId="0" xfId="0" applyFill="1" applyAlignment="1">
      <alignment vertical="center"/>
    </xf>
    <xf numFmtId="0" fontId="41" fillId="0" borderId="0" xfId="0" applyFont="1"/>
    <xf numFmtId="0" fontId="39" fillId="0" borderId="0" xfId="0" applyFont="1"/>
    <xf numFmtId="41" fontId="43" fillId="12" borderId="0" xfId="0" applyNumberFormat="1" applyFont="1" applyFill="1" applyBorder="1" applyAlignment="1">
      <alignment vertical="center"/>
    </xf>
    <xf numFmtId="0" fontId="43" fillId="0" borderId="0" xfId="0" applyFont="1" applyBorder="1"/>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vertical="center" wrapText="1"/>
    </xf>
    <xf numFmtId="9" fontId="0" fillId="0" borderId="0" xfId="0" applyNumberFormat="1" applyAlignment="1">
      <alignment vertical="center"/>
    </xf>
    <xf numFmtId="0" fontId="44" fillId="0" borderId="65" xfId="0" applyFont="1" applyFill="1" applyBorder="1" applyAlignment="1">
      <alignment horizontal="center"/>
    </xf>
    <xf numFmtId="0" fontId="44" fillId="0" borderId="0" xfId="0" applyFont="1" applyFill="1" applyBorder="1" applyAlignment="1">
      <alignment horizontal="center"/>
    </xf>
    <xf numFmtId="41" fontId="44" fillId="0" borderId="0" xfId="0" applyNumberFormat="1" applyFont="1" applyFill="1" applyBorder="1" applyAlignment="1">
      <alignment horizontal="center"/>
    </xf>
    <xf numFmtId="9" fontId="44" fillId="0" borderId="66" xfId="0" applyNumberFormat="1" applyFont="1" applyFill="1" applyBorder="1" applyAlignment="1">
      <alignment horizontal="center" vertical="center"/>
    </xf>
    <xf numFmtId="0" fontId="0" fillId="12" borderId="0" xfId="0" applyFill="1" applyBorder="1" applyAlignment="1">
      <alignment horizontal="center" vertical="center"/>
    </xf>
    <xf numFmtId="0" fontId="44" fillId="0" borderId="67" xfId="0" applyFont="1" applyFill="1" applyBorder="1" applyAlignment="1">
      <alignment horizontal="center"/>
    </xf>
    <xf numFmtId="9" fontId="44" fillId="0" borderId="68" xfId="0" applyNumberFormat="1" applyFont="1" applyFill="1" applyBorder="1" applyAlignment="1">
      <alignment horizontal="center" vertical="center"/>
    </xf>
    <xf numFmtId="0" fontId="45" fillId="12" borderId="0" xfId="0" applyFont="1" applyFill="1" applyBorder="1" applyAlignment="1">
      <alignment horizontal="right" vertical="center" wrapText="1"/>
    </xf>
    <xf numFmtId="41" fontId="45" fillId="12" borderId="0" xfId="0" applyNumberFormat="1" applyFont="1" applyFill="1"/>
    <xf numFmtId="9" fontId="45" fillId="12" borderId="0" xfId="0" applyNumberFormat="1" applyFont="1" applyFill="1"/>
    <xf numFmtId="0" fontId="45" fillId="12" borderId="0" xfId="0" applyFont="1" applyFill="1" applyAlignment="1">
      <alignment horizontal="center" vertical="center"/>
    </xf>
    <xf numFmtId="41" fontId="45" fillId="12" borderId="0" xfId="0" applyNumberFormat="1" applyFont="1" applyFill="1" applyAlignment="1">
      <alignment vertical="center"/>
    </xf>
    <xf numFmtId="9" fontId="45" fillId="12" borderId="0" xfId="0" applyNumberFormat="1" applyFont="1" applyFill="1" applyAlignment="1">
      <alignment vertical="center"/>
    </xf>
    <xf numFmtId="0" fontId="0" fillId="17" borderId="0" xfId="0" applyFill="1" applyBorder="1" applyAlignment="1">
      <alignment horizontal="center" vertical="center"/>
    </xf>
    <xf numFmtId="0" fontId="0" fillId="17" borderId="0" xfId="0" applyFont="1" applyFill="1" applyBorder="1" applyAlignment="1">
      <alignment vertical="center" wrapText="1"/>
    </xf>
    <xf numFmtId="0" fontId="45" fillId="17" borderId="0" xfId="0" applyFont="1" applyFill="1" applyBorder="1" applyAlignment="1">
      <alignment vertical="center" wrapText="1"/>
    </xf>
    <xf numFmtId="41" fontId="45" fillId="17" borderId="0" xfId="0" applyNumberFormat="1" applyFont="1" applyFill="1"/>
    <xf numFmtId="9" fontId="45" fillId="17" borderId="0" xfId="0" applyNumberFormat="1" applyFont="1" applyFill="1"/>
    <xf numFmtId="0" fontId="0" fillId="17" borderId="0" xfId="0" applyFill="1" applyAlignment="1">
      <alignment horizontal="center" vertical="center"/>
    </xf>
    <xf numFmtId="0" fontId="0" fillId="17" borderId="0" xfId="0" applyFill="1" applyAlignment="1">
      <alignment vertical="center" wrapText="1"/>
    </xf>
    <xf numFmtId="0" fontId="0" fillId="15" borderId="0" xfId="0" applyFill="1" applyBorder="1" applyAlignment="1" applyProtection="1">
      <alignment vertical="justify" wrapText="1"/>
    </xf>
    <xf numFmtId="0" fontId="0" fillId="15" borderId="0" xfId="0" applyFill="1" applyAlignment="1" applyProtection="1">
      <alignment vertical="justify" wrapText="1"/>
    </xf>
    <xf numFmtId="0" fontId="0" fillId="15" borderId="0" xfId="0" applyFill="1" applyBorder="1" applyAlignment="1" applyProtection="1">
      <alignment vertical="justify" wrapText="1"/>
    </xf>
    <xf numFmtId="0" fontId="0" fillId="17" borderId="0" xfId="0" applyFill="1" applyProtection="1"/>
    <xf numFmtId="0" fontId="20" fillId="15" borderId="0" xfId="0" applyFont="1" applyFill="1" applyBorder="1" applyAlignment="1" applyProtection="1">
      <alignment horizontal="center"/>
      <protection locked="0"/>
    </xf>
    <xf numFmtId="0" fontId="0" fillId="15" borderId="37" xfId="0" applyFill="1" applyBorder="1" applyAlignment="1" applyProtection="1"/>
    <xf numFmtId="0" fontId="0" fillId="15" borderId="0" xfId="0" applyFill="1" applyBorder="1" applyAlignment="1" applyProtection="1">
      <alignment wrapText="1"/>
    </xf>
    <xf numFmtId="0" fontId="0" fillId="15" borderId="38" xfId="0" applyFill="1" applyBorder="1" applyAlignment="1" applyProtection="1"/>
    <xf numFmtId="0" fontId="28" fillId="15" borderId="0" xfId="0" applyFont="1" applyFill="1" applyBorder="1" applyAlignment="1" applyProtection="1">
      <alignment wrapText="1"/>
    </xf>
    <xf numFmtId="0" fontId="0" fillId="15" borderId="40" xfId="0" applyFill="1" applyBorder="1" applyAlignment="1" applyProtection="1"/>
    <xf numFmtId="0" fontId="0" fillId="0" borderId="0" xfId="0" applyAlignment="1" applyProtection="1"/>
    <xf numFmtId="0" fontId="48" fillId="8" borderId="73" xfId="0" applyFont="1" applyFill="1" applyBorder="1" applyAlignment="1">
      <alignment vertical="center"/>
    </xf>
    <xf numFmtId="0" fontId="49" fillId="0" borderId="0" xfId="1" applyFont="1" applyAlignment="1" applyProtection="1">
      <alignment vertical="center"/>
    </xf>
    <xf numFmtId="49" fontId="49" fillId="0" borderId="74" xfId="3" applyNumberFormat="1" applyFont="1" applyFill="1" applyBorder="1" applyAlignment="1" applyProtection="1">
      <alignment vertical="center" wrapText="1"/>
      <protection locked="0"/>
    </xf>
    <xf numFmtId="3" fontId="49" fillId="0" borderId="74" xfId="3" applyNumberFormat="1" applyFont="1" applyFill="1" applyBorder="1" applyAlignment="1" applyProtection="1">
      <alignment horizontal="center" vertical="center"/>
      <protection locked="0"/>
    </xf>
    <xf numFmtId="49" fontId="49" fillId="0" borderId="74" xfId="3" applyNumberFormat="1" applyFont="1" applyFill="1" applyBorder="1" applyAlignment="1" applyProtection="1">
      <alignment horizontal="center" vertical="center" wrapText="1"/>
      <protection locked="0"/>
    </xf>
    <xf numFmtId="3" fontId="49" fillId="0" borderId="74" xfId="3" applyNumberFormat="1" applyFont="1" applyFill="1" applyBorder="1" applyAlignment="1" applyProtection="1">
      <alignment horizontal="right" vertical="center"/>
      <protection locked="0"/>
    </xf>
    <xf numFmtId="3" fontId="49" fillId="0" borderId="74" xfId="3" applyNumberFormat="1" applyFont="1" applyFill="1" applyBorder="1" applyAlignment="1" applyProtection="1">
      <alignment vertical="center"/>
      <protection locked="0"/>
    </xf>
    <xf numFmtId="0" fontId="49" fillId="15" borderId="0" xfId="1" applyFont="1" applyFill="1" applyProtection="1"/>
    <xf numFmtId="0" fontId="49" fillId="0" borderId="0" xfId="1" applyFont="1" applyProtection="1"/>
    <xf numFmtId="0" fontId="49" fillId="15" borderId="0" xfId="1" applyFont="1" applyFill="1" applyProtection="1">
      <protection locked="0"/>
    </xf>
    <xf numFmtId="0" fontId="49" fillId="0" borderId="0" xfId="1" applyFont="1" applyProtection="1">
      <protection locked="0"/>
    </xf>
    <xf numFmtId="49" fontId="49" fillId="19" borderId="71" xfId="3" applyNumberFormat="1" applyFont="1" applyFill="1" applyBorder="1" applyAlignment="1" applyProtection="1">
      <alignment vertical="center" wrapText="1"/>
    </xf>
    <xf numFmtId="49" fontId="49" fillId="0" borderId="71" xfId="3" applyNumberFormat="1" applyFont="1" applyFill="1" applyBorder="1" applyAlignment="1" applyProtection="1">
      <alignment vertical="center" wrapText="1"/>
      <protection locked="0"/>
    </xf>
    <xf numFmtId="0" fontId="47" fillId="0" borderId="0" xfId="0" applyFont="1"/>
    <xf numFmtId="3" fontId="49" fillId="0" borderId="71" xfId="3" applyNumberFormat="1" applyFont="1" applyFill="1" applyBorder="1" applyAlignment="1" applyProtection="1">
      <alignment horizontal="center" vertical="center"/>
      <protection locked="0"/>
    </xf>
    <xf numFmtId="49" fontId="49" fillId="0" borderId="71" xfId="3" applyNumberFormat="1" applyFont="1" applyFill="1" applyBorder="1" applyAlignment="1" applyProtection="1">
      <alignment horizontal="center" vertical="center" wrapText="1"/>
      <protection locked="0"/>
    </xf>
    <xf numFmtId="3" fontId="49" fillId="19" borderId="71" xfId="3" applyNumberFormat="1" applyFont="1" applyFill="1" applyBorder="1" applyAlignment="1" applyProtection="1">
      <alignment horizontal="right" vertical="center"/>
    </xf>
    <xf numFmtId="3" fontId="49" fillId="19" borderId="71" xfId="3" applyNumberFormat="1" applyFont="1" applyFill="1" applyBorder="1" applyAlignment="1" applyProtection="1">
      <alignment vertical="center"/>
    </xf>
    <xf numFmtId="0" fontId="50" fillId="0" borderId="0" xfId="1" applyFont="1" applyProtection="1"/>
    <xf numFmtId="0" fontId="50" fillId="15" borderId="0" xfId="1" applyFont="1" applyFill="1" applyProtection="1"/>
    <xf numFmtId="0" fontId="49" fillId="0" borderId="0" xfId="3" applyFont="1" applyAlignment="1" applyProtection="1">
      <alignment vertical="center"/>
    </xf>
    <xf numFmtId="0" fontId="49" fillId="0" borderId="0" xfId="3" applyFont="1" applyAlignment="1" applyProtection="1">
      <alignment horizontal="center" vertical="center"/>
    </xf>
    <xf numFmtId="3" fontId="49" fillId="0" borderId="0" xfId="3" applyNumberFormat="1" applyFont="1" applyAlignment="1" applyProtection="1">
      <alignment horizontal="center" vertical="center"/>
    </xf>
    <xf numFmtId="3" fontId="49" fillId="0" borderId="0" xfId="3" applyNumberFormat="1" applyFont="1" applyAlignment="1" applyProtection="1">
      <alignment horizontal="right" vertical="center"/>
    </xf>
    <xf numFmtId="3" fontId="49" fillId="0" borderId="0" xfId="1" applyNumberFormat="1" applyFont="1" applyProtection="1"/>
    <xf numFmtId="0" fontId="49" fillId="0" borderId="0" xfId="1" applyFont="1" applyAlignment="1" applyProtection="1">
      <alignment horizontal="center"/>
    </xf>
    <xf numFmtId="3" fontId="49" fillId="0" borderId="0" xfId="1" applyNumberFormat="1" applyFont="1" applyAlignment="1" applyProtection="1">
      <alignment horizontal="right"/>
    </xf>
    <xf numFmtId="0" fontId="52" fillId="15" borderId="0" xfId="1" applyFont="1" applyFill="1" applyAlignment="1" applyProtection="1">
      <alignment vertical="center"/>
    </xf>
    <xf numFmtId="0" fontId="52" fillId="0" borderId="0" xfId="1" applyFont="1" applyAlignment="1" applyProtection="1">
      <alignment vertical="center"/>
    </xf>
    <xf numFmtId="3" fontId="5" fillId="8" borderId="73" xfId="3" applyNumberFormat="1" applyFont="1" applyFill="1" applyBorder="1" applyAlignment="1" applyProtection="1">
      <alignment horizontal="center" vertical="center" wrapText="1"/>
    </xf>
    <xf numFmtId="0" fontId="50" fillId="9" borderId="0" xfId="3" applyFont="1" applyFill="1" applyAlignment="1" applyProtection="1">
      <alignment vertical="center"/>
    </xf>
    <xf numFmtId="0" fontId="50" fillId="9" borderId="0" xfId="3" applyFont="1" applyFill="1" applyAlignment="1" applyProtection="1">
      <alignment horizontal="center" vertical="center"/>
    </xf>
    <xf numFmtId="0" fontId="50" fillId="9" borderId="0" xfId="1" applyFont="1" applyFill="1" applyProtection="1"/>
    <xf numFmtId="3" fontId="50" fillId="9" borderId="0" xfId="3" applyNumberFormat="1" applyFont="1" applyFill="1" applyAlignment="1" applyProtection="1">
      <alignment horizontal="center" vertical="center"/>
    </xf>
    <xf numFmtId="3" fontId="50" fillId="9" borderId="0" xfId="3" applyNumberFormat="1" applyFont="1" applyFill="1" applyAlignment="1" applyProtection="1">
      <alignment horizontal="right" vertical="center"/>
    </xf>
    <xf numFmtId="3" fontId="51" fillId="9" borderId="0" xfId="3" applyNumberFormat="1" applyFont="1" applyFill="1" applyAlignment="1" applyProtection="1">
      <alignment horizontal="right" vertical="center"/>
    </xf>
    <xf numFmtId="3" fontId="51" fillId="9" borderId="72" xfId="3" applyNumberFormat="1" applyFont="1" applyFill="1" applyBorder="1" applyAlignment="1" applyProtection="1">
      <alignment horizontal="right" vertical="center"/>
    </xf>
    <xf numFmtId="0" fontId="47" fillId="0" borderId="74" xfId="0" applyFont="1" applyBorder="1" applyProtection="1">
      <protection locked="0"/>
    </xf>
    <xf numFmtId="0" fontId="49" fillId="17" borderId="0" xfId="1" applyFont="1" applyFill="1" applyProtection="1"/>
    <xf numFmtId="9" fontId="49" fillId="17" borderId="43" xfId="1" applyNumberFormat="1" applyFont="1" applyFill="1" applyBorder="1" applyAlignment="1" applyProtection="1">
      <alignment horizontal="center"/>
    </xf>
    <xf numFmtId="0" fontId="49" fillId="17" borderId="0" xfId="1" applyFont="1" applyFill="1" applyAlignment="1" applyProtection="1">
      <alignment vertical="center"/>
    </xf>
    <xf numFmtId="0" fontId="53" fillId="17" borderId="39" xfId="1" applyFont="1" applyFill="1" applyBorder="1" applyAlignment="1" applyProtection="1">
      <alignment vertical="center"/>
    </xf>
    <xf numFmtId="0" fontId="51" fillId="12" borderId="39" xfId="1" applyFont="1" applyFill="1" applyBorder="1" applyAlignment="1" applyProtection="1">
      <alignment horizontal="right"/>
    </xf>
    <xf numFmtId="0" fontId="51" fillId="9" borderId="39" xfId="1" applyFont="1" applyFill="1" applyBorder="1" applyAlignment="1" applyProtection="1">
      <alignment horizontal="right"/>
    </xf>
    <xf numFmtId="3" fontId="56" fillId="8" borderId="0" xfId="1" applyNumberFormat="1" applyFont="1" applyFill="1" applyProtection="1"/>
    <xf numFmtId="3" fontId="49" fillId="17" borderId="0" xfId="1" applyNumberFormat="1" applyFont="1" applyFill="1" applyProtection="1"/>
    <xf numFmtId="3" fontId="49" fillId="17" borderId="39" xfId="1" applyNumberFormat="1" applyFont="1" applyFill="1" applyBorder="1" applyAlignment="1" applyProtection="1">
      <alignment vertical="center"/>
      <protection locked="0"/>
    </xf>
    <xf numFmtId="3" fontId="49" fillId="17" borderId="0" xfId="1" applyNumberFormat="1" applyFont="1" applyFill="1" applyAlignment="1" applyProtection="1">
      <alignment vertical="center"/>
    </xf>
    <xf numFmtId="3" fontId="49" fillId="17" borderId="39" xfId="1" applyNumberFormat="1" applyFont="1" applyFill="1" applyBorder="1" applyAlignment="1" applyProtection="1">
      <alignment vertical="center"/>
    </xf>
    <xf numFmtId="3" fontId="51" fillId="12" borderId="39" xfId="1" applyNumberFormat="1" applyFont="1" applyFill="1" applyBorder="1" applyProtection="1"/>
    <xf numFmtId="3" fontId="57" fillId="12" borderId="0" xfId="1" applyNumberFormat="1" applyFont="1" applyFill="1" applyProtection="1"/>
    <xf numFmtId="3" fontId="51" fillId="9" borderId="39" xfId="1" applyNumberFormat="1" applyFont="1" applyFill="1" applyBorder="1" applyProtection="1"/>
    <xf numFmtId="3" fontId="51" fillId="9" borderId="0" xfId="1" applyNumberFormat="1" applyFont="1" applyFill="1" applyProtection="1"/>
    <xf numFmtId="3" fontId="49" fillId="17" borderId="0" xfId="1" applyNumberFormat="1" applyFont="1" applyFill="1" applyAlignment="1" applyProtection="1">
      <alignment horizontal="right"/>
    </xf>
    <xf numFmtId="3" fontId="53" fillId="17" borderId="0" xfId="1" applyNumberFormat="1" applyFont="1" applyFill="1" applyProtection="1"/>
    <xf numFmtId="9" fontId="49" fillId="0" borderId="0" xfId="1" applyNumberFormat="1" applyFont="1" applyAlignment="1" applyProtection="1">
      <alignment horizontal="center"/>
    </xf>
    <xf numFmtId="3" fontId="4" fillId="0" borderId="0" xfId="0" applyNumberFormat="1" applyFont="1" applyProtection="1"/>
    <xf numFmtId="1" fontId="25" fillId="15" borderId="0" xfId="0" applyNumberFormat="1" applyFont="1" applyFill="1" applyBorder="1" applyAlignment="1" applyProtection="1">
      <alignment horizontal="center"/>
      <protection locked="0"/>
    </xf>
    <xf numFmtId="0" fontId="0" fillId="0" borderId="52" xfId="0" applyBorder="1" applyProtection="1"/>
    <xf numFmtId="0" fontId="26" fillId="15" borderId="44" xfId="0" applyFont="1" applyFill="1" applyBorder="1" applyAlignment="1" applyProtection="1">
      <alignment horizontal="right"/>
    </xf>
    <xf numFmtId="0" fontId="0" fillId="17" borderId="44" xfId="0" applyFill="1" applyBorder="1" applyProtection="1"/>
    <xf numFmtId="37" fontId="51" fillId="12" borderId="39" xfId="1" applyNumberFormat="1" applyFont="1" applyFill="1" applyBorder="1" applyProtection="1"/>
    <xf numFmtId="165" fontId="19" fillId="0" borderId="0" xfId="0" applyNumberFormat="1" applyFont="1" applyBorder="1"/>
    <xf numFmtId="0" fontId="0" fillId="15" borderId="0" xfId="0" applyFill="1" applyBorder="1" applyAlignment="1" applyProtection="1">
      <alignment vertical="justify" wrapText="1"/>
    </xf>
    <xf numFmtId="3" fontId="54" fillId="17" borderId="39" xfId="1" applyNumberFormat="1" applyFont="1" applyFill="1" applyBorder="1" applyAlignment="1" applyProtection="1">
      <alignment vertical="center"/>
      <protection locked="0"/>
    </xf>
    <xf numFmtId="3" fontId="54" fillId="20" borderId="41" xfId="1" applyNumberFormat="1" applyFont="1" applyFill="1" applyBorder="1" applyAlignment="1" applyProtection="1">
      <alignment horizontal="right" vertical="center"/>
    </xf>
    <xf numFmtId="3" fontId="54" fillId="20" borderId="46" xfId="1" applyNumberFormat="1" applyFont="1" applyFill="1" applyBorder="1" applyAlignment="1" applyProtection="1">
      <alignment horizontal="right" vertical="center"/>
    </xf>
    <xf numFmtId="164" fontId="4" fillId="0" borderId="10" xfId="0" applyNumberFormat="1" applyFont="1" applyFill="1" applyBorder="1" applyAlignment="1" applyProtection="1">
      <alignment horizontal="center" vertical="center" wrapText="1"/>
    </xf>
    <xf numFmtId="41" fontId="4" fillId="0" borderId="10" xfId="0" applyNumberFormat="1" applyFont="1" applyBorder="1" applyAlignment="1" applyProtection="1">
      <alignment horizontal="right" vertical="center"/>
    </xf>
    <xf numFmtId="0" fontId="58" fillId="0" borderId="0" xfId="0" applyFont="1" applyFill="1" applyBorder="1" applyAlignment="1">
      <alignment horizontal="center" vertical="center"/>
    </xf>
    <xf numFmtId="0" fontId="58" fillId="0" borderId="0" xfId="0" applyFont="1" applyFill="1" applyBorder="1" applyAlignment="1">
      <alignment vertical="center" wrapText="1"/>
    </xf>
    <xf numFmtId="0" fontId="58" fillId="0" borderId="0" xfId="0" applyFont="1" applyFill="1" applyAlignment="1">
      <alignment horizontal="center" vertical="center"/>
    </xf>
    <xf numFmtId="0" fontId="58" fillId="0" borderId="0" xfId="0" applyFont="1" applyFill="1" applyAlignment="1">
      <alignment vertical="center" wrapText="1"/>
    </xf>
    <xf numFmtId="9" fontId="58" fillId="0" borderId="0" xfId="0" applyNumberFormat="1" applyFont="1" applyFill="1" applyAlignment="1">
      <alignment vertical="center" wrapText="1"/>
    </xf>
    <xf numFmtId="0" fontId="0" fillId="0" borderId="0" xfId="0"/>
    <xf numFmtId="0" fontId="53" fillId="7" borderId="10" xfId="0" applyFont="1" applyFill="1" applyBorder="1" applyAlignment="1">
      <alignment vertical="center" wrapText="1"/>
    </xf>
    <xf numFmtId="0" fontId="53" fillId="7" borderId="10" xfId="0" applyFont="1" applyFill="1" applyBorder="1" applyAlignment="1">
      <alignment horizontal="center" vertical="center"/>
    </xf>
    <xf numFmtId="0" fontId="49" fillId="0" borderId="10" xfId="0" applyFont="1" applyFill="1" applyBorder="1" applyAlignment="1">
      <alignment vertical="center" wrapText="1"/>
    </xf>
    <xf numFmtId="0" fontId="49" fillId="6" borderId="10" xfId="0" applyFont="1" applyFill="1" applyBorder="1" applyAlignment="1">
      <alignment horizontal="center" vertical="center"/>
    </xf>
    <xf numFmtId="0" fontId="49" fillId="7" borderId="10" xfId="0" applyFont="1" applyFill="1" applyBorder="1" applyAlignment="1">
      <alignment horizontal="center" vertical="center"/>
    </xf>
    <xf numFmtId="164" fontId="4" fillId="7" borderId="10" xfId="0" applyNumberFormat="1" applyFont="1" applyFill="1" applyBorder="1" applyAlignment="1" applyProtection="1">
      <alignment horizontal="center" vertical="center" wrapText="1"/>
    </xf>
    <xf numFmtId="41" fontId="4" fillId="7" borderId="10" xfId="0" applyNumberFormat="1" applyFont="1" applyFill="1" applyBorder="1" applyAlignment="1" applyProtection="1">
      <alignment horizontal="right" vertical="center"/>
    </xf>
    <xf numFmtId="0" fontId="53" fillId="6" borderId="10" xfId="0" applyFont="1" applyFill="1" applyBorder="1" applyAlignment="1">
      <alignment vertical="center" wrapText="1"/>
    </xf>
    <xf numFmtId="0" fontId="0" fillId="0" borderId="0" xfId="0"/>
    <xf numFmtId="49" fontId="5" fillId="8" borderId="0" xfId="0" applyNumberFormat="1" applyFont="1" applyFill="1" applyBorder="1" applyAlignment="1">
      <alignment horizontal="center" vertical="center"/>
    </xf>
    <xf numFmtId="49" fontId="5" fillId="8" borderId="0" xfId="0" applyNumberFormat="1" applyFont="1" applyFill="1" applyAlignment="1">
      <alignment horizontal="center" vertical="center"/>
    </xf>
    <xf numFmtId="0" fontId="0" fillId="0" borderId="0" xfId="0"/>
    <xf numFmtId="10" fontId="53" fillId="17" borderId="39" xfId="4" applyNumberFormat="1" applyFont="1" applyFill="1" applyBorder="1" applyAlignment="1" applyProtection="1">
      <alignment horizontal="center" vertical="center"/>
    </xf>
    <xf numFmtId="10" fontId="51" fillId="12" borderId="39" xfId="4" applyNumberFormat="1" applyFont="1" applyFill="1" applyBorder="1" applyAlignment="1" applyProtection="1">
      <alignment horizontal="center" vertical="center"/>
    </xf>
    <xf numFmtId="10" fontId="51" fillId="9" borderId="39" xfId="4" applyNumberFormat="1" applyFont="1" applyFill="1" applyBorder="1" applyAlignment="1" applyProtection="1">
      <alignment horizontal="center" vertical="center"/>
    </xf>
    <xf numFmtId="49" fontId="59" fillId="8" borderId="0" xfId="0" applyNumberFormat="1" applyFont="1" applyFill="1" applyAlignment="1">
      <alignment horizontal="center" vertical="center"/>
    </xf>
    <xf numFmtId="0" fontId="60" fillId="0" borderId="0" xfId="0" applyFont="1"/>
    <xf numFmtId="49" fontId="8" fillId="0" borderId="0" xfId="0" applyNumberFormat="1" applyFont="1" applyAlignment="1">
      <alignment horizontal="center" vertical="center"/>
    </xf>
    <xf numFmtId="168" fontId="4" fillId="0" borderId="1" xfId="0" applyNumberFormat="1" applyFont="1" applyFill="1" applyBorder="1" applyAlignment="1">
      <alignment horizontal="center" vertical="center"/>
    </xf>
    <xf numFmtId="172" fontId="4" fillId="0" borderId="0" xfId="0" applyNumberFormat="1" applyFont="1" applyFill="1" applyBorder="1" applyAlignment="1">
      <alignment horizontal="right" vertical="center"/>
    </xf>
    <xf numFmtId="172" fontId="58" fillId="0" borderId="0" xfId="0" applyNumberFormat="1" applyFont="1" applyFill="1" applyBorder="1" applyAlignment="1">
      <alignment horizontal="right" vertical="center"/>
    </xf>
    <xf numFmtId="172" fontId="4" fillId="0" borderId="0" xfId="0" applyNumberFormat="1" applyFont="1" applyFill="1" applyAlignment="1">
      <alignment horizontal="right" vertical="center"/>
    </xf>
    <xf numFmtId="172" fontId="58"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17" borderId="0" xfId="0" applyFill="1" applyAlignment="1" applyProtection="1">
      <alignment vertical="center"/>
    </xf>
    <xf numFmtId="0" fontId="23" fillId="17" borderId="0" xfId="0" applyFont="1" applyFill="1" applyAlignment="1" applyProtection="1">
      <alignment vertical="top"/>
    </xf>
    <xf numFmtId="164" fontId="21" fillId="15" borderId="0" xfId="0" applyNumberFormat="1" applyFont="1" applyFill="1" applyBorder="1" applyAlignment="1" applyProtection="1">
      <alignment horizontal="center"/>
    </xf>
    <xf numFmtId="0" fontId="25" fillId="15" borderId="0" xfId="0" applyFont="1" applyFill="1" applyBorder="1" applyAlignment="1" applyProtection="1">
      <alignment horizontal="center" vertical="center"/>
    </xf>
    <xf numFmtId="0" fontId="1" fillId="15" borderId="0" xfId="0" applyFont="1" applyFill="1" applyProtection="1"/>
    <xf numFmtId="0" fontId="0" fillId="17" borderId="0" xfId="0" applyFill="1" applyAlignment="1" applyProtection="1">
      <alignment horizontal="left"/>
    </xf>
    <xf numFmtId="0" fontId="61" fillId="15" borderId="0" xfId="0" applyFont="1" applyFill="1" applyBorder="1" applyAlignment="1" applyProtection="1"/>
    <xf numFmtId="0" fontId="25" fillId="17" borderId="37" xfId="0" applyFont="1" applyFill="1" applyBorder="1" applyProtection="1"/>
    <xf numFmtId="0" fontId="0" fillId="17" borderId="0" xfId="0" applyFill="1" applyBorder="1" applyProtection="1"/>
    <xf numFmtId="0" fontId="25" fillId="16" borderId="33" xfId="0" applyFont="1" applyFill="1" applyBorder="1" applyProtection="1"/>
    <xf numFmtId="0" fontId="25" fillId="17" borderId="38" xfId="0" applyFont="1" applyFill="1" applyBorder="1" applyProtection="1"/>
    <xf numFmtId="0" fontId="25" fillId="17" borderId="0" xfId="0" applyFont="1" applyFill="1" applyBorder="1" applyProtection="1"/>
    <xf numFmtId="0" fontId="26" fillId="17" borderId="0" xfId="0" applyFont="1" applyFill="1" applyBorder="1" applyProtection="1"/>
    <xf numFmtId="168" fontId="25" fillId="15" borderId="0" xfId="0" applyNumberFormat="1" applyFont="1" applyFill="1" applyBorder="1" applyAlignment="1" applyProtection="1">
      <alignment horizontal="center"/>
    </xf>
    <xf numFmtId="166" fontId="25" fillId="15" borderId="0" xfId="0" applyNumberFormat="1" applyFont="1" applyFill="1" applyBorder="1" applyAlignment="1" applyProtection="1">
      <alignment horizontal="center"/>
      <protection locked="0"/>
    </xf>
    <xf numFmtId="0" fontId="0" fillId="17" borderId="0" xfId="0" applyFill="1" applyBorder="1" applyAlignment="1" applyProtection="1">
      <alignment horizontal="right"/>
    </xf>
    <xf numFmtId="0" fontId="25" fillId="16" borderId="35" xfId="0" applyFont="1" applyFill="1" applyBorder="1" applyProtection="1"/>
    <xf numFmtId="0" fontId="25" fillId="16" borderId="34" xfId="0" applyFont="1" applyFill="1" applyBorder="1" applyProtection="1"/>
    <xf numFmtId="0" fontId="25" fillId="15" borderId="34" xfId="0" applyFont="1" applyFill="1" applyBorder="1" applyProtection="1"/>
    <xf numFmtId="0" fontId="0" fillId="0" borderId="0" xfId="0"/>
    <xf numFmtId="0" fontId="3" fillId="21" borderId="28" xfId="0" applyFont="1" applyFill="1" applyBorder="1" applyAlignment="1">
      <alignment horizontal="center" vertical="center"/>
    </xf>
    <xf numFmtId="0" fontId="3" fillId="21" borderId="28" xfId="0" applyFont="1" applyFill="1" applyBorder="1" applyAlignment="1">
      <alignment horizontal="center" vertical="center" wrapText="1"/>
    </xf>
    <xf numFmtId="0" fontId="0" fillId="0" borderId="28" xfId="0" applyBorder="1"/>
    <xf numFmtId="172" fontId="0" fillId="0" borderId="28" xfId="0" applyNumberFormat="1" applyBorder="1" applyAlignment="1">
      <alignment vertical="center"/>
    </xf>
    <xf numFmtId="0" fontId="0" fillId="0" borderId="28" xfId="0" applyBorder="1" applyAlignment="1">
      <alignment vertical="center" wrapText="1"/>
    </xf>
    <xf numFmtId="0" fontId="0" fillId="0" borderId="28" xfId="0" applyBorder="1" applyAlignment="1">
      <alignment horizontal="justify" vertical="center" wrapText="1"/>
    </xf>
    <xf numFmtId="0" fontId="0" fillId="0" borderId="28" xfId="0" applyFill="1" applyBorder="1" applyAlignment="1">
      <alignment vertical="center" wrapText="1"/>
    </xf>
    <xf numFmtId="4" fontId="4" fillId="0" borderId="0" xfId="5" applyNumberFormat="1" applyFont="1" applyAlignment="1">
      <alignment horizontal="right" vertical="center"/>
    </xf>
    <xf numFmtId="9" fontId="4" fillId="0" borderId="0" xfId="4" applyFont="1" applyAlignment="1">
      <alignment horizontal="right" vertical="center"/>
    </xf>
    <xf numFmtId="10" fontId="4" fillId="0" borderId="0" xfId="4" applyNumberFormat="1" applyFont="1" applyAlignment="1">
      <alignment horizontal="right" vertical="center"/>
    </xf>
    <xf numFmtId="4" fontId="0" fillId="0" borderId="0" xfId="0" applyNumberFormat="1" applyFill="1" applyBorder="1" applyAlignment="1">
      <alignment horizontal="center"/>
    </xf>
    <xf numFmtId="4" fontId="4" fillId="0" borderId="0" xfId="0" applyNumberFormat="1" applyFont="1" applyAlignment="1">
      <alignment horizontal="right" vertical="center"/>
    </xf>
    <xf numFmtId="10" fontId="4" fillId="0" borderId="0" xfId="0" applyNumberFormat="1" applyFont="1" applyAlignment="1">
      <alignment horizontal="right" vertical="center"/>
    </xf>
    <xf numFmtId="164" fontId="0" fillId="0" borderId="0" xfId="0" applyNumberFormat="1" applyFill="1" applyBorder="1" applyAlignment="1">
      <alignment horizontal="left"/>
    </xf>
    <xf numFmtId="41" fontId="4" fillId="22" borderId="39" xfId="0" applyNumberFormat="1" applyFont="1" applyFill="1" applyBorder="1" applyAlignment="1">
      <alignment horizontal="right" vertical="center"/>
    </xf>
    <xf numFmtId="4" fontId="2" fillId="0" borderId="0" xfId="0" applyNumberFormat="1" applyFont="1" applyBorder="1"/>
    <xf numFmtId="4" fontId="0" fillId="0" borderId="0" xfId="0" applyNumberFormat="1"/>
    <xf numFmtId="10" fontId="2" fillId="0" borderId="0" xfId="4" applyNumberFormat="1" applyFont="1" applyBorder="1"/>
    <xf numFmtId="41" fontId="0" fillId="22" borderId="39" xfId="0" applyNumberFormat="1" applyFill="1" applyBorder="1"/>
    <xf numFmtId="10" fontId="0" fillId="0" borderId="0" xfId="4" applyNumberFormat="1" applyFont="1"/>
    <xf numFmtId="10" fontId="0" fillId="0" borderId="0" xfId="4" applyNumberFormat="1" applyFont="1" applyAlignment="1">
      <alignment vertical="center"/>
    </xf>
    <xf numFmtId="10" fontId="0" fillId="0" borderId="0" xfId="0" applyNumberFormat="1" applyAlignment="1">
      <alignment horizontal="center" vertical="center"/>
    </xf>
    <xf numFmtId="10" fontId="38" fillId="18" borderId="0" xfId="0" applyNumberFormat="1" applyFont="1" applyFill="1" applyBorder="1" applyAlignment="1">
      <alignment horizontal="center" vertical="center"/>
    </xf>
    <xf numFmtId="10" fontId="38" fillId="18" borderId="64" xfId="4" applyNumberFormat="1" applyFont="1" applyFill="1" applyBorder="1" applyAlignment="1">
      <alignment horizontal="center" vertical="center"/>
    </xf>
    <xf numFmtId="164" fontId="0" fillId="0" borderId="0" xfId="0" applyNumberFormat="1" applyFill="1" applyBorder="1" applyAlignment="1">
      <alignment horizontal="right"/>
    </xf>
    <xf numFmtId="0" fontId="62" fillId="17" borderId="0" xfId="0" applyFont="1" applyFill="1" applyBorder="1" applyProtection="1"/>
    <xf numFmtId="0" fontId="0" fillId="17" borderId="0" xfId="0" applyFill="1" applyBorder="1" applyAlignment="1" applyProtection="1">
      <alignment horizontal="center"/>
    </xf>
    <xf numFmtId="168" fontId="25" fillId="15" borderId="41" xfId="0" applyNumberFormat="1" applyFont="1" applyFill="1" applyBorder="1" applyAlignment="1" applyProtection="1">
      <alignment horizontal="center"/>
      <protection locked="0"/>
    </xf>
    <xf numFmtId="0" fontId="0" fillId="0" borderId="42" xfId="0" applyBorder="1" applyProtection="1">
      <protection locked="0"/>
    </xf>
    <xf numFmtId="0" fontId="0" fillId="0" borderId="43" xfId="0" applyBorder="1" applyProtection="1">
      <protection locked="0"/>
    </xf>
    <xf numFmtId="0" fontId="25" fillId="15" borderId="41" xfId="0" applyFont="1" applyFill="1" applyBorder="1" applyAlignment="1" applyProtection="1">
      <alignment horizontal="center"/>
      <protection locked="0"/>
    </xf>
    <xf numFmtId="0" fontId="25" fillId="15" borderId="42" xfId="0" applyFont="1" applyFill="1" applyBorder="1" applyAlignment="1" applyProtection="1">
      <alignment horizontal="center"/>
      <protection locked="0"/>
    </xf>
    <xf numFmtId="0" fontId="25" fillId="15" borderId="43" xfId="0" applyFont="1" applyFill="1" applyBorder="1" applyAlignment="1" applyProtection="1">
      <alignment horizontal="center"/>
      <protection locked="0"/>
    </xf>
    <xf numFmtId="49" fontId="25" fillId="15" borderId="41" xfId="0" applyNumberFormat="1" applyFont="1" applyFill="1" applyBorder="1" applyAlignment="1" applyProtection="1">
      <alignment horizontal="center"/>
      <protection locked="0"/>
    </xf>
    <xf numFmtId="49" fontId="25" fillId="15" borderId="42" xfId="0" applyNumberFormat="1" applyFont="1" applyFill="1" applyBorder="1" applyAlignment="1" applyProtection="1">
      <alignment horizontal="center"/>
      <protection locked="0"/>
    </xf>
    <xf numFmtId="49" fontId="25" fillId="15" borderId="43" xfId="0" applyNumberFormat="1" applyFont="1" applyFill="1" applyBorder="1" applyAlignment="1" applyProtection="1">
      <alignment horizontal="center"/>
      <protection locked="0"/>
    </xf>
    <xf numFmtId="169" fontId="25" fillId="15" borderId="41" xfId="0" applyNumberFormat="1" applyFont="1" applyFill="1" applyBorder="1" applyAlignment="1" applyProtection="1">
      <alignment horizontal="center"/>
      <protection locked="0"/>
    </xf>
    <xf numFmtId="169" fontId="25" fillId="15" borderId="42" xfId="0" applyNumberFormat="1" applyFont="1" applyFill="1" applyBorder="1" applyAlignment="1" applyProtection="1">
      <alignment horizontal="center"/>
      <protection locked="0"/>
    </xf>
    <xf numFmtId="169" fontId="25" fillId="15" borderId="43" xfId="0" applyNumberFormat="1" applyFont="1" applyFill="1" applyBorder="1" applyAlignment="1" applyProtection="1">
      <alignment horizontal="center"/>
      <protection locked="0"/>
    </xf>
    <xf numFmtId="170" fontId="21" fillId="15" borderId="33" xfId="0" applyNumberFormat="1" applyFont="1" applyFill="1" applyBorder="1" applyAlignment="1" applyProtection="1">
      <alignment horizontal="center" vertical="center"/>
    </xf>
    <xf numFmtId="170" fontId="21" fillId="15" borderId="34" xfId="0" applyNumberFormat="1" applyFont="1" applyFill="1" applyBorder="1" applyAlignment="1" applyProtection="1">
      <alignment horizontal="center" vertical="center"/>
    </xf>
    <xf numFmtId="170" fontId="21" fillId="15" borderId="36" xfId="0" applyNumberFormat="1" applyFont="1" applyFill="1" applyBorder="1" applyAlignment="1" applyProtection="1">
      <alignment horizontal="center" vertical="center"/>
    </xf>
    <xf numFmtId="170" fontId="21" fillId="15" borderId="37" xfId="0" applyNumberFormat="1" applyFont="1" applyFill="1" applyBorder="1" applyAlignment="1" applyProtection="1">
      <alignment horizontal="center" vertical="center"/>
    </xf>
    <xf numFmtId="170" fontId="21" fillId="15" borderId="0" xfId="0" applyNumberFormat="1" applyFont="1" applyFill="1" applyBorder="1" applyAlignment="1" applyProtection="1">
      <alignment horizontal="center" vertical="center"/>
    </xf>
    <xf numFmtId="170" fontId="21" fillId="15" borderId="40" xfId="0" applyNumberFormat="1" applyFont="1" applyFill="1" applyBorder="1" applyAlignment="1" applyProtection="1">
      <alignment horizontal="center" vertical="center"/>
    </xf>
    <xf numFmtId="170" fontId="21" fillId="15" borderId="54" xfId="0" applyNumberFormat="1" applyFont="1" applyFill="1" applyBorder="1" applyAlignment="1" applyProtection="1">
      <alignment horizontal="center" vertical="center"/>
    </xf>
    <xf numFmtId="170" fontId="21" fillId="15" borderId="32" xfId="0" applyNumberFormat="1" applyFont="1" applyFill="1" applyBorder="1" applyAlignment="1" applyProtection="1">
      <alignment horizontal="center" vertical="center"/>
    </xf>
    <xf numFmtId="170" fontId="21" fillId="15" borderId="55" xfId="0" applyNumberFormat="1" applyFont="1" applyFill="1" applyBorder="1" applyAlignment="1" applyProtection="1">
      <alignment horizontal="center" vertical="center"/>
    </xf>
    <xf numFmtId="164" fontId="21" fillId="15" borderId="29" xfId="0" applyNumberFormat="1" applyFont="1" applyFill="1" applyBorder="1" applyAlignment="1" applyProtection="1">
      <alignment horizontal="center"/>
      <protection locked="0"/>
    </xf>
    <xf numFmtId="164" fontId="21" fillId="15" borderId="30" xfId="0" applyNumberFormat="1" applyFont="1" applyFill="1" applyBorder="1" applyAlignment="1" applyProtection="1">
      <alignment horizontal="center"/>
      <protection locked="0"/>
    </xf>
    <xf numFmtId="164" fontId="21" fillId="15" borderId="31" xfId="0" applyNumberFormat="1" applyFont="1" applyFill="1" applyBorder="1" applyAlignment="1" applyProtection="1">
      <alignment horizontal="center"/>
      <protection locked="0"/>
    </xf>
    <xf numFmtId="168" fontId="25" fillId="15" borderId="41" xfId="0" applyNumberFormat="1" applyFont="1" applyFill="1" applyBorder="1" applyAlignment="1" applyProtection="1">
      <alignment horizontal="center"/>
    </xf>
    <xf numFmtId="168" fontId="25" fillId="15" borderId="42" xfId="0" applyNumberFormat="1" applyFont="1" applyFill="1" applyBorder="1" applyAlignment="1" applyProtection="1">
      <alignment horizontal="center"/>
    </xf>
    <xf numFmtId="168" fontId="25" fillId="15" borderId="43" xfId="0" applyNumberFormat="1" applyFont="1" applyFill="1" applyBorder="1" applyAlignment="1" applyProtection="1">
      <alignment horizontal="center"/>
    </xf>
    <xf numFmtId="0" fontId="23" fillId="15" borderId="0" xfId="0" applyFont="1" applyFill="1" applyAlignment="1" applyProtection="1">
      <alignment horizontal="center"/>
    </xf>
    <xf numFmtId="168" fontId="22" fillId="15" borderId="29" xfId="0" applyNumberFormat="1" applyFont="1" applyFill="1" applyBorder="1" applyAlignment="1" applyProtection="1">
      <alignment horizontal="center"/>
      <protection locked="0"/>
    </xf>
    <xf numFmtId="168" fontId="22" fillId="15" borderId="30" xfId="0" applyNumberFormat="1" applyFont="1" applyFill="1" applyBorder="1" applyAlignment="1" applyProtection="1">
      <alignment horizontal="center"/>
      <protection locked="0"/>
    </xf>
    <xf numFmtId="168" fontId="22" fillId="15" borderId="31" xfId="0" applyNumberFormat="1" applyFont="1" applyFill="1" applyBorder="1" applyAlignment="1" applyProtection="1">
      <alignment horizontal="center"/>
      <protection locked="0"/>
    </xf>
    <xf numFmtId="0" fontId="61" fillId="15" borderId="29" xfId="0" applyFont="1" applyFill="1" applyBorder="1" applyAlignment="1" applyProtection="1">
      <alignment horizontal="center"/>
      <protection locked="0"/>
    </xf>
    <xf numFmtId="0" fontId="61" fillId="15" borderId="30" xfId="0" applyFont="1" applyFill="1" applyBorder="1" applyAlignment="1" applyProtection="1">
      <alignment horizontal="center"/>
      <protection locked="0"/>
    </xf>
    <xf numFmtId="0" fontId="61" fillId="15" borderId="31" xfId="0" applyFont="1" applyFill="1" applyBorder="1" applyAlignment="1" applyProtection="1">
      <alignment horizontal="center"/>
      <protection locked="0"/>
    </xf>
    <xf numFmtId="0" fontId="61" fillId="15" borderId="32" xfId="0" applyFont="1" applyFill="1" applyBorder="1" applyAlignment="1" applyProtection="1">
      <alignment horizontal="center"/>
      <protection locked="0"/>
    </xf>
    <xf numFmtId="166" fontId="25" fillId="15" borderId="41" xfId="0" applyNumberFormat="1" applyFont="1" applyFill="1" applyBorder="1" applyAlignment="1" applyProtection="1">
      <alignment horizontal="center"/>
      <protection locked="0"/>
    </xf>
    <xf numFmtId="166" fontId="25" fillId="15" borderId="43" xfId="0" applyNumberFormat="1" applyFont="1" applyFill="1" applyBorder="1" applyAlignment="1" applyProtection="1">
      <alignment horizontal="center"/>
      <protection locked="0"/>
    </xf>
    <xf numFmtId="0" fontId="27" fillId="0" borderId="56" xfId="0" applyFont="1" applyBorder="1" applyAlignment="1" applyProtection="1">
      <alignment horizontal="left" vertical="center" wrapText="1"/>
    </xf>
    <xf numFmtId="0" fontId="27" fillId="0" borderId="51" xfId="0" applyFont="1" applyBorder="1" applyAlignment="1" applyProtection="1">
      <alignment horizontal="left" vertical="center" wrapText="1"/>
    </xf>
    <xf numFmtId="0" fontId="27" fillId="0" borderId="52" xfId="0" applyFont="1" applyBorder="1" applyAlignment="1" applyProtection="1">
      <alignment horizontal="left" vertical="center" wrapText="1"/>
    </xf>
    <xf numFmtId="0" fontId="27" fillId="0" borderId="37"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44" xfId="0" applyFont="1" applyBorder="1" applyAlignment="1" applyProtection="1">
      <alignment horizontal="left" vertical="center" wrapText="1"/>
    </xf>
    <xf numFmtId="0" fontId="27" fillId="0" borderId="45" xfId="0" applyFont="1" applyBorder="1" applyAlignment="1" applyProtection="1">
      <alignment horizontal="left" vertical="center" wrapText="1"/>
    </xf>
    <xf numFmtId="0" fontId="27" fillId="0" borderId="46" xfId="0" applyFont="1" applyBorder="1" applyAlignment="1" applyProtection="1">
      <alignment horizontal="left" vertical="center" wrapText="1"/>
    </xf>
    <xf numFmtId="0" fontId="27" fillId="0" borderId="47" xfId="0" applyFont="1" applyBorder="1" applyAlignment="1" applyProtection="1">
      <alignment horizontal="left" vertical="center" wrapText="1"/>
    </xf>
    <xf numFmtId="0" fontId="27" fillId="0" borderId="54"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61" xfId="0" applyFont="1" applyBorder="1" applyAlignment="1" applyProtection="1">
      <alignment horizontal="left" vertical="center" wrapText="1"/>
    </xf>
    <xf numFmtId="2" fontId="0" fillId="0" borderId="39" xfId="0" applyNumberFormat="1" applyBorder="1" applyAlignment="1" applyProtection="1">
      <alignment horizontal="center" vertical="center" wrapText="1"/>
    </xf>
    <xf numFmtId="2" fontId="0" fillId="0" borderId="75" xfId="0" applyNumberFormat="1" applyBorder="1" applyAlignment="1" applyProtection="1">
      <alignment horizontal="center" vertical="center" wrapText="1"/>
    </xf>
    <xf numFmtId="166" fontId="25" fillId="15" borderId="42" xfId="0" applyNumberFormat="1" applyFont="1" applyFill="1" applyBorder="1" applyAlignment="1" applyProtection="1">
      <alignment horizontal="center"/>
      <protection locked="0"/>
    </xf>
    <xf numFmtId="0" fontId="0" fillId="15" borderId="0" xfId="0" applyFill="1" applyBorder="1" applyAlignment="1" applyProtection="1">
      <alignment horizontal="center" vertical="center" wrapText="1"/>
      <protection locked="0"/>
    </xf>
    <xf numFmtId="1" fontId="25" fillId="15" borderId="41" xfId="0" applyNumberFormat="1" applyFont="1" applyFill="1" applyBorder="1" applyAlignment="1" applyProtection="1">
      <alignment horizontal="center"/>
      <protection locked="0"/>
    </xf>
    <xf numFmtId="1" fontId="25" fillId="15" borderId="42" xfId="0" applyNumberFormat="1" applyFont="1" applyFill="1" applyBorder="1" applyAlignment="1" applyProtection="1">
      <alignment horizontal="center"/>
      <protection locked="0"/>
    </xf>
    <xf numFmtId="1" fontId="25" fillId="15" borderId="43" xfId="0" applyNumberFormat="1" applyFont="1" applyFill="1" applyBorder="1" applyAlignment="1" applyProtection="1">
      <alignment horizontal="center"/>
      <protection locked="0"/>
    </xf>
    <xf numFmtId="0" fontId="25" fillId="15" borderId="37" xfId="0" applyFont="1" applyFill="1" applyBorder="1" applyAlignment="1" applyProtection="1">
      <alignment horizontal="center"/>
    </xf>
    <xf numFmtId="0" fontId="25" fillId="15" borderId="0" xfId="0" applyFont="1" applyFill="1" applyBorder="1" applyAlignment="1" applyProtection="1">
      <alignment horizontal="center"/>
    </xf>
    <xf numFmtId="0" fontId="25" fillId="15" borderId="44" xfId="0" applyFont="1" applyFill="1" applyBorder="1" applyAlignment="1" applyProtection="1">
      <alignment horizontal="center"/>
    </xf>
    <xf numFmtId="1" fontId="25" fillId="15" borderId="41" xfId="0" applyNumberFormat="1" applyFont="1" applyFill="1" applyBorder="1" applyAlignment="1" applyProtection="1">
      <alignment horizontal="center" vertical="center"/>
    </xf>
    <xf numFmtId="1" fontId="25" fillId="15" borderId="42" xfId="0" applyNumberFormat="1" applyFont="1" applyFill="1" applyBorder="1" applyAlignment="1" applyProtection="1">
      <alignment horizontal="center" vertical="center"/>
    </xf>
    <xf numFmtId="1" fontId="25" fillId="15" borderId="43" xfId="0" applyNumberFormat="1" applyFont="1" applyFill="1" applyBorder="1" applyAlignment="1" applyProtection="1">
      <alignment horizontal="center" vertical="center"/>
    </xf>
    <xf numFmtId="169" fontId="25" fillId="15" borderId="41" xfId="0" applyNumberFormat="1" applyFont="1" applyFill="1" applyBorder="1" applyAlignment="1" applyProtection="1">
      <alignment horizontal="center"/>
    </xf>
    <xf numFmtId="169" fontId="25" fillId="15" borderId="42" xfId="0" applyNumberFormat="1" applyFont="1" applyFill="1" applyBorder="1" applyAlignment="1" applyProtection="1">
      <alignment horizontal="center"/>
    </xf>
    <xf numFmtId="169" fontId="25" fillId="15" borderId="43" xfId="0" applyNumberFormat="1" applyFont="1" applyFill="1" applyBorder="1" applyAlignment="1" applyProtection="1">
      <alignment horizontal="center"/>
    </xf>
    <xf numFmtId="0" fontId="0" fillId="15" borderId="0" xfId="0" applyFill="1" applyBorder="1" applyAlignment="1" applyProtection="1">
      <alignment vertical="top" wrapText="1"/>
    </xf>
    <xf numFmtId="0" fontId="29" fillId="0" borderId="59" xfId="0" applyFont="1" applyBorder="1" applyAlignment="1" applyProtection="1">
      <alignment horizontal="center"/>
    </xf>
    <xf numFmtId="0" fontId="29" fillId="0" borderId="42" xfId="0" applyFont="1" applyBorder="1" applyAlignment="1" applyProtection="1">
      <alignment horizontal="center"/>
    </xf>
    <xf numFmtId="0" fontId="25" fillId="0" borderId="41" xfId="0" applyFont="1" applyBorder="1" applyAlignment="1" applyProtection="1">
      <alignment horizontal="center"/>
    </xf>
    <xf numFmtId="0" fontId="25" fillId="0" borderId="42" xfId="0" applyFont="1" applyBorder="1" applyAlignment="1" applyProtection="1">
      <alignment horizontal="center"/>
    </xf>
    <xf numFmtId="0" fontId="25" fillId="0" borderId="43" xfId="0" applyFont="1" applyBorder="1" applyAlignment="1" applyProtection="1">
      <alignment horizontal="center"/>
    </xf>
    <xf numFmtId="0" fontId="25" fillId="0" borderId="60" xfId="0" applyFont="1" applyBorder="1" applyAlignment="1" applyProtection="1">
      <alignment horizontal="center"/>
    </xf>
    <xf numFmtId="0" fontId="0" fillId="15" borderId="0" xfId="0" applyFill="1" applyBorder="1" applyAlignment="1" applyProtection="1">
      <alignment horizontal="justify" vertical="top" wrapText="1"/>
    </xf>
    <xf numFmtId="0" fontId="0" fillId="15" borderId="0" xfId="0" applyFill="1" applyBorder="1" applyAlignment="1" applyProtection="1">
      <alignment vertical="justify" wrapText="1"/>
    </xf>
    <xf numFmtId="0" fontId="0" fillId="15" borderId="0" xfId="0" applyFill="1" applyBorder="1" applyAlignment="1" applyProtection="1">
      <alignment horizontal="left" vertical="top" wrapText="1"/>
    </xf>
    <xf numFmtId="0" fontId="4" fillId="0" borderId="50" xfId="0" applyFont="1" applyBorder="1" applyAlignment="1" applyProtection="1">
      <alignment horizontal="justify" vertical="center" wrapText="1"/>
    </xf>
    <xf numFmtId="0" fontId="4" fillId="0" borderId="51" xfId="0" applyFont="1" applyBorder="1" applyAlignment="1" applyProtection="1">
      <alignment horizontal="justify" vertical="center" wrapText="1"/>
    </xf>
    <xf numFmtId="0" fontId="4" fillId="0" borderId="53" xfId="0" applyFont="1" applyBorder="1" applyAlignment="1" applyProtection="1">
      <alignment horizontal="justify" vertical="center" wrapText="1"/>
    </xf>
    <xf numFmtId="0" fontId="4" fillId="0" borderId="38"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40" xfId="0" applyFont="1" applyBorder="1" applyAlignment="1" applyProtection="1">
      <alignment horizontal="justify" vertical="center" wrapText="1"/>
    </xf>
    <xf numFmtId="0" fontId="4" fillId="0" borderId="48" xfId="0" applyFont="1" applyBorder="1" applyAlignment="1" applyProtection="1">
      <alignment horizontal="justify" vertical="center" wrapText="1"/>
    </xf>
    <xf numFmtId="0" fontId="4" fillId="0" borderId="46" xfId="0" applyFont="1" applyBorder="1" applyAlignment="1" applyProtection="1">
      <alignment horizontal="justify" vertical="center" wrapText="1"/>
    </xf>
    <xf numFmtId="0" fontId="4" fillId="0" borderId="49" xfId="0" applyFont="1" applyBorder="1" applyAlignment="1" applyProtection="1">
      <alignment horizontal="justify" vertical="center" wrapText="1"/>
    </xf>
    <xf numFmtId="0" fontId="27" fillId="0" borderId="39" xfId="0" applyFont="1" applyBorder="1" applyAlignment="1" applyProtection="1">
      <alignment horizontal="justify" vertical="center" wrapText="1"/>
    </xf>
    <xf numFmtId="0" fontId="30" fillId="0" borderId="39" xfId="0" applyFont="1" applyBorder="1" applyAlignment="1" applyProtection="1">
      <alignment horizontal="justify" vertical="center" wrapText="1"/>
    </xf>
    <xf numFmtId="0" fontId="4" fillId="0" borderId="50" xfId="0" applyNumberFormat="1" applyFont="1" applyBorder="1" applyAlignment="1" applyProtection="1">
      <alignment horizontal="justify" vertical="center" wrapText="1"/>
    </xf>
    <xf numFmtId="0" fontId="4" fillId="0" borderId="51" xfId="0" applyNumberFormat="1" applyFont="1" applyBorder="1" applyAlignment="1" applyProtection="1">
      <alignment horizontal="justify" vertical="center" wrapText="1"/>
    </xf>
    <xf numFmtId="0" fontId="4" fillId="0" borderId="53" xfId="0" applyNumberFormat="1" applyFont="1" applyBorder="1" applyAlignment="1" applyProtection="1">
      <alignment horizontal="justify" vertical="center" wrapText="1"/>
    </xf>
    <xf numFmtId="0" fontId="4" fillId="0" borderId="38" xfId="0" applyNumberFormat="1" applyFont="1" applyBorder="1" applyAlignment="1" applyProtection="1">
      <alignment horizontal="justify" vertical="center" wrapText="1"/>
    </xf>
    <xf numFmtId="0" fontId="4" fillId="0" borderId="0" xfId="0" applyNumberFormat="1" applyFont="1" applyBorder="1" applyAlignment="1" applyProtection="1">
      <alignment horizontal="justify" vertical="center" wrapText="1"/>
    </xf>
    <xf numFmtId="0" fontId="4" fillId="0" borderId="40" xfId="0" applyNumberFormat="1" applyFont="1" applyBorder="1" applyAlignment="1" applyProtection="1">
      <alignment horizontal="justify" vertical="center" wrapText="1"/>
    </xf>
    <xf numFmtId="0" fontId="4" fillId="0" borderId="48" xfId="0" applyNumberFormat="1" applyFont="1" applyBorder="1" applyAlignment="1" applyProtection="1">
      <alignment horizontal="justify" vertical="center" wrapText="1"/>
    </xf>
    <xf numFmtId="0" fontId="4" fillId="0" borderId="46" xfId="0" applyNumberFormat="1" applyFont="1" applyBorder="1" applyAlignment="1" applyProtection="1">
      <alignment horizontal="justify" vertical="center" wrapText="1"/>
    </xf>
    <xf numFmtId="0" fontId="4" fillId="0" borderId="49" xfId="0" applyNumberFormat="1" applyFont="1" applyBorder="1" applyAlignment="1" applyProtection="1">
      <alignment horizontal="justify" vertical="center" wrapText="1"/>
    </xf>
    <xf numFmtId="0" fontId="27" fillId="0" borderId="50"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44" xfId="0" applyFont="1" applyBorder="1" applyAlignment="1" applyProtection="1">
      <alignment horizontal="center" vertical="center" wrapText="1"/>
    </xf>
    <xf numFmtId="0" fontId="27" fillId="0" borderId="48"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27" fillId="0" borderId="50" xfId="0" applyFont="1" applyBorder="1" applyAlignment="1" applyProtection="1">
      <alignment horizontal="justify" vertical="center" wrapText="1"/>
    </xf>
    <xf numFmtId="0" fontId="0" fillId="0" borderId="51" xfId="0" applyBorder="1"/>
    <xf numFmtId="0" fontId="0" fillId="0" borderId="52" xfId="0" applyBorder="1"/>
    <xf numFmtId="0" fontId="0" fillId="0" borderId="38" xfId="0" applyBorder="1"/>
    <xf numFmtId="0" fontId="0" fillId="0" borderId="0" xfId="0"/>
    <xf numFmtId="0" fontId="0" fillId="0" borderId="44" xfId="0" applyBorder="1"/>
    <xf numFmtId="0" fontId="0" fillId="0" borderId="48" xfId="0" applyBorder="1"/>
    <xf numFmtId="0" fontId="0" fillId="0" borderId="46" xfId="0" applyBorder="1"/>
    <xf numFmtId="0" fontId="0" fillId="0" borderId="47" xfId="0" applyBorder="1"/>
    <xf numFmtId="0" fontId="0" fillId="17" borderId="33" xfId="0" applyFill="1" applyBorder="1" applyAlignment="1" applyProtection="1">
      <alignment horizontal="justify" vertical="center"/>
      <protection locked="0"/>
    </xf>
    <xf numFmtId="0" fontId="0" fillId="17" borderId="34" xfId="0" applyFill="1" applyBorder="1" applyAlignment="1" applyProtection="1">
      <alignment horizontal="justify" vertical="center"/>
      <protection locked="0"/>
    </xf>
    <xf numFmtId="0" fontId="0" fillId="17" borderId="36" xfId="0" applyFill="1" applyBorder="1" applyAlignment="1" applyProtection="1">
      <alignment horizontal="justify" vertical="center"/>
      <protection locked="0"/>
    </xf>
    <xf numFmtId="0" fontId="0" fillId="17" borderId="37" xfId="0" applyFill="1" applyBorder="1" applyAlignment="1" applyProtection="1">
      <alignment horizontal="justify" vertical="center"/>
      <protection locked="0"/>
    </xf>
    <xf numFmtId="0" fontId="0" fillId="17" borderId="0" xfId="0" applyFill="1" applyBorder="1" applyAlignment="1" applyProtection="1">
      <alignment horizontal="justify" vertical="center"/>
      <protection locked="0"/>
    </xf>
    <xf numFmtId="0" fontId="0" fillId="17" borderId="40" xfId="0" applyFill="1" applyBorder="1" applyAlignment="1" applyProtection="1">
      <alignment horizontal="justify" vertical="center"/>
      <protection locked="0"/>
    </xf>
    <xf numFmtId="0" fontId="4" fillId="0" borderId="57" xfId="0" applyNumberFormat="1" applyFont="1" applyBorder="1" applyAlignment="1" applyProtection="1">
      <alignment horizontal="justify" vertical="center" wrapText="1"/>
    </xf>
    <xf numFmtId="0" fontId="4" fillId="0" borderId="32" xfId="0" applyNumberFormat="1" applyFont="1" applyBorder="1" applyAlignment="1" applyProtection="1">
      <alignment horizontal="justify" vertical="center" wrapText="1"/>
    </xf>
    <xf numFmtId="0" fontId="4" fillId="0" borderId="55" xfId="0" applyNumberFormat="1" applyFont="1" applyBorder="1" applyAlignment="1" applyProtection="1">
      <alignment horizontal="justify" vertical="center" wrapText="1"/>
    </xf>
    <xf numFmtId="0" fontId="30" fillId="0" borderId="75" xfId="0" applyFont="1" applyBorder="1" applyAlignment="1" applyProtection="1">
      <alignment horizontal="justify" vertical="center" wrapText="1"/>
    </xf>
    <xf numFmtId="0" fontId="1" fillId="17" borderId="32" xfId="0" applyFont="1" applyFill="1" applyBorder="1" applyAlignment="1" applyProtection="1">
      <alignment horizontal="center"/>
      <protection locked="0"/>
    </xf>
    <xf numFmtId="0" fontId="1" fillId="17" borderId="0" xfId="0" applyFont="1" applyFill="1" applyAlignment="1" applyProtection="1">
      <alignment horizontal="center"/>
    </xf>
    <xf numFmtId="0" fontId="1" fillId="17" borderId="32" xfId="0" applyFont="1" applyFill="1" applyBorder="1" applyAlignment="1" applyProtection="1">
      <protection locked="0"/>
    </xf>
    <xf numFmtId="0" fontId="0" fillId="17" borderId="54" xfId="0" applyFill="1" applyBorder="1" applyAlignment="1" applyProtection="1">
      <alignment horizontal="justify" vertical="center"/>
      <protection locked="0"/>
    </xf>
    <xf numFmtId="0" fontId="0" fillId="17" borderId="32" xfId="0" applyFill="1" applyBorder="1" applyAlignment="1" applyProtection="1">
      <alignment horizontal="justify" vertical="center"/>
      <protection locked="0"/>
    </xf>
    <xf numFmtId="0" fontId="0" fillId="17" borderId="55" xfId="0" applyFill="1" applyBorder="1" applyAlignment="1" applyProtection="1">
      <alignment horizontal="justify" vertical="center"/>
      <protection locked="0"/>
    </xf>
    <xf numFmtId="0" fontId="0" fillId="17" borderId="29" xfId="0" applyFill="1" applyBorder="1" applyAlignment="1" applyProtection="1">
      <alignment horizontal="center"/>
    </xf>
    <xf numFmtId="0" fontId="0" fillId="17" borderId="30" xfId="0" applyFill="1" applyBorder="1" applyAlignment="1" applyProtection="1">
      <alignment horizontal="center"/>
    </xf>
    <xf numFmtId="0" fontId="0" fillId="17" borderId="31" xfId="0" applyFill="1" applyBorder="1" applyAlignment="1" applyProtection="1">
      <alignment horizontal="center"/>
    </xf>
    <xf numFmtId="0" fontId="1" fillId="17" borderId="29" xfId="0" applyFont="1" applyFill="1" applyBorder="1" applyAlignment="1" applyProtection="1">
      <alignment horizontal="center"/>
      <protection locked="0"/>
    </xf>
    <xf numFmtId="0" fontId="1" fillId="17" borderId="30" xfId="0" applyFont="1" applyFill="1" applyBorder="1" applyAlignment="1" applyProtection="1">
      <alignment horizontal="center"/>
      <protection locked="0"/>
    </xf>
    <xf numFmtId="0" fontId="1" fillId="17" borderId="31" xfId="0" applyFont="1" applyFill="1" applyBorder="1" applyAlignment="1" applyProtection="1">
      <alignment horizontal="center"/>
      <protection locked="0"/>
    </xf>
    <xf numFmtId="0" fontId="1" fillId="17" borderId="29" xfId="0" applyFont="1" applyFill="1" applyBorder="1" applyAlignment="1" applyProtection="1">
      <alignment horizontal="center"/>
    </xf>
    <xf numFmtId="0" fontId="1" fillId="17" borderId="30" xfId="0" applyFont="1" applyFill="1" applyBorder="1" applyAlignment="1" applyProtection="1">
      <alignment horizontal="center"/>
    </xf>
    <xf numFmtId="0" fontId="1" fillId="17" borderId="31" xfId="0" applyFont="1" applyFill="1" applyBorder="1" applyAlignment="1" applyProtection="1">
      <alignment horizontal="center"/>
    </xf>
    <xf numFmtId="0" fontId="40" fillId="17" borderId="0" xfId="0" applyFont="1" applyFill="1" applyAlignment="1">
      <alignment horizontal="center"/>
    </xf>
    <xf numFmtId="0" fontId="40" fillId="17" borderId="0" xfId="0" applyFont="1" applyFill="1" applyBorder="1" applyAlignment="1">
      <alignment horizontal="center" vertical="center" wrapText="1"/>
    </xf>
    <xf numFmtId="0" fontId="6" fillId="8" borderId="69" xfId="1" applyFont="1" applyFill="1" applyBorder="1" applyAlignment="1" applyProtection="1">
      <alignment horizontal="center" vertical="center"/>
    </xf>
    <xf numFmtId="0" fontId="6" fillId="8" borderId="70" xfId="1" applyFont="1" applyFill="1" applyBorder="1" applyAlignment="1" applyProtection="1">
      <alignment horizontal="center" vertical="center"/>
    </xf>
    <xf numFmtId="3" fontId="6" fillId="8" borderId="34" xfId="1" applyNumberFormat="1" applyFont="1" applyFill="1" applyBorder="1" applyAlignment="1" applyProtection="1">
      <alignment horizontal="center" vertical="center" wrapText="1"/>
    </xf>
    <xf numFmtId="3" fontId="6" fillId="8" borderId="32" xfId="1" applyNumberFormat="1" applyFont="1" applyFill="1" applyBorder="1" applyAlignment="1" applyProtection="1">
      <alignment horizontal="center" vertical="center" wrapText="1"/>
    </xf>
    <xf numFmtId="1" fontId="6" fillId="8" borderId="69" xfId="1" applyNumberFormat="1" applyFont="1" applyFill="1" applyBorder="1" applyAlignment="1" applyProtection="1">
      <alignment horizontal="center" vertical="center" wrapText="1"/>
    </xf>
    <xf numFmtId="1" fontId="6" fillId="8" borderId="70" xfId="1" applyNumberFormat="1" applyFont="1" applyFill="1" applyBorder="1" applyAlignment="1" applyProtection="1">
      <alignment horizontal="center" vertical="center" wrapText="1"/>
    </xf>
    <xf numFmtId="3" fontId="6" fillId="8" borderId="69" xfId="1" applyNumberFormat="1" applyFont="1" applyFill="1" applyBorder="1" applyAlignment="1" applyProtection="1">
      <alignment horizontal="center" vertical="center" wrapText="1"/>
    </xf>
    <xf numFmtId="3" fontId="6" fillId="8" borderId="70" xfId="1" applyNumberFormat="1" applyFont="1" applyFill="1" applyBorder="1" applyAlignment="1" applyProtection="1">
      <alignment horizontal="center" vertical="center" wrapText="1"/>
    </xf>
    <xf numFmtId="0" fontId="55" fillId="17" borderId="0" xfId="1" applyFont="1" applyFill="1" applyBorder="1" applyAlignment="1" applyProtection="1">
      <alignment horizontal="left" vertical="center"/>
    </xf>
    <xf numFmtId="0" fontId="55" fillId="17" borderId="46" xfId="1" applyFont="1" applyFill="1" applyBorder="1" applyAlignment="1" applyProtection="1">
      <alignment horizontal="left" vertical="center"/>
    </xf>
    <xf numFmtId="41" fontId="5" fillId="8" borderId="16" xfId="0" applyNumberFormat="1" applyFont="1" applyFill="1" applyBorder="1" applyAlignment="1">
      <alignment horizontal="center" vertical="center" wrapText="1"/>
    </xf>
    <xf numFmtId="164" fontId="5" fillId="8" borderId="25" xfId="0" applyNumberFormat="1" applyFont="1" applyFill="1" applyBorder="1" applyAlignment="1">
      <alignment horizontal="center" vertical="center" wrapText="1"/>
    </xf>
    <xf numFmtId="164" fontId="5" fillId="8" borderId="26" xfId="0" applyNumberFormat="1" applyFont="1" applyFill="1" applyBorder="1" applyAlignment="1">
      <alignment horizontal="center" vertical="center" wrapText="1"/>
    </xf>
    <xf numFmtId="164" fontId="5" fillId="8" borderId="9" xfId="0" applyNumberFormat="1" applyFont="1" applyFill="1" applyBorder="1" applyAlignment="1">
      <alignment horizontal="center" vertical="center" wrapText="1"/>
    </xf>
    <xf numFmtId="41" fontId="5" fillId="8" borderId="9" xfId="0" applyNumberFormat="1" applyFont="1" applyFill="1" applyBorder="1" applyAlignment="1">
      <alignment horizontal="center" vertical="center" wrapText="1"/>
    </xf>
    <xf numFmtId="41" fontId="43" fillId="12" borderId="27" xfId="0" applyNumberFormat="1" applyFont="1" applyFill="1" applyBorder="1" applyAlignment="1">
      <alignment horizontal="center" vertical="center"/>
    </xf>
    <xf numFmtId="0" fontId="43" fillId="12" borderId="27" xfId="0" applyFont="1" applyFill="1" applyBorder="1" applyAlignment="1">
      <alignment horizontal="center" vertical="center"/>
    </xf>
    <xf numFmtId="165" fontId="42" fillId="12" borderId="27" xfId="0" applyNumberFormat="1" applyFont="1" applyFill="1" applyBorder="1" applyAlignment="1">
      <alignment horizontal="right" vertical="center"/>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41" fontId="5" fillId="8" borderId="19" xfId="0" applyNumberFormat="1" applyFont="1" applyFill="1" applyBorder="1" applyAlignment="1">
      <alignment horizontal="center" vertical="center" wrapText="1"/>
    </xf>
    <xf numFmtId="0" fontId="5" fillId="8" borderId="6" xfId="0" applyFont="1" applyFill="1" applyBorder="1" applyAlignment="1">
      <alignment horizontal="center" vertical="center" wrapText="1"/>
    </xf>
    <xf numFmtId="164" fontId="5" fillId="8" borderId="17" xfId="0" applyNumberFormat="1" applyFont="1" applyFill="1" applyBorder="1" applyAlignment="1">
      <alignment horizontal="center" vertical="center" wrapText="1"/>
    </xf>
    <xf numFmtId="164" fontId="5" fillId="8" borderId="18" xfId="0" applyNumberFormat="1" applyFont="1" applyFill="1" applyBorder="1" applyAlignment="1">
      <alignment horizontal="center" vertical="center" wrapText="1"/>
    </xf>
    <xf numFmtId="41" fontId="10" fillId="9" borderId="15" xfId="0" applyNumberFormat="1" applyFont="1" applyFill="1" applyBorder="1" applyAlignment="1">
      <alignment horizontal="center" vertical="center"/>
    </xf>
    <xf numFmtId="0" fontId="10" fillId="9" borderId="14" xfId="0" applyFont="1" applyFill="1" applyBorder="1" applyAlignment="1">
      <alignment horizontal="center" vertical="center"/>
    </xf>
    <xf numFmtId="0" fontId="5" fillId="8" borderId="23" xfId="0" applyFont="1" applyFill="1" applyBorder="1" applyAlignment="1">
      <alignment horizontal="center" vertical="center" wrapText="1"/>
    </xf>
    <xf numFmtId="0" fontId="5" fillId="8" borderId="73" xfId="3" applyNumberFormat="1" applyFont="1" applyFill="1" applyBorder="1" applyAlignment="1" applyProtection="1">
      <alignment horizontal="center" vertical="center" wrapText="1"/>
    </xf>
    <xf numFmtId="0" fontId="48" fillId="8" borderId="73" xfId="0" applyFont="1" applyFill="1" applyBorder="1"/>
    <xf numFmtId="3" fontId="5" fillId="8" borderId="73" xfId="3" applyNumberFormat="1" applyFont="1" applyFill="1" applyBorder="1" applyAlignment="1" applyProtection="1">
      <alignment horizontal="center" vertical="center" wrapText="1"/>
    </xf>
    <xf numFmtId="41" fontId="59" fillId="8" borderId="0" xfId="0" applyNumberFormat="1" applyFont="1" applyFill="1" applyAlignment="1">
      <alignment horizontal="center" vertical="center"/>
    </xf>
    <xf numFmtId="49" fontId="59" fillId="8" borderId="0" xfId="0" applyNumberFormat="1" applyFont="1" applyFill="1" applyBorder="1" applyAlignment="1">
      <alignment horizontal="center" vertical="center"/>
    </xf>
    <xf numFmtId="49" fontId="59" fillId="8" borderId="2" xfId="0" applyNumberFormat="1" applyFont="1" applyFill="1" applyBorder="1" applyAlignment="1">
      <alignment horizontal="center" vertical="center"/>
    </xf>
    <xf numFmtId="49" fontId="59" fillId="8" borderId="0" xfId="0" applyNumberFormat="1" applyFont="1" applyFill="1" applyAlignment="1">
      <alignment horizontal="center" vertical="center"/>
    </xf>
    <xf numFmtId="49" fontId="5" fillId="8" borderId="2" xfId="0" applyNumberFormat="1" applyFont="1" applyFill="1" applyBorder="1" applyAlignment="1">
      <alignment horizontal="center" vertical="center"/>
    </xf>
  </cellXfs>
  <cellStyles count="6">
    <cellStyle name="Moneda" xfId="5" builtinId="4"/>
    <cellStyle name="Normal" xfId="0" builtinId="0"/>
    <cellStyle name="Normal 2" xfId="1"/>
    <cellStyle name="Normal_~9885111" xfId="3"/>
    <cellStyle name="Porcentual" xfId="4" builtinId="5"/>
    <cellStyle name="Porcentual 2" xfId="2"/>
  </cellStyles>
  <dxfs count="159">
    <dxf>
      <fill>
        <patternFill patternType="none">
          <fgColor indexed="64"/>
          <bgColor indexed="65"/>
        </patternFill>
      </fill>
      <alignment horizontal="justify" vertical="center" textRotation="0" wrapText="1"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numFmt numFmtId="164" formatCode="000"/>
      <fill>
        <patternFill patternType="none">
          <fgColor indexed="64"/>
          <bgColor indexed="65"/>
        </patternFill>
      </fill>
      <alignment horizontal="center" vertical="center" textRotation="0" wrapText="0" indent="0" relativeIndent="0" justifyLastLine="0" shrinkToFit="0" readingOrder="0"/>
    </dxf>
    <dxf>
      <fill>
        <patternFill patternType="solid">
          <fgColor indexed="64"/>
          <bgColor theme="3" tint="0.5999938962981048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ill>
        <patternFill patternType="solid">
          <fgColor indexed="64"/>
          <bgColor theme="6" tint="0.39997558519241921"/>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ont>
        <strike val="0"/>
        <outline val="0"/>
        <shadow val="0"/>
        <u val="none"/>
        <vertAlign val="baseline"/>
        <sz val="12"/>
        <color theme="1"/>
        <name val="Calibri"/>
        <scheme val="minor"/>
      </font>
      <alignment vertical="center" textRotation="0" indent="0" relativeIndent="255" justifyLastLine="0" shrinkToFit="0" readingOrder="0"/>
    </dxf>
    <dxf>
      <alignment horizontal="justify" vertical="center" textRotation="0" wrapText="1" indent="0" relativeIndent="255"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ill>
        <patternFill patternType="none">
          <fgColor indexed="64"/>
          <bgColor indexed="65"/>
        </patternFill>
      </fill>
      <alignment horizontal="general" vertical="center" textRotation="0" wrapText="1" indent="0" relativeIndent="255"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relativeIndent="255"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relativeIndent="255"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relativeIndent="255"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relativeIndent="255"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72" formatCode="0."/>
      <alignment horizontal="general" vertical="center" textRotation="0" wrapText="0" indent="0" relativeIndent="255"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outline="0">
        <top style="thin">
          <color theme="5"/>
        </top>
      </border>
    </dxf>
    <dxf>
      <alignment horizontal="general" vertical="center" textRotation="0" wrapText="0" indent="0" relativeIndent="255" justifyLastLine="0" shrinkToFit="0" readingOrder="0"/>
    </dxf>
    <dxf>
      <border outline="0">
        <bottom style="medium">
          <color theme="5"/>
        </bottom>
      </border>
    </dxf>
    <dxf>
      <font>
        <b/>
        <i val="0"/>
        <strike val="0"/>
        <condense val="0"/>
        <extend val="0"/>
        <outline val="0"/>
        <shadow val="0"/>
        <u val="none"/>
        <vertAlign val="baseline"/>
        <sz val="10"/>
        <color theme="1"/>
        <name val="Calibri"/>
        <scheme val="minor"/>
      </font>
      <fill>
        <patternFill patternType="solid">
          <fgColor indexed="64"/>
          <bgColor theme="8" tint="-0.499984740745262"/>
        </patternFill>
      </fill>
      <alignment horizontal="center" vertical="center" textRotation="0" wrapText="0" indent="0" relativeIndent="255"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39997558519241921"/>
        </patternFill>
      </fill>
      <alignment horizontal="center" vertical="center" textRotation="0" wrapText="0" indent="0" relativeIndent="255" justifyLastLine="0" shrinkToFit="0" readingOrder="0"/>
    </dxf>
    <dxf>
      <font>
        <strike val="0"/>
        <outline val="0"/>
        <shadow val="0"/>
        <u val="none"/>
        <vertAlign val="baseline"/>
        <sz val="10"/>
        <color theme="1"/>
        <name val="Calibri"/>
        <scheme val="minor"/>
      </font>
      <alignment horizontal="justify" vertical="center" textRotation="0" wrapText="1" indent="0" relativeIndent="255" justifyLastLine="0" shrinkToFit="0" readingOrder="0"/>
    </dxf>
    <dxf>
      <font>
        <strike val="0"/>
        <outline val="0"/>
        <shadow val="0"/>
        <u val="none"/>
        <vertAlign val="baseline"/>
        <sz val="10"/>
        <color theme="1"/>
        <name val="Calibri"/>
        <scheme val="minor"/>
      </font>
      <alignment horizontal="general" vertical="center" textRotation="0" wrapText="1" indent="0" relativeIndent="255" justifyLastLine="0" shrinkToFit="0" readingOrder="0"/>
    </dxf>
    <dxf>
      <font>
        <strike val="0"/>
        <outline val="0"/>
        <shadow val="0"/>
        <u val="none"/>
        <vertAlign val="baseline"/>
        <sz val="10"/>
        <color theme="1"/>
        <name val="Calibri"/>
        <scheme val="minor"/>
      </font>
      <alignment horizontal="center" vertical="center" textRotation="0" wrapText="0" indent="0" relativeIndent="255" justifyLastLine="0" shrinkToFit="0" readingOrder="0"/>
    </dxf>
    <dxf>
      <font>
        <b/>
        <strike val="0"/>
        <outline val="0"/>
        <shadow val="0"/>
        <u val="none"/>
        <vertAlign val="baseline"/>
        <sz val="10"/>
        <color theme="1"/>
        <name val="Calibri"/>
        <scheme val="minor"/>
      </font>
      <alignment horizontal="center" vertical="center" textRotation="0" wrapText="0" indent="0" relativeIndent="255" justifyLastLine="0" shrinkToFit="0" readingOrder="0"/>
    </dxf>
    <dxf>
      <border outline="0">
        <top style="thin">
          <color theme="9"/>
        </top>
      </border>
    </dxf>
    <dxf>
      <font>
        <strike val="0"/>
        <outline val="0"/>
        <shadow val="0"/>
        <u val="none"/>
        <vertAlign val="baseline"/>
        <sz val="10"/>
        <color theme="1"/>
        <name val="Calibri"/>
        <scheme val="minor"/>
      </font>
    </dxf>
    <dxf>
      <border>
        <bottom style="thin">
          <color theme="8" tint="-0.24994659260841701"/>
        </bottom>
        <vertical/>
        <horizontal/>
      </border>
    </dxf>
    <dxf>
      <font>
        <strike val="0"/>
        <outline val="0"/>
        <shadow val="0"/>
        <u val="none"/>
        <vertAlign val="baseline"/>
        <sz val="10"/>
        <color theme="1"/>
        <name val="Calibri"/>
        <scheme val="minor"/>
      </font>
      <fill>
        <patternFill patternType="solid">
          <fgColor indexed="64"/>
          <bgColor theme="8" tint="0.39997558519241921"/>
        </patternFill>
      </fill>
      <alignment horizontal="center" vertical="top" textRotation="0" indent="0" relativeIndent="255" justifyLastLine="0" shrinkToFit="0" readingOrder="0"/>
      <border diagonalUp="0" diagonalDown="0">
        <left style="thin">
          <color theme="8" tint="-0.24994659260841701"/>
        </left>
        <right style="thin">
          <color theme="8" tint="-0.24994659260841701"/>
        </right>
        <top/>
        <bottom/>
      </border>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relativeIndent="0" justifyLastLine="0" shrinkToFit="0" readingOrder="0"/>
    </dxf>
    <dxf>
      <fill>
        <patternFill patternType="solid">
          <fgColor indexed="64"/>
          <bgColor theme="7" tint="0.399975585192419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numFmt numFmtId="13" formatCode="0%"/>
      <alignment horizontal="general" vertical="center" textRotation="0" wrapText="0" indent="0" relativeIndent="0" justifyLastLine="0" shrinkToFit="0" readingOrder="0"/>
    </dxf>
    <dxf>
      <numFmt numFmtId="33" formatCode="_-* #,##0_-;\-* #,##0_-;_-* &quot;-&quot;_-;_-@_-"/>
      <alignment horizontal="general" vertical="center" textRotation="0" wrapText="0" indent="0" relativeIndent="0" justifyLastLine="0" shrinkToFit="0" readingOrder="0"/>
    </dxf>
    <dxf>
      <fill>
        <patternFill patternType="none">
          <fgColor indexed="64"/>
          <bgColor indexed="65"/>
        </patternFill>
      </fill>
      <alignment horizontal="general" vertical="center" textRotation="0" wrapText="1" indent="0" relativeIndent="0" justifyLastLine="0" shrinkToFit="0" readingOrder="0"/>
    </dxf>
    <dxf>
      <fill>
        <patternFill patternType="none">
          <fgColor indexed="64"/>
          <bgColor indexed="65"/>
        </patternFill>
      </fill>
      <alignment horizontal="center" vertical="center" textRotation="0" wrapText="0" indent="0" relativeIndent="0" justifyLastLine="0" shrinkToFit="0" readingOrder="0"/>
    </dxf>
    <dxf>
      <border outline="0">
        <top style="thin">
          <color theme="4"/>
        </top>
      </border>
    </dxf>
    <dxf>
      <fill>
        <patternFill patternType="none">
          <fgColor indexed="64"/>
          <bgColor indexed="65"/>
        </patternFill>
      </fill>
      <alignment horizontal="general" vertical="center" textRotation="0" wrapText="1" indent="0" relativeIndent="0" justifyLastLine="0" shrinkToFit="0" readingOrder="0"/>
    </dxf>
    <dxf>
      <fill>
        <patternFill patternType="none">
          <fgColor indexed="64"/>
          <bgColor indexed="65"/>
        </patternFill>
      </fill>
      <alignment horizontal="center" vertical="center" textRotation="0" wrapText="0" indent="0" relativeIndent="0" justifyLastLine="0" shrinkToFit="0" readingOrder="0"/>
    </dxf>
    <dxf>
      <border outline="0">
        <top style="thin">
          <color theme="4"/>
        </top>
      </border>
    </dxf>
    <dxf>
      <numFmt numFmtId="13" formatCode="0%"/>
    </dxf>
    <dxf>
      <numFmt numFmtId="33" formatCode="_-* #,##0_-;\-* #,##0_-;_-* &quot;-&quot;_-;_-@_-"/>
    </dxf>
    <dxf>
      <fill>
        <patternFill patternType="none">
          <fgColor indexed="64"/>
          <bgColor indexed="65"/>
        </patternFill>
      </fill>
      <alignment horizontal="general" vertical="center" textRotation="0" wrapText="1" indent="0" relativeIndent="0" justifyLastLine="0" shrinkToFit="0" readingOrder="0"/>
    </dxf>
    <dxf>
      <fill>
        <patternFill patternType="none">
          <fgColor indexed="64"/>
          <bgColor indexed="65"/>
        </patternFill>
      </fill>
      <alignment horizontal="general" vertical="center" textRotation="0" wrapText="1" indent="0" relativeIndent="0" justifyLastLine="0" shrinkToFit="0" readingOrder="0"/>
    </dxf>
    <dxf>
      <fill>
        <patternFill patternType="none">
          <fgColor indexed="64"/>
          <bgColor indexed="65"/>
        </patternFill>
      </fill>
      <alignment horizontal="center" vertical="center" textRotation="0" wrapText="0" indent="0" relativeIndent="0" justifyLastLine="0" shrinkToFit="0" readingOrder="0"/>
    </dxf>
    <dxf>
      <fill>
        <patternFill patternType="none">
          <fgColor indexed="64"/>
          <bgColor indexed="65"/>
        </patternFill>
      </fill>
      <alignment horizontal="center" vertical="center" textRotation="0" wrapText="0" indent="0" relativeIndent="0" justifyLastLine="0" shrinkToFit="0" readingOrder="0"/>
    </dxf>
    <dxf>
      <border outline="0">
        <top style="thin">
          <color theme="4"/>
        </top>
      </border>
    </dxf>
    <dxf>
      <border diagonalUp="0" diagonalDown="0">
        <left/>
        <right/>
        <top/>
        <bottom/>
        <vertical/>
        <horizontal/>
      </border>
    </dxf>
    <dxf>
      <numFmt numFmtId="14" formatCode="0.00%"/>
      <alignment horizontal="center" vertical="center" textRotation="0" wrapText="0" indent="0" relativeIndent="255" justifyLastLine="0" shrinkToFit="0" readingOrder="0"/>
    </dxf>
    <dxf>
      <numFmt numFmtId="33" formatCode="_-* #,##0_-;\-* #,##0_-;_-* &quot;-&quot;_-;_-@_-"/>
      <alignment vertical="center" textRotation="0" wrapText="0" indent="0" relativeIndent="255" justifyLastLine="0" shrinkToFit="0" readingOrder="0"/>
    </dxf>
    <dxf>
      <alignment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relativeIndent="255" justifyLastLine="0" shrinkToFit="0" readingOrder="0"/>
    </dxf>
    <dxf>
      <alignment vertical="center" textRotation="0" wrapText="0" indent="0" relativeIndent="255" justifyLastLine="0" shrinkToFit="0" readingOrder="0"/>
    </dxf>
    <dxf>
      <numFmt numFmtId="14" formatCode="0.00%"/>
      <alignment horizontal="center" vertical="center" textRotation="0" wrapText="0" indent="0" relativeIndent="255" justifyLastLine="0" shrinkToFit="0" readingOrder="0"/>
    </dxf>
    <dxf>
      <numFmt numFmtId="33" formatCode="_-* #,##0_-;\-* #,##0_-;_-* &quot;-&quot;_-;_-@_-"/>
      <alignment vertical="center" textRotation="0" indent="0" relativeIndent="255" justifyLastLine="0" shrinkToFit="0" readingOrder="0"/>
    </dxf>
    <dxf>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relativeIndent="255" justifyLastLine="0" shrinkToFit="0" readingOrder="0"/>
    </dxf>
    <dxf>
      <alignment vertical="center" textRotation="0" indent="0" relativeIndent="255" justifyLastLine="0" shrinkToFit="0" readingOrder="0"/>
    </dxf>
    <dxf>
      <numFmt numFmtId="14" formatCode="0.00%"/>
      <alignment horizontal="center" vertical="center" textRotation="0" wrapText="0" indent="0" relativeIndent="255" justifyLastLine="0" shrinkToFit="0" readingOrder="0"/>
    </dxf>
    <dxf>
      <numFmt numFmtId="33" formatCode="_-* #,##0_-;\-* #,##0_-;_-* &quot;-&quot;_-;_-@_-"/>
      <alignment vertical="center" textRotation="0" wrapText="0" indent="0" relativeIndent="255" justifyLastLine="0" shrinkToFit="0" readingOrder="0"/>
    </dxf>
    <dxf>
      <alignment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relativeIndent="255" justifyLastLine="0" shrinkToFit="0" readingOrder="0"/>
    </dxf>
    <dxf>
      <alignment vertical="center" textRotation="0" wrapText="0" indent="0" relativeIndent="255" justifyLastLine="0" shrinkToFit="0" readingOrder="0"/>
    </dxf>
    <dxf>
      <numFmt numFmtId="14" formatCode="0.00%"/>
      <alignment horizontal="center" vertical="center" textRotation="0" wrapText="0" indent="0" relativeIndent="255" justifyLastLine="0" shrinkToFit="0" readingOrder="0"/>
    </dxf>
    <dxf>
      <numFmt numFmtId="33" formatCode="_-* #,##0_-;\-* #,##0_-;_-* &quot;-&quot;_-;_-@_-"/>
      <alignment vertical="center" textRotation="0" indent="0" relativeIndent="255" justifyLastLine="0" shrinkToFit="0" readingOrder="0"/>
    </dxf>
    <dxf>
      <alignment horizontal="general" vertical="center" textRotation="0" wrapText="1" indent="0" relativeIndent="255"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relativeIndent="255" justifyLastLine="0" shrinkToFit="0" readingOrder="0"/>
    </dxf>
    <dxf>
      <alignment vertical="center" textRotation="0" indent="0" relativeIndent="255" justifyLastLine="0" shrinkToFit="0" readingOrder="0"/>
    </dxf>
    <dxf>
      <font>
        <condense val="0"/>
        <extend val="0"/>
        <color indexed="60"/>
      </font>
      <fill>
        <patternFill>
          <bgColor indexed="60"/>
        </patternFill>
      </fill>
    </dxf>
  </dxfs>
  <tableStyles count="1" defaultTableStyle="TableStyleMedium9" defaultPivotStyle="PivotStyleLight16">
    <tableStyle name="Estilo de tabla 1" pivot="0" count="0"/>
  </tableStyles>
  <colors>
    <mruColors>
      <color rgb="FFFFCCCC"/>
      <color rgb="FFFFCFB7"/>
      <color rgb="FFFFD597"/>
      <color rgb="FFA15517"/>
      <color rgb="FF800000"/>
      <color rgb="FFA50021"/>
      <color rgb="FF224978"/>
      <color rgb="FF41531D"/>
      <color rgb="FF4E6323"/>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18"/>
  <c:chart>
    <c:view3D>
      <c:rAngAx val="1"/>
    </c:view3D>
    <c:plotArea>
      <c:layout/>
      <c:bar3DChart>
        <c:barDir val="bar"/>
        <c:grouping val="clustered"/>
        <c:ser>
          <c:idx val="0"/>
          <c:order val="0"/>
          <c:cat>
            <c:numRef>
              <c:f>'Est. Ing.'!$A$4:$A$13</c:f>
              <c:numCache>
                <c:formatCode>General</c:formatCode>
                <c:ptCount val="10"/>
                <c:pt idx="0">
                  <c:v>1</c:v>
                </c:pt>
                <c:pt idx="1">
                  <c:v>2</c:v>
                </c:pt>
                <c:pt idx="2">
                  <c:v>3</c:v>
                </c:pt>
                <c:pt idx="3">
                  <c:v>4</c:v>
                </c:pt>
                <c:pt idx="4">
                  <c:v>5</c:v>
                </c:pt>
                <c:pt idx="5">
                  <c:v>6</c:v>
                </c:pt>
                <c:pt idx="6">
                  <c:v>7</c:v>
                </c:pt>
                <c:pt idx="7">
                  <c:v>8</c:v>
                </c:pt>
                <c:pt idx="8">
                  <c:v>9</c:v>
                </c:pt>
                <c:pt idx="9">
                  <c:v>0</c:v>
                </c:pt>
              </c:numCache>
            </c:numRef>
          </c:cat>
          <c:val>
            <c:numRef>
              <c:f>'Est. Ing.'!$C$4:$C$13</c:f>
              <c:numCache>
                <c:formatCode>_-* #,##0_-;\-* #,##0_-;_-* "-"_-;_-@_-</c:formatCode>
                <c:ptCount val="10"/>
                <c:pt idx="0">
                  <c:v>1078307</c:v>
                </c:pt>
                <c:pt idx="1">
                  <c:v>0</c:v>
                </c:pt>
                <c:pt idx="2">
                  <c:v>0</c:v>
                </c:pt>
                <c:pt idx="3">
                  <c:v>1716162</c:v>
                </c:pt>
                <c:pt idx="4">
                  <c:v>1495200</c:v>
                </c:pt>
                <c:pt idx="5">
                  <c:v>9207300</c:v>
                </c:pt>
                <c:pt idx="6">
                  <c:v>0</c:v>
                </c:pt>
                <c:pt idx="7">
                  <c:v>21571988</c:v>
                </c:pt>
                <c:pt idx="8">
                  <c:v>0</c:v>
                </c:pt>
                <c:pt idx="9">
                  <c:v>0</c:v>
                </c:pt>
              </c:numCache>
            </c:numRef>
          </c:val>
        </c:ser>
        <c:dLbls/>
        <c:shape val="box"/>
        <c:axId val="54574080"/>
        <c:axId val="54620928"/>
        <c:axId val="0"/>
      </c:bar3DChart>
      <c:catAx>
        <c:axId val="54574080"/>
        <c:scaling>
          <c:orientation val="maxMin"/>
        </c:scaling>
        <c:axPos val="l"/>
        <c:numFmt formatCode="General" sourceLinked="1"/>
        <c:tickLblPos val="nextTo"/>
        <c:txPr>
          <a:bodyPr/>
          <a:lstStyle/>
          <a:p>
            <a:pPr>
              <a:defRPr lang="es-ES"/>
            </a:pPr>
            <a:endParaRPr lang="es-MX"/>
          </a:p>
        </c:txPr>
        <c:crossAx val="54620928"/>
        <c:crosses val="autoZero"/>
        <c:auto val="1"/>
        <c:lblAlgn val="ctr"/>
        <c:lblOffset val="100"/>
      </c:catAx>
      <c:valAx>
        <c:axId val="54620928"/>
        <c:scaling>
          <c:orientation val="minMax"/>
        </c:scaling>
        <c:delete val="1"/>
        <c:axPos val="t"/>
        <c:majorGridlines/>
        <c:numFmt formatCode="_-* #,##0_-;\-* #,##0_-;_-* &quot;-&quot;_-;_-@_-" sourceLinked="1"/>
        <c:tickLblPos val="none"/>
        <c:crossAx val="54574080"/>
        <c:crosses val="autoZero"/>
        <c:crossBetween val="between"/>
      </c:valAx>
    </c:plotArea>
    <c:plotVisOnly val="1"/>
    <c:dispBlanksAs val="gap"/>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44" l="0.70000000000000062" r="0.70000000000000062" t="0.750000000000006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32"/>
  <c:chart>
    <c:view3D>
      <c:rAngAx val="1"/>
    </c:view3D>
    <c:plotArea>
      <c:layout/>
      <c:bar3DChart>
        <c:barDir val="col"/>
        <c:grouping val="clustered"/>
        <c:ser>
          <c:idx val="0"/>
          <c:order val="0"/>
          <c:val>
            <c:numRef>
              <c:f>'Est. Ing.'!$C$19:$C$25</c:f>
              <c:numCache>
                <c:formatCode>_-* #,##0_-;\-* #,##0_-;_-* "-"_-;_-@_-</c:formatCode>
                <c:ptCount val="7"/>
                <c:pt idx="0">
                  <c:v>1078307</c:v>
                </c:pt>
                <c:pt idx="1">
                  <c:v>0</c:v>
                </c:pt>
                <c:pt idx="2">
                  <c:v>1716162</c:v>
                </c:pt>
                <c:pt idx="3">
                  <c:v>1495200</c:v>
                </c:pt>
                <c:pt idx="4">
                  <c:v>9207300</c:v>
                </c:pt>
                <c:pt idx="5">
                  <c:v>15603500</c:v>
                </c:pt>
                <c:pt idx="6">
                  <c:v>5968488</c:v>
                </c:pt>
              </c:numCache>
            </c:numRef>
          </c:val>
        </c:ser>
        <c:dLbls/>
        <c:shape val="box"/>
        <c:axId val="54653312"/>
        <c:axId val="54654848"/>
        <c:axId val="0"/>
      </c:bar3DChart>
      <c:catAx>
        <c:axId val="54653312"/>
        <c:scaling>
          <c:orientation val="minMax"/>
        </c:scaling>
        <c:axPos val="b"/>
        <c:tickLblPos val="nextTo"/>
        <c:txPr>
          <a:bodyPr/>
          <a:lstStyle/>
          <a:p>
            <a:pPr>
              <a:defRPr lang="es-ES"/>
            </a:pPr>
            <a:endParaRPr lang="es-MX"/>
          </a:p>
        </c:txPr>
        <c:crossAx val="54654848"/>
        <c:crosses val="autoZero"/>
        <c:auto val="1"/>
        <c:lblAlgn val="ctr"/>
        <c:lblOffset val="100"/>
      </c:catAx>
      <c:valAx>
        <c:axId val="54654848"/>
        <c:scaling>
          <c:orientation val="minMax"/>
        </c:scaling>
        <c:delete val="1"/>
        <c:axPos val="l"/>
        <c:majorGridlines/>
        <c:numFmt formatCode="_-* #,##0_-;\-* #,##0_-;_-* &quot;-&quot;_-;_-@_-" sourceLinked="1"/>
        <c:tickLblPos val="none"/>
        <c:crossAx val="54653312"/>
        <c:crosses val="autoZero"/>
        <c:crossBetween val="between"/>
      </c:valAx>
    </c:plotArea>
    <c:plotVisOnly val="1"/>
    <c:dispBlanksAs val="gap"/>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44" l="0.70000000000000062" r="0.70000000000000062" t="0.750000000000006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29"/>
  <c:chart>
    <c:view3D>
      <c:rAngAx val="1"/>
    </c:view3D>
    <c:plotArea>
      <c:layout/>
      <c:bar3DChart>
        <c:barDir val="bar"/>
        <c:grouping val="clustered"/>
        <c:ser>
          <c:idx val="0"/>
          <c:order val="0"/>
          <c:val>
            <c:numRef>
              <c:f>'Est. Ing.'!$C$31:$C$33</c:f>
              <c:numCache>
                <c:formatCode>_-* #,##0_-;\-* #,##0_-;_-* "-"_-;_-@_-</c:formatCode>
                <c:ptCount val="3"/>
                <c:pt idx="0">
                  <c:v>13496969</c:v>
                </c:pt>
                <c:pt idx="1">
                  <c:v>21571988</c:v>
                </c:pt>
                <c:pt idx="2">
                  <c:v>0</c:v>
                </c:pt>
              </c:numCache>
            </c:numRef>
          </c:val>
        </c:ser>
        <c:dLbls/>
        <c:shape val="cylinder"/>
        <c:axId val="68060672"/>
        <c:axId val="68062208"/>
        <c:axId val="0"/>
      </c:bar3DChart>
      <c:catAx>
        <c:axId val="68060672"/>
        <c:scaling>
          <c:orientation val="maxMin"/>
        </c:scaling>
        <c:axPos val="l"/>
        <c:tickLblPos val="nextTo"/>
        <c:txPr>
          <a:bodyPr/>
          <a:lstStyle/>
          <a:p>
            <a:pPr>
              <a:defRPr lang="es-ES"/>
            </a:pPr>
            <a:endParaRPr lang="es-MX"/>
          </a:p>
        </c:txPr>
        <c:crossAx val="68062208"/>
        <c:crosses val="autoZero"/>
        <c:auto val="1"/>
        <c:lblAlgn val="ctr"/>
        <c:lblOffset val="100"/>
      </c:catAx>
      <c:valAx>
        <c:axId val="68062208"/>
        <c:scaling>
          <c:orientation val="minMax"/>
        </c:scaling>
        <c:delete val="1"/>
        <c:axPos val="t"/>
        <c:majorGridlines/>
        <c:numFmt formatCode="_-* #,##0_-;\-* #,##0_-;_-* &quot;-&quot;_-;_-@_-" sourceLinked="1"/>
        <c:tickLblPos val="none"/>
        <c:crossAx val="68060672"/>
        <c:crosses val="autoZero"/>
        <c:crossBetween val="between"/>
      </c:valAx>
    </c:plotArea>
    <c:plotVisOnly val="1"/>
    <c:dispBlanksAs val="gap"/>
  </c:chart>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44" l="0.70000000000000062" r="0.70000000000000062" t="0.75000000000000644"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28"/>
  <c:chart>
    <c:view3D>
      <c:rAngAx val="1"/>
    </c:view3D>
    <c:plotArea>
      <c:layout/>
      <c:bar3DChart>
        <c:barDir val="col"/>
        <c:grouping val="clustered"/>
        <c:ser>
          <c:idx val="0"/>
          <c:order val="0"/>
          <c:cat>
            <c:numRef>
              <c:f>'Est. Ing.'!$A$39:$A$109</c:f>
              <c:numCache>
                <c:formatCode>General</c:formatCode>
                <c:ptCount val="6"/>
                <c:pt idx="0">
                  <c:v>100</c:v>
                </c:pt>
                <c:pt idx="1">
                  <c:v>200</c:v>
                </c:pt>
                <c:pt idx="2">
                  <c:v>300</c:v>
                </c:pt>
                <c:pt idx="3">
                  <c:v>400</c:v>
                </c:pt>
                <c:pt idx="4">
                  <c:v>500</c:v>
                </c:pt>
                <c:pt idx="5">
                  <c:v>900</c:v>
                </c:pt>
              </c:numCache>
            </c:numRef>
          </c:cat>
          <c:val>
            <c:numRef>
              <c:f>'Est. Ing.'!$C$39:$C$109</c:f>
              <c:numCache>
                <c:formatCode>_-* #,##0_-;\-* #,##0_-;_-* "-"_-;_-@_-</c:formatCode>
                <c:ptCount val="6"/>
                <c:pt idx="0">
                  <c:v>19938169</c:v>
                </c:pt>
                <c:pt idx="1">
                  <c:v>5968488</c:v>
                </c:pt>
                <c:pt idx="2">
                  <c:v>6162300</c:v>
                </c:pt>
                <c:pt idx="3">
                  <c:v>3000000</c:v>
                </c:pt>
                <c:pt idx="4">
                  <c:v>0</c:v>
                </c:pt>
                <c:pt idx="5">
                  <c:v>0</c:v>
                </c:pt>
              </c:numCache>
            </c:numRef>
          </c:val>
        </c:ser>
        <c:dLbls/>
        <c:shape val="cylinder"/>
        <c:axId val="68090496"/>
        <c:axId val="68297088"/>
        <c:axId val="0"/>
      </c:bar3DChart>
      <c:catAx>
        <c:axId val="68090496"/>
        <c:scaling>
          <c:orientation val="minMax"/>
        </c:scaling>
        <c:axPos val="b"/>
        <c:numFmt formatCode="General" sourceLinked="1"/>
        <c:tickLblPos val="nextTo"/>
        <c:txPr>
          <a:bodyPr/>
          <a:lstStyle/>
          <a:p>
            <a:pPr>
              <a:defRPr lang="es-ES"/>
            </a:pPr>
            <a:endParaRPr lang="es-MX"/>
          </a:p>
        </c:txPr>
        <c:crossAx val="68297088"/>
        <c:crosses val="autoZero"/>
        <c:auto val="1"/>
        <c:lblAlgn val="ctr"/>
        <c:lblOffset val="100"/>
      </c:catAx>
      <c:valAx>
        <c:axId val="68297088"/>
        <c:scaling>
          <c:orientation val="minMax"/>
        </c:scaling>
        <c:delete val="1"/>
        <c:axPos val="l"/>
        <c:majorGridlines/>
        <c:numFmt formatCode="_-* #,##0_-;\-* #,##0_-;_-* &quot;-&quot;_-;_-@_-" sourceLinked="1"/>
        <c:tickLblPos val="none"/>
        <c:crossAx val="68090496"/>
        <c:crosses val="autoZero"/>
        <c:crossBetween val="between"/>
      </c:valAx>
    </c:plotArea>
    <c:plotVisOnly val="1"/>
    <c:dispBlanksAs val="gap"/>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644" l="0.70000000000000062" r="0.70000000000000062" t="0.75000000000000644"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30"/>
      <c:perspective val="30"/>
    </c:view3D>
    <c:plotArea>
      <c:layout>
        <c:manualLayout>
          <c:layoutTarget val="inner"/>
          <c:xMode val="edge"/>
          <c:yMode val="edge"/>
          <c:x val="2.2183069448932266E-2"/>
          <c:y val="3.9166666666666669E-2"/>
          <c:w val="0.94411478262841364"/>
          <c:h val="0.93500000000000005"/>
        </c:manualLayout>
      </c:layout>
      <c:pie3DChart>
        <c:varyColors val="1"/>
        <c:ser>
          <c:idx val="0"/>
          <c:order val="0"/>
          <c:explosion val="25"/>
          <c:dLbls>
            <c:txPr>
              <a:bodyPr/>
              <a:lstStyle/>
              <a:p>
                <a:pPr>
                  <a:defRPr lang="es-ES" sz="600" b="1"/>
                </a:pPr>
                <a:endParaRPr lang="es-MX"/>
              </a:p>
            </c:txPr>
            <c:showCatName val="1"/>
            <c:showPercent val="1"/>
            <c:showLeaderLines val="1"/>
          </c:dLbls>
          <c:cat>
            <c:strRef>
              <c:f>'Est. Egr.'!$C$3:$C$11</c:f>
              <c:strCache>
                <c:ptCount val="9"/>
                <c:pt idx="0">
                  <c:v>SERVICIOS PERSONALES</c:v>
                </c:pt>
                <c:pt idx="1">
                  <c:v>MATERIALES Y SUMINISTROS</c:v>
                </c:pt>
                <c:pt idx="2">
                  <c:v>SERVICIOS GENERALES</c:v>
                </c:pt>
                <c:pt idx="3">
                  <c:v>TRANSFERENCIAS, ASIGNACIONES, SUBSIDIOS Y OTRAS  AYUDAS</c:v>
                </c:pt>
                <c:pt idx="4">
                  <c:v>BIENES MUEBLES, INMUEBLES E  INTANGIBLES </c:v>
                </c:pt>
                <c:pt idx="5">
                  <c:v>INVERSIÓN PÚBLICA</c:v>
                </c:pt>
                <c:pt idx="6">
                  <c:v>INVERSIONES FINANCIERAS Y OTRAS PROVISIONES</c:v>
                </c:pt>
                <c:pt idx="7">
                  <c:v>PARTICIPACIONES Y APORTACIONES</c:v>
                </c:pt>
                <c:pt idx="8">
                  <c:v>DEUDA  PÚBLICA</c:v>
                </c:pt>
              </c:strCache>
            </c:strRef>
          </c:cat>
          <c:val>
            <c:numRef>
              <c:f>'Est. Egr.'!$D$3:$D$11</c:f>
              <c:numCache>
                <c:formatCode>_-* #,##0_-;\-* #,##0_-;_-* "-"_-;_-@_-</c:formatCode>
                <c:ptCount val="9"/>
                <c:pt idx="0">
                  <c:v>9418960</c:v>
                </c:pt>
                <c:pt idx="1">
                  <c:v>3508218</c:v>
                </c:pt>
                <c:pt idx="2">
                  <c:v>6725962</c:v>
                </c:pt>
                <c:pt idx="3">
                  <c:v>2631187</c:v>
                </c:pt>
                <c:pt idx="4">
                  <c:v>335000</c:v>
                </c:pt>
                <c:pt idx="5">
                  <c:v>12334770</c:v>
                </c:pt>
                <c:pt idx="6">
                  <c:v>0</c:v>
                </c:pt>
                <c:pt idx="7">
                  <c:v>0</c:v>
                </c:pt>
                <c:pt idx="8">
                  <c:v>114860</c:v>
                </c:pt>
              </c:numCache>
            </c:numRef>
          </c:val>
        </c:ser>
        <c:dLbls>
          <c:showCatName val="1"/>
          <c:showPercent val="1"/>
        </c:dLbls>
      </c:pie3DChart>
    </c:plotArea>
    <c:plotVisOnly val="1"/>
    <c:dispBlanksAs val="zero"/>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66" l="0.70000000000000062" r="0.70000000000000062" t="0.75000000000000566"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30"/>
      <c:perspective val="30"/>
    </c:view3D>
    <c:plotArea>
      <c:layout/>
      <c:pie3DChart>
        <c:varyColors val="1"/>
        <c:ser>
          <c:idx val="0"/>
          <c:order val="0"/>
          <c:cat>
            <c:strRef>
              <c:f>'Est. Egr.'!$C$16:$C$86</c:f>
              <c:strCache>
                <c:ptCount val="6"/>
                <c:pt idx="0">
                  <c:v>RECURSOS PROPIOS</c:v>
                </c:pt>
                <c:pt idx="1">
                  <c:v>APORTACIONES FEDERALES</c:v>
                </c:pt>
                <c:pt idx="2">
                  <c:v>PROGRAMAS FEDERALES</c:v>
                </c:pt>
                <c:pt idx="3">
                  <c:v>PROGRAMAS ESTATALES</c:v>
                </c:pt>
                <c:pt idx="4">
                  <c:v>EMPRÉSTITOS</c:v>
                </c:pt>
                <c:pt idx="5">
                  <c:v>OTROS</c:v>
                </c:pt>
              </c:strCache>
            </c:strRef>
          </c:cat>
          <c:val>
            <c:numRef>
              <c:f>'Est. Egr.'!$D$16:$D$86</c:f>
              <c:numCache>
                <c:formatCode>_-* #,##0_-;\-* #,##0_-;_-* "-"_-;_-@_-</c:formatCode>
                <c:ptCount val="6"/>
                <c:pt idx="0">
                  <c:v>19938169</c:v>
                </c:pt>
                <c:pt idx="1">
                  <c:v>5968488</c:v>
                </c:pt>
                <c:pt idx="2">
                  <c:v>6162300</c:v>
                </c:pt>
                <c:pt idx="3">
                  <c:v>3000000</c:v>
                </c:pt>
                <c:pt idx="4">
                  <c:v>0</c:v>
                </c:pt>
                <c:pt idx="5">
                  <c:v>0</c:v>
                </c:pt>
              </c:numCache>
            </c:numRef>
          </c:val>
        </c:ser>
        <c:dLbls>
          <c:showCatName val="1"/>
          <c:showPercent val="1"/>
        </c:dLbls>
      </c:pie3DChart>
    </c:plotArea>
    <c:plotVisOnly val="1"/>
    <c:dispBlanksAs val="zero"/>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sz="600" b="1">
          <a:solidFill>
            <a:schemeClr val="dk1"/>
          </a:solidFill>
          <a:latin typeface="+mn-lt"/>
          <a:ea typeface="+mn-ea"/>
          <a:cs typeface="+mn-cs"/>
        </a:defRPr>
      </a:pPr>
      <a:endParaRPr lang="es-MX"/>
    </a:p>
  </c:txPr>
  <c:printSettings>
    <c:headerFooter/>
    <c:pageMargins b="0.75000000000000555" l="0.70000000000000062" r="0.70000000000000062" t="0.75000000000000555"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MX"/>
  <c:chart>
    <c:autoTitleDeleted val="1"/>
    <c:view3D>
      <c:rotX val="30"/>
      <c:perspective val="30"/>
    </c:view3D>
    <c:plotArea>
      <c:layout/>
      <c:pie3DChart>
        <c:varyColors val="1"/>
        <c:ser>
          <c:idx val="0"/>
          <c:order val="0"/>
          <c:explosion val="25"/>
          <c:dLbls>
            <c:txPr>
              <a:bodyPr/>
              <a:lstStyle/>
              <a:p>
                <a:pPr>
                  <a:defRPr lang="es-ES" sz="600" b="1"/>
                </a:pPr>
                <a:endParaRPr lang="es-MX"/>
              </a:p>
            </c:txPr>
            <c:showCatName val="1"/>
            <c:showPercent val="1"/>
            <c:showLeaderLines val="1"/>
          </c:dLbls>
          <c:cat>
            <c:strRef>
              <c:f>'Est. Egr.'!$C$96:$C$98</c:f>
              <c:strCache>
                <c:ptCount val="3"/>
                <c:pt idx="0">
                  <c:v>GASTO CORRIENTE</c:v>
                </c:pt>
                <c:pt idx="1">
                  <c:v>GASTO DE CAPÍTAL</c:v>
                </c:pt>
                <c:pt idx="2">
                  <c:v>AMORTIZACIÓN DE LA DEUDA Y DISMINUCIÓN DE PASIVOS</c:v>
                </c:pt>
              </c:strCache>
            </c:strRef>
          </c:cat>
          <c:val>
            <c:numRef>
              <c:f>'Est. Egr.'!$D$96:$D$98</c:f>
              <c:numCache>
                <c:formatCode>_-* #,##0_-;\-* #,##0_-;_-* "-"_-;_-@_-</c:formatCode>
                <c:ptCount val="3"/>
                <c:pt idx="0">
                  <c:v>22284327</c:v>
                </c:pt>
                <c:pt idx="1">
                  <c:v>12669770</c:v>
                </c:pt>
                <c:pt idx="2">
                  <c:v>114860</c:v>
                </c:pt>
              </c:numCache>
            </c:numRef>
          </c:val>
        </c:ser>
        <c:dLbls>
          <c:showCatName val="1"/>
          <c:showPercent val="1"/>
        </c:dLbls>
      </c:pie3DChart>
    </c:plotArea>
    <c:plotVisOnly val="1"/>
    <c:dispBlanksAs val="zero"/>
  </c:chart>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55" l="0.70000000000000062" r="0.70000000000000062" t="0.75000000000000555"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17</xdr:col>
      <xdr:colOff>0</xdr:colOff>
      <xdr:row>2</xdr:row>
      <xdr:rowOff>133350</xdr:rowOff>
    </xdr:to>
    <xdr:pic>
      <xdr:nvPicPr>
        <xdr:cNvPr id="2" name="1 Imagen" descr="Logo---texto-por-debajo.png"/>
        <xdr:cNvPicPr>
          <a:picLocks noChangeAspect="1"/>
        </xdr:cNvPicPr>
      </xdr:nvPicPr>
      <xdr:blipFill>
        <a:blip xmlns:r="http://schemas.openxmlformats.org/officeDocument/2006/relationships" r:embed="rId1" cstate="print"/>
        <a:srcRect/>
        <a:stretch>
          <a:fillRect/>
        </a:stretch>
      </xdr:blipFill>
      <xdr:spPr bwMode="auto">
        <a:xfrm>
          <a:off x="276225" y="0"/>
          <a:ext cx="1533525" cy="704850"/>
        </a:xfrm>
        <a:prstGeom prst="rect">
          <a:avLst/>
        </a:prstGeom>
        <a:noFill/>
        <a:ln w="9525">
          <a:noFill/>
          <a:miter lim="800000"/>
          <a:headEnd/>
          <a:tailEnd/>
        </a:ln>
      </xdr:spPr>
    </xdr:pic>
    <xdr:clientData/>
  </xdr:twoCellAnchor>
  <xdr:twoCellAnchor>
    <xdr:from>
      <xdr:col>21</xdr:col>
      <xdr:colOff>95250</xdr:colOff>
      <xdr:row>0</xdr:row>
      <xdr:rowOff>76201</xdr:rowOff>
    </xdr:from>
    <xdr:to>
      <xdr:col>63</xdr:col>
      <xdr:colOff>0</xdr:colOff>
      <xdr:row>2</xdr:row>
      <xdr:rowOff>85725</xdr:rowOff>
    </xdr:to>
    <xdr:sp macro="" textlink="">
      <xdr:nvSpPr>
        <xdr:cNvPr id="3" name="2 CuadroTexto"/>
        <xdr:cNvSpPr txBox="1"/>
      </xdr:nvSpPr>
      <xdr:spPr>
        <a:xfrm>
          <a:off x="2343150" y="76201"/>
          <a:ext cx="4505325"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200" b="1">
              <a:latin typeface="Arial" pitchFamily="34" charset="0"/>
              <a:cs typeface="Arial" pitchFamily="34" charset="0"/>
            </a:rPr>
            <a:t>DIRECCIÓN TÉCNICA</a:t>
          </a:r>
          <a:r>
            <a:rPr lang="es-MX" sz="1000">
              <a:latin typeface="Arial" pitchFamily="34" charset="0"/>
              <a:cs typeface="Arial" pitchFamily="34" charset="0"/>
            </a:rPr>
            <a:t/>
          </a:r>
          <a:br>
            <a:rPr lang="es-MX" sz="1000">
              <a:latin typeface="Arial" pitchFamily="34" charset="0"/>
              <a:cs typeface="Arial" pitchFamily="34" charset="0"/>
            </a:rPr>
          </a:br>
          <a:r>
            <a:rPr lang="es-MX" sz="1000">
              <a:solidFill>
                <a:srgbClr val="00A79D"/>
              </a:solidFill>
              <a:latin typeface="Arial" pitchFamily="34" charset="0"/>
              <a:cs typeface="Arial" pitchFamily="34" charset="0"/>
            </a:rPr>
            <a:t>DEPTO. PLANEACIÓN, PROGRAMACIÓN Y COORDINACIÓN TÉCNICA</a:t>
          </a:r>
          <a:r>
            <a:rPr lang="es-MX" sz="1000">
              <a:latin typeface="Arial" pitchFamily="34" charset="0"/>
              <a:cs typeface="Arial" pitchFamily="34" charset="0"/>
            </a:rPr>
            <a:t/>
          </a:r>
          <a:br>
            <a:rPr lang="es-MX" sz="1000">
              <a:latin typeface="Arial" pitchFamily="34" charset="0"/>
              <a:cs typeface="Arial" pitchFamily="34" charset="0"/>
            </a:rPr>
          </a:br>
          <a:r>
            <a:rPr lang="es-MX" sz="1200" b="1">
              <a:solidFill>
                <a:srgbClr val="00A79D"/>
              </a:solidFill>
              <a:latin typeface="Arial" pitchFamily="34" charset="0"/>
              <a:cs typeface="Arial" pitchFamily="34" charset="0"/>
            </a:rPr>
            <a:t>RESULTADO DE LA REVISIÓN AL PRESUPUESTO</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4" textlink="">
      <xdr:nvSpPr>
        <xdr:cNvPr id="3" name="2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2828925</xdr:colOff>
      <xdr:row>0</xdr:row>
      <xdr:rowOff>66676</xdr:rowOff>
    </xdr:from>
    <xdr:to>
      <xdr:col>1</xdr:col>
      <xdr:colOff>3600450</xdr:colOff>
      <xdr:row>0</xdr:row>
      <xdr:rowOff>409576</xdr:rowOff>
    </xdr:to>
    <xdr:sp macro="[0]!Macro4" textlink="">
      <xdr:nvSpPr>
        <xdr:cNvPr id="2" name="1 CuadroTexto"/>
        <xdr:cNvSpPr txBox="1"/>
      </xdr:nvSpPr>
      <xdr:spPr>
        <a:xfrm>
          <a:off x="3162300" y="66676"/>
          <a:ext cx="771525"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EGRESOS</a:t>
          </a:r>
        </a:p>
      </xdr:txBody>
    </xdr:sp>
    <xdr:clientData/>
  </xdr:twoCellAnchor>
  <xdr:twoCellAnchor>
    <xdr:from>
      <xdr:col>1</xdr:col>
      <xdr:colOff>257175</xdr:colOff>
      <xdr:row>0</xdr:row>
      <xdr:rowOff>66675</xdr:rowOff>
    </xdr:from>
    <xdr:to>
      <xdr:col>1</xdr:col>
      <xdr:colOff>1028700</xdr:colOff>
      <xdr:row>0</xdr:row>
      <xdr:rowOff>409575</xdr:rowOff>
    </xdr:to>
    <xdr:sp macro="[0]!Macro3" textlink="">
      <xdr:nvSpPr>
        <xdr:cNvPr id="3" name="2 CuadroTexto"/>
        <xdr:cNvSpPr txBox="1"/>
      </xdr:nvSpPr>
      <xdr:spPr>
        <a:xfrm>
          <a:off x="590550" y="66675"/>
          <a:ext cx="771525" cy="342900"/>
        </a:xfrm>
        <a:prstGeom prst="rect">
          <a:avLst/>
        </a:prstGeom>
        <a:solidFill>
          <a:schemeClr val="accent3">
            <a:lumMod val="50000"/>
          </a:schemeClr>
        </a:solidFill>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INGRESOS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1</xdr:row>
      <xdr:rowOff>47624</xdr:rowOff>
    </xdr:from>
    <xdr:to>
      <xdr:col>9</xdr:col>
      <xdr:colOff>714375</xdr:colOff>
      <xdr:row>13</xdr:row>
      <xdr:rowOff>180974</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16</xdr:row>
      <xdr:rowOff>47624</xdr:rowOff>
    </xdr:from>
    <xdr:to>
      <xdr:col>9</xdr:col>
      <xdr:colOff>714375</xdr:colOff>
      <xdr:row>25</xdr:row>
      <xdr:rowOff>180974</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29</xdr:row>
      <xdr:rowOff>0</xdr:rowOff>
    </xdr:from>
    <xdr:to>
      <xdr:col>9</xdr:col>
      <xdr:colOff>704850</xdr:colOff>
      <xdr:row>34</xdr:row>
      <xdr:rowOff>19050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xdr:colOff>
      <xdr:row>36</xdr:row>
      <xdr:rowOff>38100</xdr:rowOff>
    </xdr:from>
    <xdr:to>
      <xdr:col>9</xdr:col>
      <xdr:colOff>714375</xdr:colOff>
      <xdr:row>114</xdr:row>
      <xdr:rowOff>180975</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xdr:row>
      <xdr:rowOff>0</xdr:rowOff>
    </xdr:from>
    <xdr:to>
      <xdr:col>10</xdr:col>
      <xdr:colOff>695325</xdr:colOff>
      <xdr:row>12</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13</xdr:row>
      <xdr:rowOff>266699</xdr:rowOff>
    </xdr:from>
    <xdr:to>
      <xdr:col>10</xdr:col>
      <xdr:colOff>685800</xdr:colOff>
      <xdr:row>92</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93</xdr:row>
      <xdr:rowOff>266699</xdr:rowOff>
    </xdr:from>
    <xdr:to>
      <xdr:col>10</xdr:col>
      <xdr:colOff>704850</xdr:colOff>
      <xdr:row>99</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63500</xdr:colOff>
      <xdr:row>2</xdr:row>
      <xdr:rowOff>52939</xdr:rowOff>
    </xdr:from>
    <xdr:to>
      <xdr:col>4</xdr:col>
      <xdr:colOff>963084</xdr:colOff>
      <xdr:row>2</xdr:row>
      <xdr:rowOff>190500</xdr:rowOff>
    </xdr:to>
    <xdr:sp macro="[0]!Macro2" textlink="">
      <xdr:nvSpPr>
        <xdr:cNvPr id="2" name="1 CuadroTexto"/>
        <xdr:cNvSpPr txBox="1"/>
      </xdr:nvSpPr>
      <xdr:spPr>
        <a:xfrm>
          <a:off x="4321175" y="719689"/>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2</xdr:col>
      <xdr:colOff>1280583</xdr:colOff>
      <xdr:row>1</xdr:row>
      <xdr:rowOff>133354</xdr:rowOff>
    </xdr:from>
    <xdr:to>
      <xdr:col>2</xdr:col>
      <xdr:colOff>2444751</xdr:colOff>
      <xdr:row>2</xdr:row>
      <xdr:rowOff>80415</xdr:rowOff>
    </xdr:to>
    <xdr:sp macro="[0]!Macro6" textlink="">
      <xdr:nvSpPr>
        <xdr:cNvPr id="4" name="3 CuadroTexto"/>
        <xdr:cNvSpPr txBox="1"/>
      </xdr:nvSpPr>
      <xdr:spPr>
        <a:xfrm>
          <a:off x="1613958" y="609604"/>
          <a:ext cx="1164168" cy="137561"/>
        </a:xfrm>
        <a:prstGeom prst="rect">
          <a:avLst/>
        </a:prstGeom>
        <a:solidFill>
          <a:schemeClr val="accent2"/>
        </a:soli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editAs="oneCell">
    <xdr:from>
      <xdr:col>2</xdr:col>
      <xdr:colOff>3152775</xdr:colOff>
      <xdr:row>0</xdr:row>
      <xdr:rowOff>247650</xdr:rowOff>
    </xdr:from>
    <xdr:to>
      <xdr:col>2</xdr:col>
      <xdr:colOff>3152775</xdr:colOff>
      <xdr:row>1</xdr:row>
      <xdr:rowOff>123825</xdr:rowOff>
    </xdr:to>
    <xdr:pic>
      <xdr:nvPicPr>
        <xdr:cNvPr id="10"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486150" y="247650"/>
          <a:ext cx="352425" cy="352425"/>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5</xdr:col>
      <xdr:colOff>47625</xdr:colOff>
      <xdr:row>2</xdr:row>
      <xdr:rowOff>47625</xdr:rowOff>
    </xdr:from>
    <xdr:to>
      <xdr:col>6</xdr:col>
      <xdr:colOff>947209</xdr:colOff>
      <xdr:row>2</xdr:row>
      <xdr:rowOff>185186</xdr:rowOff>
    </xdr:to>
    <xdr:sp macro="[0]!Macro2" textlink="">
      <xdr:nvSpPr>
        <xdr:cNvPr id="13" name="12 CuadroTexto"/>
        <xdr:cNvSpPr txBox="1"/>
      </xdr:nvSpPr>
      <xdr:spPr>
        <a:xfrm>
          <a:off x="59245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7</xdr:col>
      <xdr:colOff>47625</xdr:colOff>
      <xdr:row>2</xdr:row>
      <xdr:rowOff>47625</xdr:rowOff>
    </xdr:from>
    <xdr:to>
      <xdr:col>8</xdr:col>
      <xdr:colOff>947209</xdr:colOff>
      <xdr:row>2</xdr:row>
      <xdr:rowOff>185186</xdr:rowOff>
    </xdr:to>
    <xdr:sp macro="[0]!Macro2" textlink="">
      <xdr:nvSpPr>
        <xdr:cNvPr id="14" name="13 CuadroTexto"/>
        <xdr:cNvSpPr txBox="1"/>
      </xdr:nvSpPr>
      <xdr:spPr>
        <a:xfrm>
          <a:off x="719137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9</xdr:col>
      <xdr:colOff>47625</xdr:colOff>
      <xdr:row>2</xdr:row>
      <xdr:rowOff>47625</xdr:rowOff>
    </xdr:from>
    <xdr:to>
      <xdr:col>10</xdr:col>
      <xdr:colOff>947209</xdr:colOff>
      <xdr:row>2</xdr:row>
      <xdr:rowOff>185186</xdr:rowOff>
    </xdr:to>
    <xdr:sp macro="[0]!Macro2" textlink="">
      <xdr:nvSpPr>
        <xdr:cNvPr id="15" name="14 CuadroTexto"/>
        <xdr:cNvSpPr txBox="1"/>
      </xdr:nvSpPr>
      <xdr:spPr>
        <a:xfrm>
          <a:off x="845820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11</xdr:col>
      <xdr:colOff>47625</xdr:colOff>
      <xdr:row>2</xdr:row>
      <xdr:rowOff>47625</xdr:rowOff>
    </xdr:from>
    <xdr:to>
      <xdr:col>12</xdr:col>
      <xdr:colOff>947209</xdr:colOff>
      <xdr:row>2</xdr:row>
      <xdr:rowOff>185186</xdr:rowOff>
    </xdr:to>
    <xdr:sp macro="[0]!Macro2" textlink="">
      <xdr:nvSpPr>
        <xdr:cNvPr id="16" name="15 CuadroTexto"/>
        <xdr:cNvSpPr txBox="1"/>
      </xdr:nvSpPr>
      <xdr:spPr>
        <a:xfrm>
          <a:off x="972502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13</xdr:col>
      <xdr:colOff>47625</xdr:colOff>
      <xdr:row>2</xdr:row>
      <xdr:rowOff>47625</xdr:rowOff>
    </xdr:from>
    <xdr:to>
      <xdr:col>14</xdr:col>
      <xdr:colOff>947209</xdr:colOff>
      <xdr:row>2</xdr:row>
      <xdr:rowOff>185186</xdr:rowOff>
    </xdr:to>
    <xdr:sp macro="[0]!Macro2" textlink="">
      <xdr:nvSpPr>
        <xdr:cNvPr id="17" name="16 CuadroTexto"/>
        <xdr:cNvSpPr txBox="1"/>
      </xdr:nvSpPr>
      <xdr:spPr>
        <a:xfrm>
          <a:off x="109918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63500</xdr:colOff>
      <xdr:row>2</xdr:row>
      <xdr:rowOff>52939</xdr:rowOff>
    </xdr:from>
    <xdr:to>
      <xdr:col>3</xdr:col>
      <xdr:colOff>963084</xdr:colOff>
      <xdr:row>2</xdr:row>
      <xdr:rowOff>190500</xdr:rowOff>
    </xdr:to>
    <xdr:sp macro="[0]!Macro2" textlink="">
      <xdr:nvSpPr>
        <xdr:cNvPr id="6" name="5 CuadroTexto"/>
        <xdr:cNvSpPr txBox="1"/>
      </xdr:nvSpPr>
      <xdr:spPr>
        <a:xfrm>
          <a:off x="4296833" y="624439"/>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4</xdr:col>
      <xdr:colOff>52915</xdr:colOff>
      <xdr:row>2</xdr:row>
      <xdr:rowOff>52915</xdr:rowOff>
    </xdr:from>
    <xdr:to>
      <xdr:col>5</xdr:col>
      <xdr:colOff>952499</xdr:colOff>
      <xdr:row>2</xdr:row>
      <xdr:rowOff>190476</xdr:rowOff>
    </xdr:to>
    <xdr:sp macro="[0]!Macro2" textlink="">
      <xdr:nvSpPr>
        <xdr:cNvPr id="7" name="6 CuadroTexto"/>
        <xdr:cNvSpPr txBox="1"/>
      </xdr:nvSpPr>
      <xdr:spPr>
        <a:xfrm>
          <a:off x="555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xdr:col>
      <xdr:colOff>1280583</xdr:colOff>
      <xdr:row>1</xdr:row>
      <xdr:rowOff>133354</xdr:rowOff>
    </xdr:from>
    <xdr:to>
      <xdr:col>1</xdr:col>
      <xdr:colOff>2444751</xdr:colOff>
      <xdr:row>2</xdr:row>
      <xdr:rowOff>80415</xdr:rowOff>
    </xdr:to>
    <xdr:sp macro="[0]!Macro7" textlink="">
      <xdr:nvSpPr>
        <xdr:cNvPr id="8" name="7 CuadroTexto"/>
        <xdr:cNvSpPr txBox="1"/>
      </xdr:nvSpPr>
      <xdr:spPr>
        <a:xfrm>
          <a:off x="1613958" y="609604"/>
          <a:ext cx="1164168" cy="137561"/>
        </a:xfrm>
        <a:prstGeom prst="rect">
          <a:avLst/>
        </a:prstGeom>
        <a:gradFill flip="none" rotWithShape="1">
          <a:gsLst>
            <a:gs pos="0">
              <a:srgbClr val="A15517"/>
            </a:gs>
            <a:gs pos="80000">
              <a:schemeClr val="accent6">
                <a:shade val="93000"/>
                <a:satMod val="130000"/>
              </a:schemeClr>
            </a:gs>
            <a:gs pos="100000">
              <a:schemeClr val="accent6">
                <a:shade val="94000"/>
                <a:satMod val="135000"/>
              </a:schemeClr>
            </a:gs>
          </a:gsLst>
          <a:lin ang="16200000" scaled="0"/>
          <a:tileRect/>
        </a:gra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6</xdr:col>
      <xdr:colOff>52915</xdr:colOff>
      <xdr:row>2</xdr:row>
      <xdr:rowOff>52915</xdr:rowOff>
    </xdr:from>
    <xdr:to>
      <xdr:col>7</xdr:col>
      <xdr:colOff>952499</xdr:colOff>
      <xdr:row>2</xdr:row>
      <xdr:rowOff>190476</xdr:rowOff>
    </xdr:to>
    <xdr:sp macro="[0]!Macro2" textlink="">
      <xdr:nvSpPr>
        <xdr:cNvPr id="5" name="4 CuadroTexto"/>
        <xdr:cNvSpPr txBox="1"/>
      </xdr:nvSpPr>
      <xdr:spPr>
        <a:xfrm>
          <a:off x="682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8</xdr:col>
      <xdr:colOff>52915</xdr:colOff>
      <xdr:row>2</xdr:row>
      <xdr:rowOff>52915</xdr:rowOff>
    </xdr:from>
    <xdr:to>
      <xdr:col>9</xdr:col>
      <xdr:colOff>952499</xdr:colOff>
      <xdr:row>2</xdr:row>
      <xdr:rowOff>190476</xdr:rowOff>
    </xdr:to>
    <xdr:sp macro="[0]!Macro2" textlink="">
      <xdr:nvSpPr>
        <xdr:cNvPr id="9" name="8 CuadroTexto"/>
        <xdr:cNvSpPr txBox="1"/>
      </xdr:nvSpPr>
      <xdr:spPr>
        <a:xfrm>
          <a:off x="809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10</xdr:col>
      <xdr:colOff>52915</xdr:colOff>
      <xdr:row>2</xdr:row>
      <xdr:rowOff>52915</xdr:rowOff>
    </xdr:from>
    <xdr:to>
      <xdr:col>11</xdr:col>
      <xdr:colOff>952499</xdr:colOff>
      <xdr:row>2</xdr:row>
      <xdr:rowOff>190476</xdr:rowOff>
    </xdr:to>
    <xdr:sp macro="[0]!Macro2" textlink="">
      <xdr:nvSpPr>
        <xdr:cNvPr id="10" name="9 CuadroTexto"/>
        <xdr:cNvSpPr txBox="1"/>
      </xdr:nvSpPr>
      <xdr:spPr>
        <a:xfrm>
          <a:off x="936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12</xdr:col>
      <xdr:colOff>52915</xdr:colOff>
      <xdr:row>2</xdr:row>
      <xdr:rowOff>52915</xdr:rowOff>
    </xdr:from>
    <xdr:to>
      <xdr:col>13</xdr:col>
      <xdr:colOff>952499</xdr:colOff>
      <xdr:row>2</xdr:row>
      <xdr:rowOff>190476</xdr:rowOff>
    </xdr:to>
    <xdr:sp macro="[0]!Macro2" textlink="">
      <xdr:nvSpPr>
        <xdr:cNvPr id="11" name="10 CuadroTexto"/>
        <xdr:cNvSpPr txBox="1"/>
      </xdr:nvSpPr>
      <xdr:spPr>
        <a:xfrm>
          <a:off x="1063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180975</xdr:colOff>
      <xdr:row>1</xdr:row>
      <xdr:rowOff>0</xdr:rowOff>
    </xdr:from>
    <xdr:to>
      <xdr:col>6</xdr:col>
      <xdr:colOff>781050</xdr:colOff>
      <xdr:row>1</xdr:row>
      <xdr:rowOff>0</xdr:rowOff>
    </xdr:to>
    <xdr:sp macro="" textlink="">
      <xdr:nvSpPr>
        <xdr:cNvPr id="2" name="WordArt 1"/>
        <xdr:cNvSpPr>
          <a:spLocks noChangeArrowheads="1" noChangeShapeType="1" noTextEdit="1"/>
        </xdr:cNvSpPr>
      </xdr:nvSpPr>
      <xdr:spPr bwMode="auto">
        <a:xfrm>
          <a:off x="4505325" y="1076325"/>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7</xdr:col>
      <xdr:colOff>228600</xdr:colOff>
      <xdr:row>1</xdr:row>
      <xdr:rowOff>0</xdr:rowOff>
    </xdr:from>
    <xdr:to>
      <xdr:col>7</xdr:col>
      <xdr:colOff>666750</xdr:colOff>
      <xdr:row>1</xdr:row>
      <xdr:rowOff>0</xdr:rowOff>
    </xdr:to>
    <xdr:sp macro="" textlink="">
      <xdr:nvSpPr>
        <xdr:cNvPr id="3" name="WordArt 2"/>
        <xdr:cNvSpPr>
          <a:spLocks noChangeArrowheads="1" noChangeShapeType="1" noTextEdit="1"/>
        </xdr:cNvSpPr>
      </xdr:nvSpPr>
      <xdr:spPr bwMode="auto">
        <a:xfrm>
          <a:off x="5467350" y="1076325"/>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3" textlink="">
      <xdr:nvSpPr>
        <xdr:cNvPr id="2" name="1 CuadroTexto"/>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5381625</xdr:colOff>
      <xdr:row>0</xdr:row>
      <xdr:rowOff>95250</xdr:rowOff>
    </xdr:from>
    <xdr:to>
      <xdr:col>3</xdr:col>
      <xdr:colOff>6134100</xdr:colOff>
      <xdr:row>0</xdr:row>
      <xdr:rowOff>276225</xdr:rowOff>
    </xdr:to>
    <xdr:sp macro="[0]!Macro3" textlink="">
      <xdr:nvSpPr>
        <xdr:cNvPr id="2" name="1 CuadroTexto"/>
        <xdr:cNvSpPr txBox="1"/>
      </xdr:nvSpPr>
      <xdr:spPr>
        <a:xfrm>
          <a:off x="9658350"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5562600</xdr:colOff>
      <xdr:row>0</xdr:row>
      <xdr:rowOff>104775</xdr:rowOff>
    </xdr:from>
    <xdr:to>
      <xdr:col>2</xdr:col>
      <xdr:colOff>6315075</xdr:colOff>
      <xdr:row>0</xdr:row>
      <xdr:rowOff>285750</xdr:rowOff>
    </xdr:to>
    <xdr:sp macro="[0]!Macro4" textlink="">
      <xdr:nvSpPr>
        <xdr:cNvPr id="2" name="1 CuadroTexto"/>
        <xdr:cNvSpPr txBox="1"/>
      </xdr:nvSpPr>
      <xdr:spPr>
        <a:xfrm>
          <a:off x="9601200" y="104775"/>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tables/table1.xml><?xml version="1.0" encoding="utf-8"?>
<table xmlns="http://schemas.openxmlformats.org/spreadsheetml/2006/main" id="7" name="Tabla7" displayName="Tabla7" ref="A3:D13" totalsRowShown="0" dataDxfId="157">
  <tableColumns count="4">
    <tableColumn id="1" name="R" dataDxfId="156"/>
    <tableColumn id="2" name="Descripción" dataDxfId="155"/>
    <tableColumn id="3" name="Estimación" dataDxfId="154">
      <calculatedColumnFormula>'I-TI'!#REF!</calculatedColumnFormula>
    </tableColumn>
    <tableColumn id="4" name="Distribución" dataDxfId="153">
      <calculatedColumnFormula>'I-TI'!E346</calculatedColumnFormula>
    </tableColumn>
  </tableColumns>
  <tableStyleInfo name="TableStyleLight9" showFirstColumn="0" showLastColumn="0" showRowStripes="1" showColumnStripes="0"/>
</table>
</file>

<file path=xl/tables/table10.xml><?xml version="1.0" encoding="utf-8"?>
<table xmlns="http://schemas.openxmlformats.org/spreadsheetml/2006/main" id="5" name="Tabla5" displayName="Tabla5" ref="A1:E144" totalsRowShown="0" headerRowDxfId="32" dataDxfId="31">
  <tableColumns count="5">
    <tableColumn id="1" name="F" dataDxfId="30"/>
    <tableColumn id="2" name="FN" dataDxfId="29"/>
    <tableColumn id="3" name="SF" dataDxfId="28"/>
    <tableColumn id="4" name="Descripción" dataDxfId="27"/>
    <tableColumn id="5" name="Definición" dataDxfId="26"/>
  </tableColumns>
  <tableStyleInfo name="TableStyleLight17" showFirstColumn="0" showLastColumn="0" showRowStripes="1" showColumnStripes="0"/>
</table>
</file>

<file path=xl/tables/table11.xml><?xml version="1.0" encoding="utf-8"?>
<table xmlns="http://schemas.openxmlformats.org/spreadsheetml/2006/main" id="11" name="Tabla11" displayName="Tabla11" ref="A1:G91" totalsRowShown="0" headerRowDxfId="25" dataDxfId="23" headerRowBorderDxfId="24" tableBorderDxfId="22">
  <tableColumns count="7">
    <tableColumn id="1" name="SP" dataDxfId="21"/>
    <tableColumn id="2" name="SF" dataDxfId="20"/>
    <tableColumn id="3" name="SE" dataDxfId="19"/>
    <tableColumn id="4" name="SB" dataDxfId="18"/>
    <tableColumn id="5" name="EP" dataDxfId="17"/>
    <tableColumn id="6" name="Descripción" dataDxfId="16"/>
    <tableColumn id="7" name="Definición" dataDxfId="15"/>
  </tableColumns>
  <tableStyleInfo name="TableStyleMedium13" showFirstColumn="0" showLastColumn="0" showRowStripes="1" showColumnStripes="0"/>
</table>
</file>

<file path=xl/tables/table12.xml><?xml version="1.0" encoding="utf-8"?>
<table xmlns="http://schemas.openxmlformats.org/spreadsheetml/2006/main" id="1" name="Tabla1" displayName="Tabla1" ref="A1:C426" headerRowDxfId="14">
  <tableColumns count="3">
    <tableColumn id="1" name="OG" totalsRowLabel="Total" dataDxfId="13" totalsRowDxfId="12"/>
    <tableColumn id="2" name="Descripción" dataDxfId="11" totalsRowDxfId="10"/>
    <tableColumn id="3" name="Definición" totalsRowFunction="count" dataDxfId="9" totalsRowDxfId="8"/>
  </tableColumns>
  <tableStyleInfo name="TableStyleLight21" showFirstColumn="0" showLastColumn="0" showRowStripes="1" showColumnStripes="0"/>
</table>
</file>

<file path=xl/tables/table13.xml><?xml version="1.0" encoding="utf-8"?>
<table xmlns="http://schemas.openxmlformats.org/spreadsheetml/2006/main" id="3" name="Tabla3" displayName="Tabla3" ref="A1:C4" totalsRowShown="0" headerRowDxfId="7">
  <tableColumns count="3">
    <tableColumn id="1" name="TG" dataDxfId="6"/>
    <tableColumn id="2" name="Descripción" dataDxfId="5"/>
    <tableColumn id="3" name="Definición" dataDxfId="4"/>
  </tableColumns>
  <tableStyleInfo name="TableStyleLight18" showFirstColumn="0" showLastColumn="0" showRowStripes="1" showColumnStripes="0"/>
</table>
</file>

<file path=xl/tables/table14.xml><?xml version="1.0" encoding="utf-8"?>
<table xmlns="http://schemas.openxmlformats.org/spreadsheetml/2006/main" id="4" name="Tabla4" displayName="Tabla4" ref="A1:C79" totalsRowShown="0" headerRowDxfId="3">
  <tableColumns count="3">
    <tableColumn id="4" name="OR" dataDxfId="2"/>
    <tableColumn id="2" name="Descripción" dataDxfId="1"/>
    <tableColumn id="3" name="Definición" dataDxfId="0"/>
  </tableColumns>
  <tableStyleInfo name="TableStyleLight16" showFirstColumn="0" showLastColumn="0" showRowStripes="1" showColumnStripes="0"/>
</table>
</file>

<file path=xl/tables/table2.xml><?xml version="1.0" encoding="utf-8"?>
<table xmlns="http://schemas.openxmlformats.org/spreadsheetml/2006/main" id="8" name="Tabla8" displayName="Tabla8" ref="A18:D25" totalsRowShown="0" dataDxfId="152">
  <tableColumns count="4">
    <tableColumn id="1" name="T" dataDxfId="151"/>
    <tableColumn id="2" name="Descripción" dataDxfId="150"/>
    <tableColumn id="3" name="Estimación" dataDxfId="149">
      <calculatedColumnFormula>'I-TI'!#REF!</calculatedColumnFormula>
    </tableColumn>
    <tableColumn id="4" name="Distribución" dataDxfId="148">
      <calculatedColumnFormula>'I-TI'!E359</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9" name="Tabla9" displayName="Tabla9" ref="A30:D34" totalsRowShown="0" dataDxfId="147">
  <tableColumns count="4">
    <tableColumn id="1" name="TI" dataDxfId="146"/>
    <tableColumn id="2" name="Descripción" dataDxfId="145"/>
    <tableColumn id="3" name="Estimación" dataDxfId="144">
      <calculatedColumnFormula>'I-TI'!#REF!</calculatedColumnFormula>
    </tableColumn>
    <tableColumn id="4" name="Distribución" dataDxfId="143">
      <calculatedColumnFormula>'I-TI'!E368</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10" name="Tabla10" displayName="Tabla10" ref="A38:D109" totalsRowShown="0" dataDxfId="142">
  <tableColumns count="4">
    <tableColumn id="1" name="OR" dataDxfId="141"/>
    <tableColumn id="2" name="Descripción" dataDxfId="140"/>
    <tableColumn id="3" name="Estimación" dataDxfId="139">
      <calculatedColumnFormula>'I-TI'!#REF!</calculatedColumnFormula>
    </tableColumn>
    <tableColumn id="4" name="Distribución" dataDxfId="138">
      <calculatedColumnFormula>'I-TI'!D373</calculatedColumnFormula>
    </tableColumn>
  </tableColumns>
  <tableStyleInfo name="TableStyleLight9" showFirstColumn="0" showLastColumn="0" showRowStripes="1" showColumnStripes="0"/>
</table>
</file>

<file path=xl/tables/table5.xml><?xml version="1.0" encoding="utf-8"?>
<table xmlns="http://schemas.openxmlformats.org/spreadsheetml/2006/main" id="14" name="Tabla14" displayName="Tabla14" ref="B2:E12" headerRowDxfId="137" tableBorderDxfId="136">
  <tableColumns count="4">
    <tableColumn id="1" name="C" totalsRowLabel="Total" dataDxfId="135" totalsRowDxfId="134"/>
    <tableColumn id="2" name="Descripción" dataDxfId="133" totalsRowDxfId="132"/>
    <tableColumn id="3" name="Estimación" dataDxfId="131"/>
    <tableColumn id="4" name="Distribución" totalsRowFunction="count" dataDxfId="130"/>
  </tableColumns>
  <tableStyleInfo name="TableStyleLight11" showFirstColumn="0" showLastColumn="0" showRowStripes="1" showColumnStripes="0"/>
</table>
</file>

<file path=xl/tables/table6.xml><?xml version="1.0" encoding="utf-8"?>
<table xmlns="http://schemas.openxmlformats.org/spreadsheetml/2006/main" id="15" name="Tabla15" displayName="Tabla15" ref="B15:E92" totalsRowShown="0" tableBorderDxfId="129">
  <tableColumns count="4">
    <tableColumn id="1" name="C" dataDxfId="128"/>
    <tableColumn id="2" name="Descripción" dataDxfId="127"/>
    <tableColumn id="3" name="Estimación"/>
    <tableColumn id="4" name="Distribución"/>
  </tableColumns>
  <tableStyleInfo name="TableStyleLight11" showFirstColumn="0" showLastColumn="0" showRowStripes="1" showColumnStripes="0"/>
</table>
</file>

<file path=xl/tables/table7.xml><?xml version="1.0" encoding="utf-8"?>
<table xmlns="http://schemas.openxmlformats.org/spreadsheetml/2006/main" id="16" name="Tabla16" displayName="Tabla16" ref="B95:E99" totalsRowShown="0" tableBorderDxfId="126">
  <tableColumns count="4">
    <tableColumn id="1" name="C" dataDxfId="125"/>
    <tableColumn id="2" name="Descripción" dataDxfId="124"/>
    <tableColumn id="3" name="Estimación" dataDxfId="123"/>
    <tableColumn id="4" name="Distribución" dataDxfId="122"/>
  </tableColumns>
  <tableStyleInfo name="TableStyleLight11" showFirstColumn="0" showLastColumn="0" showRowStripes="1" showColumnStripes="0"/>
</table>
</file>

<file path=xl/tables/table8.xml><?xml version="1.0" encoding="utf-8"?>
<table xmlns="http://schemas.openxmlformats.org/spreadsheetml/2006/main" id="2" name="Tabla33" displayName="Tabla33" ref="A1:C4" totalsRowShown="0" headerRowDxfId="44">
  <tableColumns count="3">
    <tableColumn id="1" name="TI" dataDxfId="43"/>
    <tableColumn id="2" name="Descripción" dataDxfId="42"/>
    <tableColumn id="3" name="Definición" dataDxfId="41"/>
  </tableColumns>
  <tableStyleInfo name="TableStyleLight19" showFirstColumn="0" showLastColumn="0" showRowStripes="1" showColumnStripes="0"/>
</table>
</file>

<file path=xl/tables/table9.xml><?xml version="1.0" encoding="utf-8"?>
<table xmlns="http://schemas.openxmlformats.org/spreadsheetml/2006/main" id="6" name="Tabla6" displayName="Tabla6" ref="A1:D338" totalsRowShown="0" headerRowDxfId="40" dataDxfId="38" headerRowBorderDxfId="39" tableBorderDxfId="37">
  <tableColumns count="4">
    <tableColumn id="1" name="RT" dataDxfId="36"/>
    <tableColumn id="2" name="LI" dataDxfId="35"/>
    <tableColumn id="3" name="Descripción" dataDxfId="34"/>
    <tableColumn id="4" name="Definición" dataDxfId="33"/>
  </tableColumns>
  <tableStyleInfo name="TableStyleLight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omments" Target="../comments5.xm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omments" Target="../comments6.xm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7.v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8.v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4.bin"/><Relationship Id="rId5" Type="http://schemas.openxmlformats.org/officeDocument/2006/relationships/comments" Target="../comments9.xm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5.bin"/><Relationship Id="rId5" Type="http://schemas.openxmlformats.org/officeDocument/2006/relationships/comments" Target="../comments10.xml"/><Relationship Id="rId4"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6.bin"/><Relationship Id="rId5" Type="http://schemas.openxmlformats.org/officeDocument/2006/relationships/comments" Target="../comments11.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tabColor rgb="FFA15517"/>
  </sheetPr>
  <dimension ref="A1:BX229"/>
  <sheetViews>
    <sheetView topLeftCell="A104" workbookViewId="0">
      <selection activeCell="B153" sqref="B153:S160"/>
    </sheetView>
  </sheetViews>
  <sheetFormatPr baseColWidth="10" defaultColWidth="0" defaultRowHeight="15" zeroHeight="1"/>
  <cols>
    <col min="1" max="1" width="0.85546875" style="180" customWidth="1"/>
    <col min="2" max="2" width="2.42578125" style="180" customWidth="1"/>
    <col min="3" max="3" width="0.85546875" style="180" customWidth="1"/>
    <col min="4" max="4" width="2.42578125" style="180" customWidth="1"/>
    <col min="5" max="5" width="0.85546875" style="180" customWidth="1"/>
    <col min="6" max="6" width="2.42578125" style="180" customWidth="1"/>
    <col min="7" max="7" width="0.85546875" style="180" customWidth="1"/>
    <col min="8" max="8" width="2.42578125" style="180" customWidth="1"/>
    <col min="9" max="9" width="0.85546875" style="180" customWidth="1"/>
    <col min="10" max="10" width="2.42578125" style="180" customWidth="1"/>
    <col min="11" max="11" width="0.85546875" style="180" customWidth="1"/>
    <col min="12" max="12" width="2.42578125" style="180" customWidth="1"/>
    <col min="13" max="13" width="0.85546875" style="180" customWidth="1"/>
    <col min="14" max="14" width="2.42578125" style="180" customWidth="1"/>
    <col min="15" max="15" width="0.85546875" style="180" customWidth="1"/>
    <col min="16" max="16" width="2.42578125" style="180" customWidth="1"/>
    <col min="17" max="17" width="0.85546875" style="180" customWidth="1"/>
    <col min="18" max="18" width="2.42578125" style="180" customWidth="1"/>
    <col min="19" max="19" width="0.85546875" style="180" customWidth="1"/>
    <col min="20" max="20" width="2.42578125" style="180" customWidth="1"/>
    <col min="21" max="21" width="0.85546875" style="180" customWidth="1"/>
    <col min="22" max="22" width="2.42578125" style="180" customWidth="1"/>
    <col min="23" max="23" width="0.85546875" style="180" customWidth="1"/>
    <col min="24" max="24" width="2.42578125" style="180" customWidth="1"/>
    <col min="25" max="25" width="0.85546875" style="180" customWidth="1"/>
    <col min="26" max="26" width="2.42578125" style="180" customWidth="1"/>
    <col min="27" max="27" width="0.85546875" style="180" customWidth="1"/>
    <col min="28" max="28" width="2.42578125" style="180" customWidth="1"/>
    <col min="29" max="29" width="0.85546875" style="180" customWidth="1"/>
    <col min="30" max="30" width="2.42578125" style="180" customWidth="1"/>
    <col min="31" max="31" width="0.85546875" style="180" customWidth="1"/>
    <col min="32" max="32" width="2.42578125" style="180" customWidth="1"/>
    <col min="33" max="33" width="0.85546875" style="180" customWidth="1"/>
    <col min="34" max="34" width="2.42578125" style="180" customWidth="1"/>
    <col min="35" max="35" width="0.85546875" style="180" customWidth="1"/>
    <col min="36" max="36" width="2.42578125" style="180" customWidth="1"/>
    <col min="37" max="37" width="0.85546875" style="180" customWidth="1"/>
    <col min="38" max="38" width="2.42578125" style="180" customWidth="1"/>
    <col min="39" max="39" width="0.85546875" style="180" customWidth="1"/>
    <col min="40" max="40" width="2.42578125" style="180" customWidth="1"/>
    <col min="41" max="41" width="0.85546875" style="180" customWidth="1"/>
    <col min="42" max="42" width="2.42578125" style="180" customWidth="1"/>
    <col min="43" max="43" width="0.85546875" style="180" customWidth="1"/>
    <col min="44" max="44" width="2.42578125" style="180" customWidth="1"/>
    <col min="45" max="45" width="0.85546875" style="180" customWidth="1"/>
    <col min="46" max="46" width="2.42578125" style="180" customWidth="1"/>
    <col min="47" max="47" width="0.85546875" style="180" customWidth="1"/>
    <col min="48" max="48" width="2.42578125" style="180" customWidth="1"/>
    <col min="49" max="49" width="0.85546875" style="180" customWidth="1"/>
    <col min="50" max="50" width="2.42578125" style="180" customWidth="1"/>
    <col min="51" max="51" width="0.85546875" style="180" customWidth="1"/>
    <col min="52" max="52" width="2.42578125" style="180" customWidth="1"/>
    <col min="53" max="53" width="0.85546875" style="180" customWidth="1"/>
    <col min="54" max="54" width="2.42578125" style="180" customWidth="1"/>
    <col min="55" max="55" width="0.85546875" style="180" customWidth="1"/>
    <col min="56" max="56" width="2.42578125" style="180" customWidth="1"/>
    <col min="57" max="57" width="0.85546875" style="180" customWidth="1"/>
    <col min="58" max="58" width="2.42578125" style="180" customWidth="1"/>
    <col min="59" max="59" width="0.85546875" style="180" customWidth="1"/>
    <col min="60" max="60" width="2.42578125" style="180" customWidth="1"/>
    <col min="61" max="61" width="0.85546875" style="180" customWidth="1"/>
    <col min="62" max="62" width="2.42578125" style="180" customWidth="1"/>
    <col min="63" max="63" width="0.85546875" style="180" customWidth="1"/>
    <col min="64" max="64" width="2.42578125" style="180" customWidth="1"/>
    <col min="65" max="65" width="0.85546875" style="180" customWidth="1"/>
    <col min="66" max="66" width="2.42578125" style="180" customWidth="1"/>
    <col min="67" max="67" width="0.85546875" style="180" customWidth="1"/>
    <col min="68" max="68" width="2.42578125" style="180" customWidth="1"/>
    <col min="69" max="69" width="0.85546875" style="180" customWidth="1"/>
    <col min="70" max="70" width="2.42578125" style="180" customWidth="1"/>
    <col min="71" max="71" width="0.85546875" style="180" customWidth="1"/>
    <col min="72" max="72" width="2.42578125" style="180" customWidth="1"/>
    <col min="73" max="73" width="0.85546875" style="180" customWidth="1"/>
    <col min="74" max="74" width="2.42578125" style="180" customWidth="1"/>
    <col min="75" max="76" width="0.85546875" style="180" customWidth="1"/>
    <col min="77" max="16384" width="11.42578125" style="180" hidden="1"/>
  </cols>
  <sheetData>
    <row r="1" spans="1:76" ht="24" thickBot="1">
      <c r="A1" s="178"/>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484" t="s">
        <v>1704</v>
      </c>
      <c r="BO1" s="484"/>
      <c r="BP1" s="484"/>
      <c r="BQ1" s="484"/>
      <c r="BR1" s="484"/>
      <c r="BS1" s="484"/>
      <c r="BT1" s="484"/>
      <c r="BU1" s="484"/>
      <c r="BV1" s="484"/>
      <c r="BW1" s="179"/>
      <c r="BX1" s="178"/>
    </row>
    <row r="2" spans="1:76" ht="21" thickBot="1">
      <c r="A2" s="178"/>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485">
        <v>2012</v>
      </c>
      <c r="BO2" s="486"/>
      <c r="BP2" s="486"/>
      <c r="BQ2" s="486"/>
      <c r="BR2" s="486"/>
      <c r="BS2" s="486"/>
      <c r="BT2" s="486"/>
      <c r="BU2" s="486"/>
      <c r="BV2" s="487"/>
      <c r="BW2" s="181"/>
      <c r="BX2" s="178"/>
    </row>
    <row r="3" spans="1:76" s="182" customFormat="1" ht="12" customHeight="1" thickBot="1">
      <c r="A3" s="410"/>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0"/>
    </row>
    <row r="4" spans="1:76" ht="24" thickBot="1">
      <c r="A4" s="178"/>
      <c r="B4" s="178"/>
      <c r="C4" s="178"/>
      <c r="D4" s="178"/>
      <c r="E4" s="178"/>
      <c r="F4" s="183" t="s">
        <v>1228</v>
      </c>
      <c r="G4" s="178"/>
      <c r="H4" s="478">
        <v>61</v>
      </c>
      <c r="I4" s="479"/>
      <c r="J4" s="479"/>
      <c r="K4" s="479"/>
      <c r="L4" s="480"/>
      <c r="M4" s="415" t="s">
        <v>1705</v>
      </c>
      <c r="O4" s="303"/>
      <c r="P4" s="303"/>
      <c r="Q4" s="303"/>
      <c r="R4" s="303"/>
      <c r="S4" s="184"/>
      <c r="T4" s="178"/>
      <c r="U4" s="178"/>
      <c r="V4" s="178"/>
      <c r="W4" s="178"/>
      <c r="X4" s="178"/>
      <c r="Y4" s="178"/>
      <c r="Z4" s="488" t="s">
        <v>1836</v>
      </c>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A4" s="489"/>
      <c r="BB4" s="489"/>
      <c r="BC4" s="489"/>
      <c r="BD4" s="489"/>
      <c r="BE4" s="489"/>
      <c r="BF4" s="489"/>
      <c r="BG4" s="489"/>
      <c r="BH4" s="489"/>
      <c r="BI4" s="489"/>
      <c r="BJ4" s="489"/>
      <c r="BK4" s="489"/>
      <c r="BL4" s="489"/>
      <c r="BM4" s="489"/>
      <c r="BN4" s="489"/>
      <c r="BO4" s="489"/>
      <c r="BP4" s="489"/>
      <c r="BQ4" s="489"/>
      <c r="BR4" s="489"/>
      <c r="BS4" s="489"/>
      <c r="BT4" s="489"/>
      <c r="BU4" s="489"/>
      <c r="BV4" s="490"/>
      <c r="BW4" s="178"/>
      <c r="BX4" s="178"/>
    </row>
    <row r="5" spans="1:76" ht="6" customHeight="1">
      <c r="A5" s="178"/>
      <c r="B5" s="178"/>
      <c r="C5" s="178"/>
      <c r="D5" s="178"/>
      <c r="E5" s="178"/>
      <c r="F5" s="183"/>
      <c r="G5" s="178"/>
      <c r="H5" s="412"/>
      <c r="I5" s="412"/>
      <c r="J5" s="412"/>
      <c r="K5" s="412"/>
      <c r="L5" s="412"/>
      <c r="M5" s="303"/>
      <c r="N5" s="303"/>
      <c r="O5" s="303"/>
      <c r="P5" s="303"/>
      <c r="Q5" s="303"/>
      <c r="R5" s="303"/>
      <c r="S5" s="184"/>
      <c r="T5" s="178"/>
      <c r="U5" s="178"/>
      <c r="V5" s="178"/>
      <c r="W5" s="178"/>
      <c r="X5" s="178"/>
      <c r="Y5" s="178"/>
      <c r="Z5" s="178"/>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178"/>
      <c r="BU5" s="178"/>
      <c r="BV5" s="178"/>
      <c r="BW5" s="178"/>
      <c r="BX5" s="178"/>
    </row>
    <row r="6" spans="1:76" ht="24" customHeight="1" thickBot="1">
      <c r="A6" s="178" t="s">
        <v>1294</v>
      </c>
      <c r="B6" s="178"/>
      <c r="C6" s="178"/>
      <c r="D6" s="178"/>
      <c r="E6" s="178"/>
      <c r="F6" s="178"/>
      <c r="G6" s="178"/>
      <c r="H6" s="178"/>
      <c r="I6" s="178"/>
      <c r="J6" s="178"/>
      <c r="K6" s="178"/>
      <c r="L6" s="178"/>
      <c r="M6" s="178"/>
      <c r="N6" s="491" t="s">
        <v>1819</v>
      </c>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16"/>
      <c r="BX6" s="414"/>
    </row>
    <row r="7" spans="1:76" ht="6" customHeight="1">
      <c r="A7" s="178"/>
      <c r="B7" s="178"/>
      <c r="C7" s="178"/>
      <c r="D7" s="178"/>
      <c r="E7" s="178"/>
      <c r="F7" s="178"/>
      <c r="G7" s="178"/>
      <c r="H7" s="178"/>
      <c r="I7" s="178"/>
      <c r="J7" s="178"/>
      <c r="K7" s="178"/>
      <c r="L7" s="178"/>
      <c r="M7" s="178"/>
      <c r="N7" s="178"/>
      <c r="O7" s="178"/>
      <c r="P7" s="178"/>
      <c r="Q7" s="178"/>
      <c r="R7" s="185"/>
      <c r="S7" s="185"/>
      <c r="T7" s="185"/>
      <c r="U7" s="185"/>
      <c r="V7" s="185"/>
      <c r="W7" s="178"/>
      <c r="X7" s="178"/>
      <c r="Y7" s="178"/>
      <c r="Z7" s="178"/>
      <c r="AA7" s="178"/>
      <c r="AB7" s="178"/>
      <c r="AC7" s="178"/>
      <c r="AD7" s="178"/>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78"/>
      <c r="BQ7" s="178"/>
      <c r="BR7" s="178"/>
      <c r="BS7" s="178"/>
      <c r="BT7" s="178"/>
      <c r="BU7" s="178"/>
      <c r="BV7" s="178"/>
      <c r="BW7" s="178"/>
      <c r="BX7" s="178"/>
    </row>
    <row r="8" spans="1:76" ht="12.75" customHeight="1" thickBot="1">
      <c r="A8" s="178"/>
      <c r="B8" s="234" t="s">
        <v>1229</v>
      </c>
      <c r="C8" s="178"/>
      <c r="D8" s="178"/>
      <c r="E8" s="178"/>
      <c r="F8" s="178"/>
      <c r="G8" s="178"/>
      <c r="H8" s="178"/>
      <c r="I8" s="178"/>
      <c r="J8" s="178"/>
      <c r="K8" s="178"/>
      <c r="L8" s="178"/>
      <c r="M8" s="178"/>
      <c r="N8" s="178"/>
      <c r="O8" s="178"/>
      <c r="P8" s="178"/>
      <c r="Q8" s="178"/>
      <c r="R8" s="178"/>
      <c r="S8" s="178"/>
      <c r="T8" s="178"/>
      <c r="U8" s="178"/>
      <c r="V8" s="187"/>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78"/>
    </row>
    <row r="9" spans="1:76" ht="12.75" customHeight="1">
      <c r="A9" s="178"/>
      <c r="B9" s="419" t="s">
        <v>1230</v>
      </c>
      <c r="C9" s="190"/>
      <c r="D9" s="190"/>
      <c r="E9" s="190"/>
      <c r="F9" s="190"/>
      <c r="G9" s="190"/>
      <c r="H9" s="190"/>
      <c r="I9" s="190"/>
      <c r="J9" s="190"/>
      <c r="K9" s="190"/>
      <c r="L9" s="190"/>
      <c r="M9" s="190"/>
      <c r="N9" s="190"/>
      <c r="O9" s="191"/>
      <c r="P9" s="191"/>
      <c r="Q9" s="191"/>
      <c r="R9" s="191"/>
      <c r="S9" s="191"/>
      <c r="T9" s="191"/>
      <c r="U9" s="191"/>
      <c r="V9" s="196" t="s">
        <v>1231</v>
      </c>
      <c r="W9" s="194"/>
      <c r="X9" s="197"/>
      <c r="Y9" s="194"/>
      <c r="Z9" s="198"/>
      <c r="AA9" s="194"/>
      <c r="AB9" s="194"/>
      <c r="AC9" s="194"/>
      <c r="AD9" s="194"/>
      <c r="AE9" s="194"/>
      <c r="AF9" s="194"/>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2"/>
      <c r="BX9" s="178"/>
    </row>
    <row r="10" spans="1:76" ht="12.75" customHeight="1">
      <c r="A10" s="178"/>
      <c r="B10" s="417"/>
      <c r="C10" s="418"/>
      <c r="D10" s="418"/>
      <c r="E10" s="418"/>
      <c r="F10" s="418"/>
      <c r="G10" s="418"/>
      <c r="H10" s="418"/>
      <c r="I10" s="418"/>
      <c r="J10" s="418"/>
      <c r="K10" s="418"/>
      <c r="L10" s="418"/>
      <c r="M10" s="418"/>
      <c r="N10" s="418"/>
      <c r="O10" s="195"/>
      <c r="P10" s="195"/>
      <c r="Q10" s="195"/>
      <c r="R10" s="195"/>
      <c r="S10" s="195"/>
      <c r="T10" s="195"/>
      <c r="U10" s="195"/>
      <c r="V10" s="420"/>
      <c r="W10" s="418"/>
      <c r="X10" s="421"/>
      <c r="Y10" s="418"/>
      <c r="Z10" s="422"/>
      <c r="AA10" s="418"/>
      <c r="AB10" s="418"/>
      <c r="AC10" s="418"/>
      <c r="AD10" s="418"/>
      <c r="AE10" s="418"/>
      <c r="AF10" s="418"/>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202"/>
      <c r="BX10" s="178"/>
    </row>
    <row r="11" spans="1:76" ht="12.75" customHeight="1">
      <c r="A11" s="178"/>
      <c r="B11" s="417"/>
      <c r="C11" s="418"/>
      <c r="D11" s="418"/>
      <c r="E11" s="418"/>
      <c r="F11" s="418"/>
      <c r="G11" s="418"/>
      <c r="H11" s="418"/>
      <c r="I11" s="418"/>
      <c r="J11" s="418"/>
      <c r="K11" s="418"/>
      <c r="L11" s="418"/>
      <c r="M11" s="418"/>
      <c r="N11" s="418"/>
      <c r="O11" s="195"/>
      <c r="P11" s="195"/>
      <c r="Q11" s="195"/>
      <c r="R11" s="195"/>
      <c r="S11" s="195"/>
      <c r="T11" s="195"/>
      <c r="U11" s="195"/>
      <c r="V11" s="420"/>
      <c r="W11" s="418"/>
      <c r="X11" s="421"/>
      <c r="Y11" s="418"/>
      <c r="Z11" s="422"/>
      <c r="AA11" s="418"/>
      <c r="AB11" s="418"/>
      <c r="AC11" s="418"/>
      <c r="AD11" s="418"/>
      <c r="AE11" s="418"/>
      <c r="AF11" s="418"/>
      <c r="AG11" s="195"/>
      <c r="AH11" s="195"/>
      <c r="AI11" s="195"/>
      <c r="AJ11" s="195"/>
      <c r="AK11" s="195"/>
      <c r="AL11" s="199" t="s">
        <v>1706</v>
      </c>
      <c r="AM11" s="199"/>
      <c r="AN11" s="207"/>
      <c r="AO11" s="195"/>
      <c r="AP11" s="195"/>
      <c r="AQ11" s="195"/>
      <c r="AR11" s="195"/>
      <c r="AS11" s="195"/>
      <c r="AT11" s="195"/>
      <c r="AU11" s="195"/>
      <c r="AV11" s="195"/>
      <c r="AW11" s="195"/>
      <c r="AX11" s="195"/>
      <c r="AY11" s="195"/>
      <c r="AZ11" s="195"/>
      <c r="BA11" s="195"/>
      <c r="BB11" s="195"/>
      <c r="BC11" s="195"/>
      <c r="BD11" s="195"/>
      <c r="BE11" s="195"/>
      <c r="BF11" s="195"/>
      <c r="BG11" s="200"/>
      <c r="BI11" s="195"/>
      <c r="BJ11" s="200" t="s">
        <v>1709</v>
      </c>
      <c r="BK11" s="195"/>
      <c r="BL11" s="201" t="s">
        <v>1232</v>
      </c>
      <c r="BM11" s="195"/>
      <c r="BN11" s="195"/>
      <c r="BO11" s="195"/>
      <c r="BP11" s="195"/>
      <c r="BQ11" s="195"/>
      <c r="BR11" s="195"/>
      <c r="BS11" s="195"/>
      <c r="BT11" s="195"/>
      <c r="BU11" s="195"/>
      <c r="BV11" s="195"/>
      <c r="BW11" s="202"/>
      <c r="BX11" s="178"/>
    </row>
    <row r="12" spans="1:76" ht="3.75" customHeight="1">
      <c r="A12" s="178"/>
      <c r="B12" s="203"/>
      <c r="C12" s="195"/>
      <c r="D12" s="195"/>
      <c r="E12" s="195"/>
      <c r="F12" s="195"/>
      <c r="G12" s="195"/>
      <c r="H12" s="195"/>
      <c r="I12" s="195"/>
      <c r="J12" s="195"/>
      <c r="K12" s="195"/>
      <c r="L12" s="195"/>
      <c r="M12" s="195"/>
      <c r="N12" s="195"/>
      <c r="O12" s="195"/>
      <c r="P12" s="195"/>
      <c r="Q12" s="195"/>
      <c r="R12" s="195"/>
      <c r="S12" s="195"/>
      <c r="T12" s="195"/>
      <c r="U12" s="195"/>
      <c r="V12" s="204"/>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303"/>
      <c r="BI12" s="195"/>
      <c r="BJ12" s="195"/>
      <c r="BK12" s="195"/>
      <c r="BL12" s="195"/>
      <c r="BM12" s="195"/>
      <c r="BN12" s="195"/>
      <c r="BO12" s="195"/>
      <c r="BP12" s="195"/>
      <c r="BQ12" s="195"/>
      <c r="BR12" s="195"/>
      <c r="BS12" s="195"/>
      <c r="BT12" s="195"/>
      <c r="BU12" s="195"/>
      <c r="BV12" s="195"/>
      <c r="BW12" s="202"/>
      <c r="BX12" s="178"/>
    </row>
    <row r="13" spans="1:76" ht="12.75" customHeight="1">
      <c r="A13" s="178"/>
      <c r="B13" s="203"/>
      <c r="C13" s="195"/>
      <c r="D13" s="195"/>
      <c r="E13" s="195"/>
      <c r="F13" s="195"/>
      <c r="G13" s="195"/>
      <c r="H13" s="195"/>
      <c r="I13" s="195"/>
      <c r="J13" s="195"/>
      <c r="K13" s="195"/>
      <c r="L13" s="199" t="s">
        <v>1233</v>
      </c>
      <c r="M13" s="481"/>
      <c r="N13" s="482"/>
      <c r="O13" s="482"/>
      <c r="P13" s="482"/>
      <c r="Q13" s="483"/>
      <c r="R13" s="205"/>
      <c r="S13" s="205"/>
      <c r="T13" s="205"/>
      <c r="U13" s="195"/>
      <c r="V13" s="204"/>
      <c r="W13" s="195"/>
      <c r="X13" s="195"/>
      <c r="Y13" s="195"/>
      <c r="Z13" s="195"/>
      <c r="AA13" s="195"/>
      <c r="AB13" s="195"/>
      <c r="AC13" s="195"/>
      <c r="AD13" s="199"/>
      <c r="AG13" s="195"/>
      <c r="AL13" s="199" t="s">
        <v>1707</v>
      </c>
      <c r="AM13" s="195"/>
      <c r="AN13" s="207"/>
      <c r="AO13" s="206">
        <v>100</v>
      </c>
      <c r="AP13" s="206"/>
      <c r="AQ13" s="206"/>
      <c r="AR13" s="199"/>
      <c r="AV13" s="199"/>
      <c r="AW13" s="199" t="s">
        <v>1708</v>
      </c>
      <c r="AX13" s="492"/>
      <c r="AY13" s="493"/>
      <c r="AZ13" s="195"/>
      <c r="BA13" s="195"/>
      <c r="BB13" s="195"/>
      <c r="BC13" s="195"/>
      <c r="BD13" s="195"/>
      <c r="BE13" s="195"/>
      <c r="BF13" s="199"/>
      <c r="BG13" s="195"/>
      <c r="BH13" s="425" t="s">
        <v>1235</v>
      </c>
      <c r="BI13" s="195"/>
      <c r="BJ13" s="207"/>
      <c r="BK13" s="195"/>
      <c r="BL13" s="201" t="s">
        <v>1236</v>
      </c>
      <c r="BM13" s="195"/>
      <c r="BN13" s="199"/>
      <c r="BO13" s="195"/>
      <c r="BP13" s="195"/>
      <c r="BQ13" s="195"/>
      <c r="BR13" s="206" t="s">
        <v>1237</v>
      </c>
      <c r="BS13" s="195"/>
      <c r="BT13" s="207"/>
      <c r="BU13" s="195"/>
      <c r="BV13" s="195"/>
      <c r="BW13" s="202"/>
      <c r="BX13" s="178"/>
    </row>
    <row r="14" spans="1:76" ht="3.75" customHeight="1">
      <c r="A14" s="178"/>
      <c r="B14" s="203"/>
      <c r="C14" s="195"/>
      <c r="D14" s="195"/>
      <c r="E14" s="195"/>
      <c r="F14" s="195"/>
      <c r="G14" s="195"/>
      <c r="H14" s="195"/>
      <c r="I14" s="195"/>
      <c r="J14" s="195"/>
      <c r="K14" s="195"/>
      <c r="L14" s="199"/>
      <c r="M14" s="423"/>
      <c r="N14" s="423"/>
      <c r="O14" s="423"/>
      <c r="P14" s="423"/>
      <c r="Q14" s="423"/>
      <c r="R14" s="205"/>
      <c r="S14" s="205"/>
      <c r="T14" s="205"/>
      <c r="U14" s="195"/>
      <c r="V14" s="204"/>
      <c r="W14" s="195"/>
      <c r="X14" s="195"/>
      <c r="Y14" s="195"/>
      <c r="Z14" s="195"/>
      <c r="AA14" s="195"/>
      <c r="AB14" s="195"/>
      <c r="AC14" s="195"/>
      <c r="AD14" s="199"/>
      <c r="AE14" s="303"/>
      <c r="AF14" s="303"/>
      <c r="AG14" s="418"/>
      <c r="AH14" s="303"/>
      <c r="AI14" s="303"/>
      <c r="AJ14" s="303"/>
      <c r="AK14" s="303"/>
      <c r="AL14" s="425"/>
      <c r="AM14" s="195"/>
      <c r="AN14" s="304"/>
      <c r="AO14" s="206"/>
      <c r="AP14" s="206"/>
      <c r="AQ14" s="206"/>
      <c r="AR14" s="199"/>
      <c r="AS14" s="424"/>
      <c r="AT14" s="424"/>
      <c r="AU14" s="424"/>
      <c r="AV14" s="195"/>
      <c r="AW14" s="195"/>
      <c r="AX14" s="195"/>
      <c r="AY14" s="195"/>
      <c r="AZ14" s="195"/>
      <c r="BA14" s="195"/>
      <c r="BB14" s="195"/>
      <c r="BC14" s="195"/>
      <c r="BD14" s="195"/>
      <c r="BE14" s="195"/>
      <c r="BF14" s="199"/>
      <c r="BG14" s="195"/>
      <c r="BH14" s="303"/>
      <c r="BI14" s="195"/>
      <c r="BJ14" s="304"/>
      <c r="BK14" s="195"/>
      <c r="BL14" s="201"/>
      <c r="BM14" s="195"/>
      <c r="BN14" s="199"/>
      <c r="BO14" s="195"/>
      <c r="BP14" s="195"/>
      <c r="BQ14" s="195"/>
      <c r="BR14" s="206"/>
      <c r="BS14" s="195"/>
      <c r="BT14" s="304"/>
      <c r="BU14" s="195"/>
      <c r="BV14" s="195"/>
      <c r="BW14" s="202"/>
      <c r="BX14" s="178"/>
    </row>
    <row r="15" spans="1:76" ht="12.75" customHeight="1">
      <c r="A15" s="178"/>
      <c r="B15" s="203"/>
      <c r="C15" s="195"/>
      <c r="D15" s="195"/>
      <c r="E15" s="195"/>
      <c r="F15" s="195"/>
      <c r="G15" s="195"/>
      <c r="H15" s="195"/>
      <c r="I15" s="195"/>
      <c r="J15" s="195"/>
      <c r="K15" s="195"/>
      <c r="L15" s="199"/>
      <c r="M15" s="423"/>
      <c r="N15" s="423"/>
      <c r="O15" s="423"/>
      <c r="P15" s="423"/>
      <c r="Q15" s="423"/>
      <c r="R15" s="205"/>
      <c r="S15" s="205"/>
      <c r="T15" s="205"/>
      <c r="U15" s="195"/>
      <c r="V15" s="204"/>
      <c r="W15" s="195"/>
      <c r="X15" s="195"/>
      <c r="Y15" s="195"/>
      <c r="Z15" s="195"/>
      <c r="AA15" s="195"/>
      <c r="AB15" s="195"/>
      <c r="AC15" s="195"/>
      <c r="AD15" s="199"/>
      <c r="AE15" s="303"/>
      <c r="AF15" s="303"/>
      <c r="AG15" s="418"/>
      <c r="AH15" s="303"/>
      <c r="AI15" s="303"/>
      <c r="AJ15" s="303"/>
      <c r="AK15" s="303"/>
      <c r="AL15" s="199" t="s">
        <v>1234</v>
      </c>
      <c r="AM15" s="195"/>
      <c r="AN15" s="207"/>
      <c r="AO15" s="206"/>
      <c r="AP15" s="206"/>
      <c r="AQ15" s="206"/>
      <c r="AR15" s="199" t="s">
        <v>1228</v>
      </c>
      <c r="AS15" s="492"/>
      <c r="AT15" s="508"/>
      <c r="AU15" s="493"/>
      <c r="AV15" s="195"/>
      <c r="AW15" s="195"/>
      <c r="AX15" s="195"/>
      <c r="AY15" s="195"/>
      <c r="AZ15" s="195"/>
      <c r="BA15" s="195"/>
      <c r="BB15" s="195"/>
      <c r="BC15" s="195"/>
      <c r="BD15" s="195"/>
      <c r="BE15" s="195"/>
      <c r="BF15" s="199"/>
      <c r="BG15" s="195"/>
      <c r="BH15" s="199" t="s">
        <v>1345</v>
      </c>
      <c r="BI15" s="195"/>
      <c r="BJ15" s="207"/>
      <c r="BK15" s="195"/>
      <c r="BL15" s="209"/>
      <c r="BM15" s="195"/>
      <c r="BN15" s="199"/>
      <c r="BO15" s="195"/>
      <c r="BP15" s="195"/>
      <c r="BQ15" s="195"/>
      <c r="BR15" s="199" t="s">
        <v>1240</v>
      </c>
      <c r="BS15" s="195"/>
      <c r="BT15" s="207"/>
      <c r="BU15" s="195"/>
      <c r="BV15" s="195"/>
      <c r="BW15" s="202"/>
      <c r="BX15" s="178"/>
    </row>
    <row r="16" spans="1:76" ht="3.75" customHeight="1">
      <c r="A16" s="178"/>
      <c r="B16" s="203"/>
      <c r="C16" s="195"/>
      <c r="D16" s="195"/>
      <c r="E16" s="195"/>
      <c r="F16" s="195"/>
      <c r="G16" s="195"/>
      <c r="H16" s="195"/>
      <c r="I16" s="195"/>
      <c r="J16" s="195"/>
      <c r="K16" s="195"/>
      <c r="L16" s="195"/>
      <c r="M16" s="195"/>
      <c r="N16" s="195"/>
      <c r="O16" s="195"/>
      <c r="P16" s="195"/>
      <c r="Q16" s="195"/>
      <c r="R16" s="195"/>
      <c r="S16" s="195"/>
      <c r="T16" s="195"/>
      <c r="U16" s="195"/>
      <c r="V16" s="204"/>
      <c r="W16" s="195"/>
      <c r="X16" s="195"/>
      <c r="Y16" s="195"/>
      <c r="Z16" s="195"/>
      <c r="AA16" s="195"/>
      <c r="AB16" s="195"/>
      <c r="AC16" s="195"/>
      <c r="AD16" s="195"/>
      <c r="AE16" s="195"/>
      <c r="AF16" s="195"/>
      <c r="AG16" s="195"/>
      <c r="AH16" s="178"/>
      <c r="AI16" s="178"/>
      <c r="AJ16" s="178"/>
      <c r="AK16" s="178"/>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I16" s="195"/>
      <c r="BJ16" s="195"/>
      <c r="BK16" s="195"/>
      <c r="BL16" s="195"/>
      <c r="BM16" s="195"/>
      <c r="BN16" s="195"/>
      <c r="BO16" s="195"/>
      <c r="BP16" s="195"/>
      <c r="BQ16" s="195"/>
      <c r="BR16" s="195"/>
      <c r="BS16" s="195"/>
      <c r="BT16" s="195"/>
      <c r="BU16" s="195"/>
      <c r="BV16" s="195"/>
      <c r="BW16" s="202"/>
      <c r="BX16" s="178"/>
    </row>
    <row r="17" spans="1:76" ht="12.75" customHeight="1">
      <c r="A17" s="178"/>
      <c r="B17" s="203"/>
      <c r="C17" s="195"/>
      <c r="D17" s="195"/>
      <c r="E17" s="195"/>
      <c r="F17" s="195"/>
      <c r="G17" s="195"/>
      <c r="H17" s="195"/>
      <c r="I17" s="195"/>
      <c r="J17" s="195"/>
      <c r="K17" s="195"/>
      <c r="L17" s="199" t="s">
        <v>1238</v>
      </c>
      <c r="M17" s="519"/>
      <c r="N17" s="520"/>
      <c r="O17" s="520"/>
      <c r="P17" s="520"/>
      <c r="Q17" s="520"/>
      <c r="R17" s="520"/>
      <c r="S17" s="520"/>
      <c r="T17" s="521"/>
      <c r="U17" s="208"/>
      <c r="V17" s="204"/>
      <c r="W17" s="195"/>
      <c r="X17" s="195"/>
      <c r="Y17" s="195"/>
      <c r="Z17" s="195"/>
      <c r="AA17" s="195"/>
      <c r="AB17" s="195"/>
      <c r="AC17" s="195"/>
      <c r="AD17" s="199"/>
      <c r="AE17" s="195"/>
      <c r="AF17" s="195"/>
      <c r="AG17" s="195"/>
      <c r="AH17" s="178"/>
      <c r="AI17" s="178"/>
      <c r="AJ17" s="178"/>
      <c r="AK17" s="178"/>
      <c r="AL17" s="195"/>
      <c r="AM17" s="195"/>
      <c r="AN17" s="199"/>
      <c r="AO17" s="199" t="s">
        <v>1239</v>
      </c>
      <c r="AP17" s="457"/>
      <c r="AQ17" s="458"/>
      <c r="AR17" s="458"/>
      <c r="AS17" s="458"/>
      <c r="AT17" s="458"/>
      <c r="AU17" s="459"/>
      <c r="AW17" s="178"/>
      <c r="AY17" s="195"/>
      <c r="AZ17" s="195"/>
      <c r="BA17" s="195"/>
      <c r="BB17" s="195"/>
      <c r="BC17" s="195"/>
      <c r="BD17" s="195"/>
      <c r="BE17" s="195"/>
      <c r="BF17" s="199"/>
      <c r="BG17" s="195"/>
      <c r="BH17" s="199"/>
      <c r="BI17" s="195"/>
      <c r="BJ17" s="199"/>
      <c r="BK17" s="195"/>
      <c r="BL17" s="209"/>
      <c r="BM17" s="195"/>
      <c r="BN17" s="199"/>
      <c r="BO17" s="195"/>
      <c r="BP17" s="195"/>
      <c r="BQ17" s="195"/>
      <c r="BR17" s="199"/>
      <c r="BS17" s="195"/>
      <c r="BT17" s="199"/>
      <c r="BU17" s="195"/>
      <c r="BV17" s="195"/>
      <c r="BW17" s="202"/>
      <c r="BX17" s="178"/>
    </row>
    <row r="18" spans="1:76" ht="12.75" customHeight="1">
      <c r="A18" s="178"/>
      <c r="B18" s="210"/>
      <c r="C18" s="211"/>
      <c r="D18" s="211"/>
      <c r="E18" s="211"/>
      <c r="F18" s="211"/>
      <c r="G18" s="211"/>
      <c r="H18" s="211"/>
      <c r="I18" s="211"/>
      <c r="J18" s="211"/>
      <c r="K18" s="211"/>
      <c r="L18" s="211"/>
      <c r="M18" s="211"/>
      <c r="N18" s="211"/>
      <c r="O18" s="211"/>
      <c r="P18" s="211"/>
      <c r="Q18" s="211"/>
      <c r="R18" s="211"/>
      <c r="S18" s="211"/>
      <c r="T18" s="211"/>
      <c r="U18" s="212"/>
      <c r="V18" s="213"/>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4"/>
      <c r="BX18" s="178"/>
    </row>
    <row r="19" spans="1:76" ht="12.75" customHeight="1">
      <c r="A19" s="178"/>
      <c r="B19" s="193" t="s">
        <v>1241</v>
      </c>
      <c r="C19" s="194"/>
      <c r="D19" s="194"/>
      <c r="E19" s="194"/>
      <c r="F19" s="194"/>
      <c r="G19" s="194"/>
      <c r="H19" s="194"/>
      <c r="I19" s="194"/>
      <c r="J19" s="194"/>
      <c r="K19" s="194"/>
      <c r="L19" s="194"/>
      <c r="M19" s="194"/>
      <c r="N19" s="194"/>
      <c r="O19" s="195"/>
      <c r="P19" s="195"/>
      <c r="Q19" s="195"/>
      <c r="R19" s="195"/>
      <c r="S19" s="195"/>
      <c r="T19" s="195"/>
      <c r="U19" s="195"/>
      <c r="V19" s="195"/>
      <c r="W19" s="195"/>
      <c r="X19" s="195"/>
      <c r="Y19" s="195"/>
      <c r="Z19" s="196" t="s">
        <v>1297</v>
      </c>
      <c r="AA19" s="194"/>
      <c r="AB19" s="194"/>
      <c r="AC19" s="194"/>
      <c r="AD19" s="194"/>
      <c r="AE19" s="194"/>
      <c r="AF19" s="194"/>
      <c r="AG19" s="194"/>
      <c r="AH19" s="194"/>
      <c r="AI19" s="194"/>
      <c r="AJ19" s="194"/>
      <c r="AK19" s="194"/>
      <c r="AL19" s="194"/>
      <c r="AM19" s="194"/>
      <c r="AN19" s="194"/>
      <c r="AO19" s="194"/>
      <c r="AP19" s="194"/>
      <c r="AQ19" s="194"/>
      <c r="AR19" s="195"/>
      <c r="AS19" s="215"/>
      <c r="AT19" s="216"/>
      <c r="AU19" s="216"/>
      <c r="AV19" s="216"/>
      <c r="AW19" s="216"/>
      <c r="AX19" s="216"/>
      <c r="AY19" s="195"/>
      <c r="AZ19" s="195"/>
      <c r="BA19" s="195"/>
      <c r="BB19" s="195"/>
      <c r="BC19" s="178"/>
      <c r="BD19" s="178"/>
      <c r="BE19" s="178"/>
      <c r="BF19" s="178"/>
      <c r="BG19" s="217"/>
      <c r="BH19" s="178"/>
      <c r="BI19" s="178"/>
      <c r="BJ19" s="178"/>
      <c r="BK19" s="178"/>
      <c r="BL19" s="178"/>
      <c r="BM19" s="178"/>
      <c r="BN19" s="178"/>
      <c r="BO19" s="178"/>
      <c r="BP19" s="178"/>
      <c r="BQ19" s="178"/>
      <c r="BR19" s="178"/>
      <c r="BS19" s="178"/>
      <c r="BT19" s="178"/>
      <c r="BU19" s="178"/>
      <c r="BV19" s="178"/>
      <c r="BW19" s="202"/>
      <c r="BX19" s="178"/>
    </row>
    <row r="20" spans="1:76" ht="12.75" customHeight="1">
      <c r="A20" s="178"/>
      <c r="B20" s="203"/>
      <c r="C20" s="195"/>
      <c r="D20" s="195"/>
      <c r="E20" s="195"/>
      <c r="F20" s="195"/>
      <c r="G20" s="195"/>
      <c r="H20" s="195"/>
      <c r="I20" s="195"/>
      <c r="J20" s="195"/>
      <c r="K20" s="195"/>
      <c r="L20" s="195"/>
      <c r="M20" s="195"/>
      <c r="N20" s="195"/>
      <c r="O20" s="195"/>
      <c r="P20" s="195"/>
      <c r="Q20" s="195"/>
      <c r="R20" s="195"/>
      <c r="S20" s="195"/>
      <c r="T20" s="195"/>
      <c r="U20" s="195"/>
      <c r="V20" s="195"/>
      <c r="W20" s="195"/>
      <c r="X20" s="195"/>
      <c r="Y20" s="208"/>
      <c r="Z20" s="195"/>
      <c r="AA20" s="195"/>
      <c r="AB20" s="195"/>
      <c r="AC20" s="195"/>
      <c r="AD20" s="195"/>
      <c r="AE20" s="195"/>
      <c r="AF20" s="195"/>
      <c r="AG20" s="195"/>
      <c r="AH20" s="195"/>
      <c r="AI20" s="195"/>
      <c r="AJ20" s="195"/>
      <c r="AK20" s="195"/>
      <c r="AL20" s="195"/>
      <c r="AM20" s="195"/>
      <c r="AN20" s="195"/>
      <c r="AO20" s="195"/>
      <c r="AP20" s="195"/>
      <c r="AQ20" s="195"/>
      <c r="AR20" s="195"/>
      <c r="AS20" s="204"/>
      <c r="AT20" s="195"/>
      <c r="AU20" s="195"/>
      <c r="AV20" s="195"/>
      <c r="AW20" s="195"/>
      <c r="AX20" s="195"/>
      <c r="AY20" s="195"/>
      <c r="AZ20" s="195"/>
      <c r="BA20" s="195"/>
      <c r="BB20" s="195"/>
      <c r="BC20" s="195"/>
      <c r="BD20" s="195"/>
      <c r="BE20" s="195"/>
      <c r="BF20" s="195"/>
      <c r="BG20" s="208"/>
      <c r="BH20" s="195"/>
      <c r="BI20" s="195"/>
      <c r="BJ20" s="195"/>
      <c r="BK20" s="195"/>
      <c r="BL20" s="195"/>
      <c r="BM20" s="195"/>
      <c r="BN20" s="195"/>
      <c r="BO20" s="195"/>
      <c r="BP20" s="195"/>
      <c r="BQ20" s="195"/>
      <c r="BR20" s="195"/>
      <c r="BS20" s="195"/>
      <c r="BT20" s="195"/>
      <c r="BU20" s="195"/>
      <c r="BV20" s="195"/>
      <c r="BW20" s="202"/>
      <c r="BX20" s="178"/>
    </row>
    <row r="21" spans="1:76" ht="12.75" customHeight="1">
      <c r="A21" s="178"/>
      <c r="B21" s="203"/>
      <c r="C21" s="195"/>
      <c r="D21" s="199" t="s">
        <v>1228</v>
      </c>
      <c r="E21" s="195"/>
      <c r="F21" s="460"/>
      <c r="G21" s="461"/>
      <c r="H21" s="461"/>
      <c r="I21" s="461"/>
      <c r="J21" s="461"/>
      <c r="K21" s="461"/>
      <c r="L21" s="461"/>
      <c r="M21" s="461"/>
      <c r="N21" s="462"/>
      <c r="O21" s="195"/>
      <c r="P21" s="195"/>
      <c r="Q21" s="195"/>
      <c r="R21" s="195"/>
      <c r="S21" s="195"/>
      <c r="T21" s="195"/>
      <c r="U21" s="195"/>
      <c r="V21" s="195"/>
      <c r="W21" s="195"/>
      <c r="X21" s="195"/>
      <c r="Y21" s="208"/>
      <c r="AA21" s="178"/>
      <c r="AB21" s="178"/>
      <c r="AC21" s="178"/>
      <c r="AD21" s="199" t="s">
        <v>1242</v>
      </c>
      <c r="AE21" s="195"/>
      <c r="AF21" s="463"/>
      <c r="AG21" s="464"/>
      <c r="AH21" s="464"/>
      <c r="AI21" s="464"/>
      <c r="AJ21" s="464"/>
      <c r="AK21" s="464"/>
      <c r="AL21" s="464"/>
      <c r="AM21" s="465"/>
      <c r="AN21" s="178"/>
      <c r="AO21" s="178"/>
      <c r="AP21" s="178"/>
      <c r="AQ21" s="178"/>
      <c r="AS21" s="204"/>
      <c r="AT21" s="195"/>
      <c r="AU21" s="195"/>
      <c r="AV21" s="195"/>
      <c r="AW21" s="195"/>
      <c r="AX21" s="195"/>
      <c r="AY21" s="195"/>
      <c r="AZ21" s="195"/>
      <c r="BA21" s="195"/>
      <c r="BD21" s="195"/>
      <c r="BE21" s="195"/>
      <c r="BF21" s="200" t="s">
        <v>1243</v>
      </c>
      <c r="BG21" s="208"/>
      <c r="BH21" s="195"/>
      <c r="BI21" s="195"/>
      <c r="BK21" s="178"/>
      <c r="BL21" s="178"/>
      <c r="BM21" s="178"/>
      <c r="BN21" s="178"/>
      <c r="BO21" s="178"/>
      <c r="BQ21" s="195"/>
      <c r="BR21" s="195"/>
      <c r="BS21" s="195"/>
      <c r="BT21" s="195"/>
      <c r="BU21" s="195"/>
      <c r="BV21" s="200" t="s">
        <v>1244</v>
      </c>
      <c r="BW21" s="202"/>
      <c r="BX21" s="178"/>
    </row>
    <row r="22" spans="1:76" ht="3.75" customHeight="1">
      <c r="A22" s="178"/>
      <c r="B22" s="203"/>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204"/>
      <c r="AA22" s="195"/>
      <c r="AB22" s="195"/>
      <c r="AC22" s="195"/>
      <c r="AD22" s="199"/>
      <c r="AE22" s="195"/>
      <c r="AF22" s="195"/>
      <c r="AG22" s="195"/>
      <c r="AH22" s="195"/>
      <c r="AI22" s="195"/>
      <c r="AJ22" s="195"/>
      <c r="AK22" s="195"/>
      <c r="AL22" s="195"/>
      <c r="AM22" s="195"/>
      <c r="AN22" s="195"/>
      <c r="AO22" s="195"/>
      <c r="AP22" s="195"/>
      <c r="AQ22" s="195"/>
      <c r="AR22" s="195"/>
      <c r="AS22" s="204"/>
      <c r="AT22" s="195"/>
      <c r="AU22" s="195"/>
      <c r="AV22" s="195"/>
      <c r="AW22" s="195"/>
      <c r="AX22" s="195"/>
      <c r="AY22" s="195"/>
      <c r="AZ22" s="195"/>
      <c r="BA22" s="195"/>
      <c r="BB22" s="178"/>
      <c r="BC22" s="178"/>
      <c r="BD22" s="195"/>
      <c r="BE22" s="195"/>
      <c r="BF22" s="195"/>
      <c r="BG22" s="208"/>
      <c r="BH22" s="195"/>
      <c r="BI22" s="195"/>
      <c r="BJ22" s="195"/>
      <c r="BK22" s="195"/>
      <c r="BL22" s="195"/>
      <c r="BM22" s="195"/>
      <c r="BN22" s="195"/>
      <c r="BO22" s="195"/>
      <c r="BP22" s="195"/>
      <c r="BQ22" s="195"/>
      <c r="BR22" s="195"/>
      <c r="BS22" s="195"/>
      <c r="BT22" s="195"/>
      <c r="BU22" s="195"/>
      <c r="BV22" s="195"/>
      <c r="BW22" s="202"/>
      <c r="BX22" s="178"/>
    </row>
    <row r="23" spans="1:76" ht="12.75" customHeight="1">
      <c r="A23" s="178"/>
      <c r="B23" s="203"/>
      <c r="C23" s="195"/>
      <c r="D23" s="195"/>
      <c r="E23" s="195"/>
      <c r="F23" s="199" t="s">
        <v>1245</v>
      </c>
      <c r="G23" s="466"/>
      <c r="H23" s="467"/>
      <c r="I23" s="467"/>
      <c r="J23" s="467"/>
      <c r="K23" s="467"/>
      <c r="L23" s="467"/>
      <c r="M23" s="467"/>
      <c r="N23" s="468"/>
      <c r="O23" s="195"/>
      <c r="P23" s="195"/>
      <c r="Q23" s="195"/>
      <c r="R23" s="195"/>
      <c r="S23" s="195"/>
      <c r="V23" s="195"/>
      <c r="W23" s="195"/>
      <c r="X23" s="200" t="s">
        <v>1244</v>
      </c>
      <c r="Y23" s="195"/>
      <c r="Z23" s="204"/>
      <c r="AA23" s="195"/>
      <c r="AB23" s="178"/>
      <c r="AC23" s="178"/>
      <c r="AD23" s="199" t="s">
        <v>1246</v>
      </c>
      <c r="AE23" s="195"/>
      <c r="AF23" s="466"/>
      <c r="AG23" s="467"/>
      <c r="AH23" s="467"/>
      <c r="AI23" s="467"/>
      <c r="AJ23" s="467"/>
      <c r="AK23" s="467"/>
      <c r="AL23" s="467"/>
      <c r="AM23" s="468"/>
      <c r="AN23" s="178"/>
      <c r="AO23" s="178"/>
      <c r="AP23" s="201"/>
      <c r="AQ23" s="195"/>
      <c r="AR23" s="195"/>
      <c r="AS23" s="204"/>
      <c r="AT23" s="195"/>
      <c r="AU23" s="195"/>
      <c r="AV23" s="195"/>
      <c r="AW23" s="195"/>
      <c r="AX23" s="195"/>
      <c r="AY23" s="178"/>
      <c r="AZ23" s="178"/>
      <c r="BA23" s="178"/>
      <c r="BB23" s="178"/>
      <c r="BC23" s="178"/>
      <c r="BD23" s="199" t="s">
        <v>1247</v>
      </c>
      <c r="BE23" s="195"/>
      <c r="BF23" s="207"/>
      <c r="BG23" s="208"/>
      <c r="BH23" s="178"/>
      <c r="BI23" s="178"/>
      <c r="BJ23" s="178"/>
      <c r="BK23" s="178"/>
      <c r="BL23" s="178"/>
      <c r="BM23" s="178"/>
      <c r="BN23" s="178"/>
      <c r="BO23" s="178"/>
      <c r="BP23" s="178"/>
      <c r="BQ23" s="178"/>
      <c r="BR23" s="178"/>
      <c r="BS23" s="178"/>
      <c r="BT23" s="199" t="s">
        <v>1248</v>
      </c>
      <c r="BU23" s="195"/>
      <c r="BV23" s="207"/>
      <c r="BW23" s="202"/>
      <c r="BX23" s="178"/>
    </row>
    <row r="24" spans="1:76" ht="3.75" customHeight="1">
      <c r="A24" s="178"/>
      <c r="B24" s="203"/>
      <c r="C24" s="195"/>
      <c r="D24" s="195"/>
      <c r="E24" s="195"/>
      <c r="F24" s="195"/>
      <c r="G24" s="195"/>
      <c r="H24" s="195"/>
      <c r="I24" s="195"/>
      <c r="J24" s="195"/>
      <c r="K24" s="195"/>
      <c r="L24" s="195"/>
      <c r="M24" s="195"/>
      <c r="N24" s="195"/>
      <c r="O24" s="195"/>
      <c r="P24" s="195"/>
      <c r="Q24" s="195"/>
      <c r="R24" s="195"/>
      <c r="S24" s="195"/>
      <c r="T24" s="178"/>
      <c r="U24" s="178"/>
      <c r="V24" s="195"/>
      <c r="W24" s="195"/>
      <c r="X24" s="195"/>
      <c r="Y24" s="195"/>
      <c r="Z24" s="204"/>
      <c r="AA24" s="195"/>
      <c r="AB24" s="178"/>
      <c r="AC24" s="178"/>
      <c r="AD24" s="178"/>
      <c r="AE24" s="178"/>
      <c r="AF24" s="178"/>
      <c r="AG24" s="178"/>
      <c r="AH24" s="178"/>
      <c r="AI24" s="178"/>
      <c r="AJ24" s="178"/>
      <c r="AK24" s="178"/>
      <c r="AL24" s="178"/>
      <c r="AM24" s="178"/>
      <c r="AN24" s="178"/>
      <c r="AO24" s="178"/>
      <c r="AP24" s="195"/>
      <c r="AQ24" s="195"/>
      <c r="AR24" s="195"/>
      <c r="AS24" s="204"/>
      <c r="AT24" s="195"/>
      <c r="AU24" s="195"/>
      <c r="AV24" s="195"/>
      <c r="AW24" s="195"/>
      <c r="AX24" s="195"/>
      <c r="AY24" s="178"/>
      <c r="AZ24" s="178"/>
      <c r="BA24" s="178"/>
      <c r="BB24" s="178"/>
      <c r="BC24" s="178"/>
      <c r="BD24" s="199"/>
      <c r="BE24" s="195"/>
      <c r="BF24" s="195"/>
      <c r="BG24" s="208"/>
      <c r="BH24" s="178"/>
      <c r="BI24" s="178"/>
      <c r="BJ24" s="178"/>
      <c r="BK24" s="178"/>
      <c r="BL24" s="178"/>
      <c r="BM24" s="178"/>
      <c r="BN24" s="178"/>
      <c r="BO24" s="178"/>
      <c r="BP24" s="178"/>
      <c r="BQ24" s="178"/>
      <c r="BR24" s="178"/>
      <c r="BS24" s="178"/>
      <c r="BT24" s="199"/>
      <c r="BU24" s="195"/>
      <c r="BV24" s="195"/>
      <c r="BW24" s="202"/>
      <c r="BX24" s="178"/>
    </row>
    <row r="25" spans="1:76" ht="12.75" customHeight="1">
      <c r="A25" s="178"/>
      <c r="B25" s="203"/>
      <c r="C25" s="195"/>
      <c r="D25" s="195"/>
      <c r="E25" s="195"/>
      <c r="F25" s="195"/>
      <c r="G25" s="195"/>
      <c r="H25" s="195"/>
      <c r="I25" s="195"/>
      <c r="J25" s="195"/>
      <c r="K25" s="195"/>
      <c r="L25" s="195"/>
      <c r="M25" s="195"/>
      <c r="N25" s="195"/>
      <c r="O25" s="195"/>
      <c r="P25" s="195"/>
      <c r="Q25" s="195"/>
      <c r="R25" s="195"/>
      <c r="S25" s="195"/>
      <c r="T25" s="178"/>
      <c r="U25" s="178"/>
      <c r="V25" s="199" t="s">
        <v>1295</v>
      </c>
      <c r="W25" s="195"/>
      <c r="X25" s="207"/>
      <c r="Y25" s="195"/>
      <c r="Z25" s="204"/>
      <c r="AA25" s="195"/>
      <c r="AB25" s="178"/>
      <c r="AC25" s="178"/>
      <c r="AD25" s="199"/>
      <c r="AE25" s="178"/>
      <c r="AF25" s="178"/>
      <c r="AG25" s="178"/>
      <c r="AH25" s="178"/>
      <c r="AI25" s="178"/>
      <c r="AJ25" s="178"/>
      <c r="AK25" s="178"/>
      <c r="AL25" s="178"/>
      <c r="AM25" s="178"/>
      <c r="AN25" s="178"/>
      <c r="AO25" s="178"/>
      <c r="AP25" s="201"/>
      <c r="AQ25" s="195"/>
      <c r="AR25" s="201"/>
      <c r="AS25" s="204"/>
      <c r="AT25" s="195"/>
      <c r="AU25" s="195"/>
      <c r="AV25" s="195"/>
      <c r="AW25" s="195"/>
      <c r="AX25" s="195"/>
      <c r="AY25" s="195"/>
      <c r="AZ25" s="195"/>
      <c r="BA25" s="195"/>
      <c r="BD25" s="199" t="s">
        <v>1249</v>
      </c>
      <c r="BE25" s="195"/>
      <c r="BF25" s="207"/>
      <c r="BG25" s="208"/>
      <c r="BH25" s="195"/>
      <c r="BI25" s="195"/>
      <c r="BJ25" s="195"/>
      <c r="BK25" s="195"/>
      <c r="BL25" s="195"/>
      <c r="BM25" s="195"/>
      <c r="BN25" s="195"/>
      <c r="BO25" s="195"/>
      <c r="BP25" s="195"/>
      <c r="BQ25" s="195"/>
      <c r="BR25" s="195"/>
      <c r="BS25" s="195"/>
      <c r="BT25" s="199"/>
      <c r="BU25" s="195"/>
      <c r="BV25" s="195"/>
      <c r="BW25" s="202"/>
      <c r="BX25" s="178"/>
    </row>
    <row r="26" spans="1:76" ht="3.75" customHeight="1">
      <c r="A26" s="178"/>
      <c r="B26" s="203"/>
      <c r="C26" s="195"/>
      <c r="D26" s="195"/>
      <c r="E26" s="195"/>
      <c r="F26" s="195"/>
      <c r="G26" s="195"/>
      <c r="H26" s="195"/>
      <c r="I26" s="195"/>
      <c r="J26" s="195"/>
      <c r="K26" s="195"/>
      <c r="L26" s="195"/>
      <c r="M26" s="195"/>
      <c r="N26" s="195"/>
      <c r="O26" s="195"/>
      <c r="P26" s="195"/>
      <c r="Q26" s="195"/>
      <c r="R26" s="195"/>
      <c r="S26" s="195"/>
      <c r="T26" s="178"/>
      <c r="U26" s="178"/>
      <c r="V26" s="195"/>
      <c r="W26" s="195"/>
      <c r="X26" s="195"/>
      <c r="Y26" s="195"/>
      <c r="Z26" s="204"/>
      <c r="AA26" s="195"/>
      <c r="AB26" s="178"/>
      <c r="AC26" s="178"/>
      <c r="AD26" s="178"/>
      <c r="AE26" s="178"/>
      <c r="AF26" s="178"/>
      <c r="AG26" s="178"/>
      <c r="AH26" s="178"/>
      <c r="AI26" s="178"/>
      <c r="AJ26" s="178"/>
      <c r="AK26" s="195"/>
      <c r="AL26" s="195"/>
      <c r="AM26" s="195"/>
      <c r="AN26" s="178"/>
      <c r="AO26" s="178"/>
      <c r="AP26" s="195"/>
      <c r="AQ26" s="195"/>
      <c r="AR26" s="195"/>
      <c r="AS26" s="204"/>
      <c r="AT26" s="195"/>
      <c r="AU26" s="195"/>
      <c r="AV26" s="195"/>
      <c r="AW26" s="195"/>
      <c r="AX26" s="195"/>
      <c r="AY26" s="195"/>
      <c r="AZ26" s="195"/>
      <c r="BA26" s="195"/>
      <c r="BB26" s="178"/>
      <c r="BC26" s="178"/>
      <c r="BD26" s="178"/>
      <c r="BE26" s="195"/>
      <c r="BF26" s="178"/>
      <c r="BG26" s="208"/>
      <c r="BH26" s="195"/>
      <c r="BI26" s="195"/>
      <c r="BJ26" s="195"/>
      <c r="BK26" s="195"/>
      <c r="BL26" s="195"/>
      <c r="BM26" s="195"/>
      <c r="BN26" s="195"/>
      <c r="BO26" s="195"/>
      <c r="BP26" s="195"/>
      <c r="BQ26" s="195"/>
      <c r="BR26" s="195"/>
      <c r="BS26" s="195"/>
      <c r="BT26" s="199"/>
      <c r="BU26" s="195"/>
      <c r="BV26" s="195"/>
      <c r="BW26" s="202"/>
      <c r="BX26" s="178"/>
    </row>
    <row r="27" spans="1:76" ht="12.75" customHeight="1">
      <c r="A27" s="178"/>
      <c r="B27" s="203"/>
      <c r="C27" s="195"/>
      <c r="D27" s="195"/>
      <c r="E27" s="195"/>
      <c r="F27" s="195"/>
      <c r="G27" s="195"/>
      <c r="H27" s="195"/>
      <c r="I27" s="195"/>
      <c r="J27" s="195"/>
      <c r="K27" s="195"/>
      <c r="L27" s="195"/>
      <c r="M27" s="195"/>
      <c r="N27" s="195"/>
      <c r="O27" s="195"/>
      <c r="P27" s="195"/>
      <c r="Q27" s="195"/>
      <c r="R27" s="195"/>
      <c r="S27" s="195"/>
      <c r="T27" s="178"/>
      <c r="U27" s="178"/>
      <c r="V27" s="199" t="s">
        <v>1296</v>
      </c>
      <c r="W27" s="195"/>
      <c r="X27" s="207"/>
      <c r="Y27" s="195"/>
      <c r="Z27" s="204"/>
      <c r="AA27" s="195"/>
      <c r="AB27" s="178"/>
      <c r="AC27" s="178"/>
      <c r="AD27" s="178"/>
      <c r="AE27" s="178"/>
      <c r="AF27" s="178"/>
      <c r="AG27" s="178"/>
      <c r="AH27" s="178"/>
      <c r="AI27" s="178"/>
      <c r="AJ27" s="218"/>
      <c r="AK27" s="195"/>
      <c r="AL27" s="200" t="s">
        <v>1298</v>
      </c>
      <c r="AM27" s="178"/>
      <c r="AN27" s="178"/>
      <c r="AO27" s="178"/>
      <c r="AP27" s="178"/>
      <c r="AQ27" s="195"/>
      <c r="AR27" s="195"/>
      <c r="AS27" s="204"/>
      <c r="AT27" s="195"/>
      <c r="AU27" s="195"/>
      <c r="AV27" s="195"/>
      <c r="AW27" s="195"/>
      <c r="AX27" s="195"/>
      <c r="AY27" s="195"/>
      <c r="BA27" s="178"/>
      <c r="BB27" s="178"/>
      <c r="BC27" s="178"/>
      <c r="BD27" s="178"/>
      <c r="BE27" s="195"/>
      <c r="BF27" s="178"/>
      <c r="BG27" s="208"/>
      <c r="BH27" s="195"/>
      <c r="BI27" s="195"/>
      <c r="BJ27" s="195"/>
      <c r="BK27" s="195"/>
      <c r="BL27" s="195"/>
      <c r="BM27" s="195"/>
      <c r="BN27" s="195"/>
      <c r="BO27" s="195"/>
      <c r="BP27" s="195"/>
      <c r="BQ27" s="195"/>
      <c r="BR27" s="195"/>
      <c r="BS27" s="195"/>
      <c r="BT27" s="199"/>
      <c r="BU27" s="195"/>
      <c r="BV27" s="195"/>
      <c r="BW27" s="202"/>
      <c r="BX27" s="178"/>
    </row>
    <row r="28" spans="1:76" ht="3.75" customHeight="1">
      <c r="A28" s="178"/>
      <c r="B28" s="203"/>
      <c r="C28" s="195"/>
      <c r="D28" s="195"/>
      <c r="E28" s="195"/>
      <c r="F28" s="195"/>
      <c r="G28" s="195"/>
      <c r="H28" s="195"/>
      <c r="I28" s="195"/>
      <c r="J28" s="195"/>
      <c r="K28" s="195"/>
      <c r="L28" s="195"/>
      <c r="M28" s="195"/>
      <c r="N28" s="195"/>
      <c r="O28" s="195"/>
      <c r="P28" s="195"/>
      <c r="Q28" s="195"/>
      <c r="R28" s="195"/>
      <c r="S28" s="195"/>
      <c r="T28" s="178"/>
      <c r="U28" s="178"/>
      <c r="V28" s="195"/>
      <c r="W28" s="195"/>
      <c r="X28" s="195"/>
      <c r="Y28" s="195"/>
      <c r="Z28" s="204"/>
      <c r="AA28" s="195"/>
      <c r="AB28" s="178"/>
      <c r="AC28" s="178"/>
      <c r="AD28" s="178"/>
      <c r="AE28" s="178"/>
      <c r="AF28" s="178"/>
      <c r="AG28" s="178"/>
      <c r="AH28" s="178"/>
      <c r="AI28" s="178"/>
      <c r="AJ28" s="199"/>
      <c r="AK28" s="195"/>
      <c r="AL28" s="195"/>
      <c r="AM28" s="178"/>
      <c r="AN28" s="178"/>
      <c r="AO28" s="178"/>
      <c r="AP28" s="178"/>
      <c r="AQ28" s="178"/>
      <c r="AR28" s="178"/>
      <c r="AS28" s="204"/>
      <c r="AT28" s="195"/>
      <c r="AU28" s="195"/>
      <c r="AV28" s="195"/>
      <c r="AW28" s="195"/>
      <c r="AX28" s="195"/>
      <c r="AY28" s="195"/>
      <c r="AZ28" s="178"/>
      <c r="BA28" s="178"/>
      <c r="BB28" s="178"/>
      <c r="BC28" s="178"/>
      <c r="BD28" s="178"/>
      <c r="BE28" s="195"/>
      <c r="BF28" s="178"/>
      <c r="BG28" s="208"/>
      <c r="BH28" s="195"/>
      <c r="BI28" s="195"/>
      <c r="BJ28" s="195"/>
      <c r="BK28" s="195"/>
      <c r="BL28" s="195"/>
      <c r="BM28" s="195"/>
      <c r="BN28" s="195"/>
      <c r="BO28" s="195"/>
      <c r="BP28" s="195"/>
      <c r="BQ28" s="195"/>
      <c r="BR28" s="195"/>
      <c r="BS28" s="195"/>
      <c r="BT28" s="178"/>
      <c r="BU28" s="178"/>
      <c r="BV28" s="178"/>
      <c r="BW28" s="202"/>
      <c r="BX28" s="178"/>
    </row>
    <row r="29" spans="1:76" ht="12.75" customHeight="1">
      <c r="A29" s="178"/>
      <c r="B29" s="203"/>
      <c r="C29" s="195"/>
      <c r="D29" s="195"/>
      <c r="E29" s="195"/>
      <c r="F29" s="195"/>
      <c r="G29" s="195"/>
      <c r="H29" s="195"/>
      <c r="I29" s="195"/>
      <c r="J29" s="195"/>
      <c r="K29" s="195"/>
      <c r="L29" s="195"/>
      <c r="M29" s="195"/>
      <c r="N29" s="195"/>
      <c r="O29" s="195"/>
      <c r="P29" s="195"/>
      <c r="Q29" s="195"/>
      <c r="R29" s="195"/>
      <c r="S29" s="195"/>
      <c r="T29" s="178"/>
      <c r="U29" s="178"/>
      <c r="V29" s="199" t="s">
        <v>1710</v>
      </c>
      <c r="W29" s="195"/>
      <c r="X29" s="207"/>
      <c r="Y29" s="195"/>
      <c r="Z29" s="204"/>
      <c r="AA29" s="195"/>
      <c r="AB29" s="178"/>
      <c r="AC29" s="178"/>
      <c r="AD29" s="178"/>
      <c r="AE29" s="178"/>
      <c r="AF29" s="178"/>
      <c r="AG29" s="178"/>
      <c r="AH29" s="178"/>
      <c r="AI29" s="178"/>
      <c r="AJ29" s="199"/>
      <c r="AK29" s="195"/>
      <c r="AL29" s="195"/>
      <c r="AM29" s="178"/>
      <c r="AN29" s="178"/>
      <c r="AO29" s="178"/>
      <c r="AP29" s="178"/>
      <c r="AQ29" s="178"/>
      <c r="AR29" s="178"/>
      <c r="AS29" s="204"/>
      <c r="AT29" s="195"/>
      <c r="AU29" s="195"/>
      <c r="AV29" s="195"/>
      <c r="AW29" s="195"/>
      <c r="AX29" s="195"/>
      <c r="AY29" s="195"/>
      <c r="AZ29" s="178"/>
      <c r="BA29" s="178"/>
      <c r="BB29" s="178"/>
      <c r="BC29" s="178"/>
      <c r="BD29" s="178"/>
      <c r="BE29" s="195"/>
      <c r="BF29" s="178"/>
      <c r="BG29" s="208"/>
      <c r="BH29" s="195"/>
      <c r="BI29" s="195"/>
      <c r="BJ29" s="195"/>
      <c r="BK29" s="195"/>
      <c r="BL29" s="195"/>
      <c r="BM29" s="195"/>
      <c r="BN29" s="195"/>
      <c r="BO29" s="195"/>
      <c r="BP29" s="195"/>
      <c r="BQ29" s="195"/>
      <c r="BR29" s="195"/>
      <c r="BS29" s="195"/>
      <c r="BT29" s="178"/>
      <c r="BU29" s="178"/>
      <c r="BV29" s="178"/>
      <c r="BW29" s="202"/>
      <c r="BX29" s="178"/>
    </row>
    <row r="30" spans="1:76" ht="3.75" customHeight="1">
      <c r="A30" s="178"/>
      <c r="B30" s="203"/>
      <c r="C30" s="195"/>
      <c r="D30" s="195"/>
      <c r="E30" s="195"/>
      <c r="F30" s="195"/>
      <c r="G30" s="195"/>
      <c r="H30" s="195"/>
      <c r="I30" s="195"/>
      <c r="J30" s="195"/>
      <c r="K30" s="195"/>
      <c r="L30" s="195"/>
      <c r="M30" s="195"/>
      <c r="N30" s="195"/>
      <c r="O30" s="195"/>
      <c r="P30" s="195"/>
      <c r="Q30" s="195"/>
      <c r="R30" s="195"/>
      <c r="S30" s="195"/>
      <c r="T30" s="178"/>
      <c r="U30" s="178"/>
      <c r="V30" s="195"/>
      <c r="W30" s="195"/>
      <c r="X30" s="195"/>
      <c r="Y30" s="195"/>
      <c r="Z30" s="204"/>
      <c r="AA30" s="195"/>
      <c r="AB30" s="178"/>
      <c r="AC30" s="178"/>
      <c r="AD30" s="178"/>
      <c r="AE30" s="178"/>
      <c r="AF30" s="178"/>
      <c r="AG30" s="178"/>
      <c r="AH30" s="178"/>
      <c r="AI30" s="178"/>
      <c r="AJ30" s="199"/>
      <c r="AK30" s="195"/>
      <c r="AL30" s="195"/>
      <c r="AM30" s="178"/>
      <c r="AN30" s="178"/>
      <c r="AO30" s="178"/>
      <c r="AP30" s="178"/>
      <c r="AQ30" s="178"/>
      <c r="AR30" s="178"/>
      <c r="AS30" s="213"/>
      <c r="AT30" s="211"/>
      <c r="AU30" s="211"/>
      <c r="AV30" s="211"/>
      <c r="AW30" s="211"/>
      <c r="AX30" s="211"/>
      <c r="AY30" s="195"/>
      <c r="AZ30" s="178"/>
      <c r="BA30" s="178"/>
      <c r="BB30" s="178"/>
      <c r="BC30" s="178"/>
      <c r="BD30" s="178"/>
      <c r="BE30" s="195"/>
      <c r="BF30" s="178"/>
      <c r="BG30" s="212"/>
      <c r="BH30" s="195"/>
      <c r="BI30" s="195"/>
      <c r="BJ30" s="195"/>
      <c r="BK30" s="195"/>
      <c r="BL30" s="195"/>
      <c r="BM30" s="195"/>
      <c r="BN30" s="195"/>
      <c r="BO30" s="195"/>
      <c r="BP30" s="195"/>
      <c r="BQ30" s="195"/>
      <c r="BR30" s="195"/>
      <c r="BS30" s="195"/>
      <c r="BT30" s="178"/>
      <c r="BU30" s="178"/>
      <c r="BV30" s="178"/>
      <c r="BW30" s="202"/>
      <c r="BX30" s="178"/>
    </row>
    <row r="31" spans="1:76" ht="12.75" customHeight="1">
      <c r="A31" s="178"/>
      <c r="B31" s="203"/>
      <c r="C31" s="195"/>
      <c r="D31" s="195"/>
      <c r="E31" s="195"/>
      <c r="F31" s="195"/>
      <c r="G31" s="195"/>
      <c r="H31" s="195"/>
      <c r="I31" s="195"/>
      <c r="J31" s="195"/>
      <c r="K31" s="195"/>
      <c r="L31" s="195"/>
      <c r="M31" s="195"/>
      <c r="N31" s="195"/>
      <c r="O31" s="195"/>
      <c r="P31" s="195"/>
      <c r="Q31" s="195"/>
      <c r="R31" s="195"/>
      <c r="S31" s="195"/>
      <c r="T31" s="178"/>
      <c r="U31" s="178"/>
      <c r="V31" s="199" t="s">
        <v>725</v>
      </c>
      <c r="W31" s="195"/>
      <c r="X31" s="207"/>
      <c r="Y31" s="195"/>
      <c r="Z31" s="204"/>
      <c r="AA31" s="195"/>
      <c r="AB31" s="178"/>
      <c r="AC31" s="178"/>
      <c r="AD31" s="178"/>
      <c r="AE31" s="178"/>
      <c r="AF31" s="178"/>
      <c r="AG31" s="178"/>
      <c r="AH31" s="199" t="s">
        <v>1250</v>
      </c>
      <c r="AI31" s="178"/>
      <c r="AJ31" s="510"/>
      <c r="AK31" s="511"/>
      <c r="AL31" s="512"/>
      <c r="AM31" s="178"/>
      <c r="AN31" s="178"/>
      <c r="AO31" s="178"/>
      <c r="AP31" s="178"/>
      <c r="AQ31" s="178"/>
      <c r="AR31" s="178"/>
      <c r="AS31" s="178"/>
      <c r="AT31" s="178"/>
      <c r="AU31" s="195"/>
      <c r="AV31" s="195"/>
      <c r="AW31" s="178"/>
      <c r="AX31" s="195"/>
      <c r="AY31" s="216"/>
      <c r="AZ31" s="369"/>
      <c r="BA31" s="216"/>
      <c r="BB31" s="216"/>
      <c r="BC31" s="216"/>
      <c r="BD31" s="216"/>
      <c r="BE31" s="216"/>
      <c r="BF31" s="216"/>
      <c r="BG31" s="216"/>
      <c r="BH31" s="216"/>
      <c r="BI31" s="216"/>
      <c r="BJ31" s="216"/>
      <c r="BK31" s="216"/>
      <c r="BL31" s="216"/>
      <c r="BM31" s="216"/>
      <c r="BN31" s="216"/>
      <c r="BO31" s="216"/>
      <c r="BP31" s="216"/>
      <c r="BQ31" s="216"/>
      <c r="BR31" s="216"/>
      <c r="BS31" s="216"/>
      <c r="BT31" s="219"/>
      <c r="BU31" s="216"/>
      <c r="BV31" s="220" t="s">
        <v>1317</v>
      </c>
      <c r="BW31" s="221"/>
      <c r="BX31" s="178"/>
    </row>
    <row r="32" spans="1:76" ht="3.75" customHeight="1">
      <c r="A32" s="178"/>
      <c r="B32" s="210"/>
      <c r="C32" s="211"/>
      <c r="D32" s="211"/>
      <c r="E32" s="211"/>
      <c r="F32" s="211"/>
      <c r="G32" s="211"/>
      <c r="H32" s="211"/>
      <c r="I32" s="211"/>
      <c r="J32" s="211"/>
      <c r="K32" s="211"/>
      <c r="L32" s="211"/>
      <c r="M32" s="211"/>
      <c r="N32" s="211"/>
      <c r="O32" s="211"/>
      <c r="P32" s="211"/>
      <c r="Q32" s="211"/>
      <c r="R32" s="211"/>
      <c r="S32" s="211"/>
      <c r="T32" s="211"/>
      <c r="U32" s="211"/>
      <c r="V32" s="211"/>
      <c r="W32" s="211"/>
      <c r="X32" s="211"/>
      <c r="Y32" s="212"/>
      <c r="Z32" s="204"/>
      <c r="AA32" s="195"/>
      <c r="AB32" s="178"/>
      <c r="AC32" s="178"/>
      <c r="AD32" s="178"/>
      <c r="AE32" s="178"/>
      <c r="AF32" s="178"/>
      <c r="AG32" s="178"/>
      <c r="AH32" s="183"/>
      <c r="AI32" s="178"/>
      <c r="AJ32" s="178"/>
      <c r="AK32" s="195"/>
      <c r="AL32" s="195"/>
      <c r="AM32" s="178"/>
      <c r="AN32" s="178"/>
      <c r="AO32" s="178"/>
      <c r="AP32" s="178"/>
      <c r="AQ32" s="178"/>
      <c r="AR32" s="178"/>
      <c r="AS32" s="178"/>
      <c r="AT32" s="178"/>
      <c r="AU32" s="195"/>
      <c r="AV32" s="195"/>
      <c r="AW32" s="178"/>
      <c r="AX32" s="178"/>
      <c r="AY32" s="195"/>
      <c r="AZ32" s="208"/>
      <c r="BA32" s="195"/>
      <c r="BB32" s="195"/>
      <c r="BC32" s="195"/>
      <c r="BD32" s="195"/>
      <c r="BE32" s="195"/>
      <c r="BF32" s="195"/>
      <c r="BG32" s="195"/>
      <c r="BH32" s="195"/>
      <c r="BI32" s="195"/>
      <c r="BJ32" s="195"/>
      <c r="BK32" s="195"/>
      <c r="BL32" s="195"/>
      <c r="BM32" s="195"/>
      <c r="BN32" s="195"/>
      <c r="BO32" s="195"/>
      <c r="BP32" s="195"/>
      <c r="BQ32" s="195"/>
      <c r="BR32" s="195"/>
      <c r="BS32" s="195"/>
      <c r="BT32" s="199"/>
      <c r="BU32" s="195"/>
      <c r="BV32" s="195"/>
      <c r="BW32" s="202"/>
      <c r="BX32" s="178"/>
    </row>
    <row r="33" spans="1:76" ht="12.75" customHeight="1">
      <c r="A33" s="178"/>
      <c r="B33" s="513" t="s">
        <v>1251</v>
      </c>
      <c r="C33" s="514"/>
      <c r="D33" s="514"/>
      <c r="E33" s="514"/>
      <c r="F33" s="514"/>
      <c r="G33" s="514"/>
      <c r="H33" s="514"/>
      <c r="I33" s="514"/>
      <c r="J33" s="514"/>
      <c r="K33" s="514"/>
      <c r="L33" s="514"/>
      <c r="M33" s="514"/>
      <c r="N33" s="514"/>
      <c r="O33" s="514"/>
      <c r="P33" s="514"/>
      <c r="Q33" s="514"/>
      <c r="R33" s="514"/>
      <c r="S33" s="514"/>
      <c r="T33" s="514"/>
      <c r="U33" s="514"/>
      <c r="V33" s="514"/>
      <c r="W33" s="514"/>
      <c r="X33" s="514"/>
      <c r="Y33" s="515"/>
      <c r="Z33" s="204"/>
      <c r="AA33" s="195"/>
      <c r="AB33" s="178"/>
      <c r="AC33" s="178"/>
      <c r="AD33" s="178"/>
      <c r="AE33" s="178"/>
      <c r="AF33" s="178"/>
      <c r="AG33" s="178"/>
      <c r="AH33" s="199" t="s">
        <v>1252</v>
      </c>
      <c r="AI33" s="178"/>
      <c r="AJ33" s="510"/>
      <c r="AK33" s="511"/>
      <c r="AL33" s="512"/>
      <c r="AM33" s="178"/>
      <c r="AN33" s="178"/>
      <c r="AO33" s="178"/>
      <c r="AP33" s="178"/>
      <c r="AQ33" s="178"/>
      <c r="AR33" s="178"/>
      <c r="AS33" s="178"/>
      <c r="AT33" s="178"/>
      <c r="AU33" s="178"/>
      <c r="AV33" s="218"/>
      <c r="AW33" s="178"/>
      <c r="AX33" s="178"/>
      <c r="AY33" s="178"/>
      <c r="AZ33" s="370" t="s">
        <v>1299</v>
      </c>
      <c r="BA33" s="195"/>
      <c r="BB33" s="195"/>
      <c r="BC33" s="195"/>
      <c r="BD33" s="195"/>
      <c r="BE33" s="195"/>
      <c r="BF33" s="195"/>
      <c r="BG33" s="195"/>
      <c r="BH33" s="195"/>
      <c r="BI33" s="195"/>
      <c r="BJ33" s="195"/>
      <c r="BK33" s="195"/>
      <c r="BL33" s="195"/>
      <c r="BM33" s="195"/>
      <c r="BN33" s="195"/>
      <c r="BO33" s="195"/>
      <c r="BP33" s="195"/>
      <c r="BQ33" s="195"/>
      <c r="BR33" s="195"/>
      <c r="BS33" s="195"/>
      <c r="BT33" s="199"/>
      <c r="BU33" s="199" t="s">
        <v>1253</v>
      </c>
      <c r="BV33" s="207"/>
      <c r="BW33" s="202"/>
      <c r="BX33" s="178"/>
    </row>
    <row r="34" spans="1:76" ht="3.75" customHeight="1">
      <c r="A34" s="178"/>
      <c r="B34" s="203"/>
      <c r="C34" s="195"/>
      <c r="D34" s="195"/>
      <c r="E34" s="195"/>
      <c r="F34" s="195"/>
      <c r="G34" s="195"/>
      <c r="H34" s="195"/>
      <c r="I34" s="195"/>
      <c r="J34" s="195"/>
      <c r="K34" s="195"/>
      <c r="L34" s="195"/>
      <c r="M34" s="195"/>
      <c r="N34" s="195"/>
      <c r="O34" s="195"/>
      <c r="P34" s="195"/>
      <c r="Q34" s="195"/>
      <c r="R34" s="195"/>
      <c r="S34" s="195"/>
      <c r="T34" s="195"/>
      <c r="U34" s="195"/>
      <c r="V34" s="195"/>
      <c r="W34" s="195"/>
      <c r="X34" s="195"/>
      <c r="Y34" s="208"/>
      <c r="Z34" s="204"/>
      <c r="AA34" s="195"/>
      <c r="AB34" s="178"/>
      <c r="AC34" s="178"/>
      <c r="AD34" s="178"/>
      <c r="AE34" s="178"/>
      <c r="AF34" s="178"/>
      <c r="AG34" s="178"/>
      <c r="AH34" s="199"/>
      <c r="AI34" s="178"/>
      <c r="AJ34" s="178"/>
      <c r="AK34" s="195"/>
      <c r="AL34" s="195"/>
      <c r="AM34" s="178"/>
      <c r="AN34" s="178"/>
      <c r="AO34" s="178"/>
      <c r="AP34" s="178"/>
      <c r="AQ34" s="195"/>
      <c r="AR34" s="195"/>
      <c r="AS34" s="195"/>
      <c r="AT34" s="195"/>
      <c r="AU34" s="178"/>
      <c r="AV34" s="199"/>
      <c r="AW34" s="178"/>
      <c r="AX34" s="178"/>
      <c r="AY34" s="178"/>
      <c r="AZ34" s="208"/>
      <c r="BA34" s="195"/>
      <c r="BB34" s="195"/>
      <c r="BC34" s="195"/>
      <c r="BD34" s="195"/>
      <c r="BE34" s="195"/>
      <c r="BF34" s="195"/>
      <c r="BG34" s="195"/>
      <c r="BH34" s="195"/>
      <c r="BI34" s="195"/>
      <c r="BJ34" s="195"/>
      <c r="BK34" s="195"/>
      <c r="BL34" s="195"/>
      <c r="BM34" s="195"/>
      <c r="BN34" s="195"/>
      <c r="BO34" s="195"/>
      <c r="BP34" s="195"/>
      <c r="BQ34" s="195"/>
      <c r="BR34" s="195"/>
      <c r="BS34" s="195"/>
      <c r="BT34" s="199"/>
      <c r="BU34" s="195"/>
      <c r="BV34" s="195"/>
      <c r="BW34" s="202"/>
      <c r="BX34" s="178"/>
    </row>
    <row r="35" spans="1:76" ht="12.75" customHeight="1">
      <c r="A35" s="178"/>
      <c r="B35" s="513" t="s">
        <v>1254</v>
      </c>
      <c r="C35" s="514"/>
      <c r="D35" s="514"/>
      <c r="E35" s="514"/>
      <c r="F35" s="514"/>
      <c r="G35" s="514"/>
      <c r="H35" s="514"/>
      <c r="I35" s="514"/>
      <c r="J35" s="514"/>
      <c r="K35" s="514"/>
      <c r="L35" s="514"/>
      <c r="M35" s="514"/>
      <c r="N35" s="514"/>
      <c r="O35" s="514"/>
      <c r="P35" s="514"/>
      <c r="Q35" s="514"/>
      <c r="R35" s="514"/>
      <c r="S35" s="514"/>
      <c r="T35" s="514"/>
      <c r="U35" s="514"/>
      <c r="V35" s="514"/>
      <c r="W35" s="514"/>
      <c r="X35" s="514"/>
      <c r="Y35" s="515"/>
      <c r="Z35" s="178"/>
      <c r="AA35" s="178"/>
      <c r="AB35" s="178"/>
      <c r="AC35" s="178"/>
      <c r="AD35" s="178"/>
      <c r="AE35" s="178"/>
      <c r="AF35" s="178"/>
      <c r="AG35" s="178"/>
      <c r="AH35" s="199" t="s">
        <v>1255</v>
      </c>
      <c r="AI35" s="178"/>
      <c r="AJ35" s="510"/>
      <c r="AK35" s="511"/>
      <c r="AL35" s="512"/>
      <c r="AM35" s="178"/>
      <c r="AN35" s="178"/>
      <c r="AO35" s="178"/>
      <c r="AP35" s="178"/>
      <c r="AQ35" s="178"/>
      <c r="AR35" s="178"/>
      <c r="AS35" s="195"/>
      <c r="AT35" s="199" t="s">
        <v>1256</v>
      </c>
      <c r="AU35" s="178"/>
      <c r="AV35" s="510"/>
      <c r="AW35" s="511"/>
      <c r="AX35" s="512"/>
      <c r="AY35" s="303"/>
      <c r="AZ35" s="371"/>
      <c r="BA35" s="195"/>
      <c r="BB35" s="195"/>
      <c r="BC35" s="195"/>
      <c r="BD35" s="195"/>
      <c r="BE35" s="195"/>
      <c r="BF35" s="195"/>
      <c r="BG35" s="195"/>
      <c r="BH35" s="195"/>
      <c r="BI35" s="195"/>
      <c r="BJ35" s="195"/>
      <c r="BK35" s="195"/>
      <c r="BL35" s="195"/>
      <c r="BM35" s="195"/>
      <c r="BN35" s="195"/>
      <c r="BO35" s="195"/>
      <c r="BP35" s="195"/>
      <c r="BQ35" s="195"/>
      <c r="BR35" s="195"/>
      <c r="BS35" s="195"/>
      <c r="BT35" s="199"/>
      <c r="BU35" s="199" t="s">
        <v>1257</v>
      </c>
      <c r="BV35" s="207"/>
      <c r="BW35" s="202"/>
      <c r="BX35" s="178"/>
    </row>
    <row r="36" spans="1:76" ht="3.75" customHeight="1" thickBot="1">
      <c r="A36" s="178"/>
      <c r="B36" s="203"/>
      <c r="C36" s="195"/>
      <c r="D36" s="222" t="e">
        <f>#REF!</f>
        <v>#REF!</v>
      </c>
      <c r="E36" s="222"/>
      <c r="F36" s="222"/>
      <c r="G36" s="222"/>
      <c r="H36" s="222"/>
      <c r="I36" s="222"/>
      <c r="J36" s="222"/>
      <c r="K36" s="222"/>
      <c r="L36" s="222"/>
      <c r="M36" s="222"/>
      <c r="N36" s="222"/>
      <c r="O36" s="222"/>
      <c r="P36" s="222"/>
      <c r="Q36" s="222"/>
      <c r="R36" s="222"/>
      <c r="S36" s="222"/>
      <c r="T36" s="222"/>
      <c r="U36" s="222"/>
      <c r="V36" s="222"/>
      <c r="W36" s="195"/>
      <c r="X36" s="195"/>
      <c r="Y36" s="208"/>
      <c r="Z36" s="178"/>
      <c r="AA36" s="178"/>
      <c r="AB36" s="178"/>
      <c r="AC36" s="178"/>
      <c r="AD36" s="178"/>
      <c r="AE36" s="178"/>
      <c r="AF36" s="178"/>
      <c r="AG36" s="178"/>
      <c r="AH36" s="199"/>
      <c r="AI36" s="178"/>
      <c r="AJ36" s="178"/>
      <c r="AK36" s="195"/>
      <c r="AL36" s="195"/>
      <c r="AM36" s="178"/>
      <c r="AN36" s="178"/>
      <c r="AO36" s="178"/>
      <c r="AP36" s="178"/>
      <c r="AQ36" s="178"/>
      <c r="AR36" s="178"/>
      <c r="AS36" s="195"/>
      <c r="AT36" s="199"/>
      <c r="AU36" s="178"/>
      <c r="AV36" s="223"/>
      <c r="AW36" s="223"/>
      <c r="AX36" s="223"/>
      <c r="AY36" s="303"/>
      <c r="AZ36" s="371"/>
      <c r="BA36" s="195"/>
      <c r="BB36" s="195"/>
      <c r="BC36" s="195"/>
      <c r="BD36" s="195"/>
      <c r="BE36" s="195"/>
      <c r="BF36" s="195"/>
      <c r="BG36" s="195"/>
      <c r="BH36" s="195"/>
      <c r="BI36" s="195"/>
      <c r="BJ36" s="195"/>
      <c r="BK36" s="195"/>
      <c r="BL36" s="195"/>
      <c r="BM36" s="195"/>
      <c r="BN36" s="195"/>
      <c r="BO36" s="195"/>
      <c r="BP36" s="195"/>
      <c r="BQ36" s="195"/>
      <c r="BR36" s="195"/>
      <c r="BS36" s="195"/>
      <c r="BT36" s="199"/>
      <c r="BU36" s="195"/>
      <c r="BV36" s="195"/>
      <c r="BW36" s="202"/>
      <c r="BX36" s="178"/>
    </row>
    <row r="37" spans="1:76" ht="12.75" customHeight="1">
      <c r="A37" s="178"/>
      <c r="B37" s="224"/>
      <c r="C37" s="205"/>
      <c r="D37" s="469">
        <f>'E-OG'!O430</f>
        <v>35068957</v>
      </c>
      <c r="E37" s="470"/>
      <c r="F37" s="470"/>
      <c r="G37" s="470"/>
      <c r="H37" s="470"/>
      <c r="I37" s="470"/>
      <c r="J37" s="470"/>
      <c r="K37" s="470"/>
      <c r="L37" s="470"/>
      <c r="M37" s="470"/>
      <c r="N37" s="470"/>
      <c r="O37" s="470"/>
      <c r="P37" s="470"/>
      <c r="Q37" s="470"/>
      <c r="R37" s="470"/>
      <c r="S37" s="470"/>
      <c r="T37" s="470"/>
      <c r="U37" s="470"/>
      <c r="V37" s="470"/>
      <c r="W37" s="471"/>
      <c r="X37" s="205"/>
      <c r="Y37" s="225"/>
      <c r="Z37" s="178"/>
      <c r="AA37" s="178"/>
      <c r="AB37" s="178"/>
      <c r="AC37" s="178"/>
      <c r="AD37" s="178"/>
      <c r="AE37" s="178"/>
      <c r="AF37" s="178"/>
      <c r="AG37" s="178"/>
      <c r="AH37" s="226" t="s">
        <v>1258</v>
      </c>
      <c r="AI37" s="205"/>
      <c r="AJ37" s="207"/>
      <c r="AK37" s="206"/>
      <c r="AL37" s="206"/>
      <c r="AM37" s="178"/>
      <c r="AN37" s="178"/>
      <c r="AO37" s="178"/>
      <c r="AP37" s="178"/>
      <c r="AQ37" s="178"/>
      <c r="AR37" s="178"/>
      <c r="AS37" s="195"/>
      <c r="AT37" s="199" t="s">
        <v>1259</v>
      </c>
      <c r="AU37" s="178"/>
      <c r="AV37" s="510"/>
      <c r="AW37" s="511"/>
      <c r="AX37" s="512"/>
      <c r="AY37" s="303"/>
      <c r="AZ37" s="371"/>
      <c r="BA37" s="195"/>
      <c r="BB37" s="195"/>
      <c r="BC37" s="195"/>
      <c r="BD37" s="195"/>
      <c r="BE37" s="195"/>
      <c r="BF37" s="195"/>
      <c r="BG37" s="195"/>
      <c r="BH37" s="195"/>
      <c r="BI37" s="195"/>
      <c r="BJ37" s="195"/>
      <c r="BK37" s="195"/>
      <c r="BL37" s="195"/>
      <c r="BM37" s="195"/>
      <c r="BN37" s="195"/>
      <c r="BO37" s="195"/>
      <c r="BP37" s="195"/>
      <c r="BQ37" s="195"/>
      <c r="BR37" s="195"/>
      <c r="BS37" s="195"/>
      <c r="BT37" s="199"/>
      <c r="BU37" s="199" t="s">
        <v>1318</v>
      </c>
      <c r="BV37" s="207"/>
      <c r="BW37" s="202"/>
      <c r="BX37" s="178"/>
    </row>
    <row r="38" spans="1:76" ht="3.75" customHeight="1">
      <c r="A38" s="178"/>
      <c r="B38" s="203"/>
      <c r="C38" s="195"/>
      <c r="D38" s="472"/>
      <c r="E38" s="473"/>
      <c r="F38" s="473"/>
      <c r="G38" s="473"/>
      <c r="H38" s="473"/>
      <c r="I38" s="473"/>
      <c r="J38" s="473"/>
      <c r="K38" s="473"/>
      <c r="L38" s="473"/>
      <c r="M38" s="473"/>
      <c r="N38" s="473"/>
      <c r="O38" s="473"/>
      <c r="P38" s="473"/>
      <c r="Q38" s="473"/>
      <c r="R38" s="473"/>
      <c r="S38" s="473"/>
      <c r="T38" s="473"/>
      <c r="U38" s="473"/>
      <c r="V38" s="473"/>
      <c r="W38" s="474"/>
      <c r="X38" s="195"/>
      <c r="Y38" s="208"/>
      <c r="Z38" s="178"/>
      <c r="AA38" s="178"/>
      <c r="AB38" s="178"/>
      <c r="AC38" s="178"/>
      <c r="AD38" s="178"/>
      <c r="AE38" s="178"/>
      <c r="AF38" s="178"/>
      <c r="AG38" s="178"/>
      <c r="AH38" s="178"/>
      <c r="AI38" s="178"/>
      <c r="AJ38" s="178"/>
      <c r="AK38" s="195"/>
      <c r="AL38" s="195"/>
      <c r="AM38" s="178"/>
      <c r="AN38" s="178"/>
      <c r="AO38" s="178"/>
      <c r="AP38" s="178"/>
      <c r="AQ38" s="178"/>
      <c r="AR38" s="178"/>
      <c r="AS38" s="195"/>
      <c r="AT38" s="199"/>
      <c r="AU38" s="178"/>
      <c r="AV38" s="178"/>
      <c r="AW38" s="178"/>
      <c r="AX38" s="178"/>
      <c r="AY38" s="303"/>
      <c r="AZ38" s="371"/>
      <c r="BA38" s="195"/>
      <c r="BB38" s="195"/>
      <c r="BC38" s="195"/>
      <c r="BD38" s="195"/>
      <c r="BE38" s="195"/>
      <c r="BF38" s="195"/>
      <c r="BG38" s="195"/>
      <c r="BH38" s="195"/>
      <c r="BI38" s="195"/>
      <c r="BJ38" s="195"/>
      <c r="BK38" s="195"/>
      <c r="BL38" s="195"/>
      <c r="BM38" s="195"/>
      <c r="BN38" s="195"/>
      <c r="BO38" s="195"/>
      <c r="BP38" s="195"/>
      <c r="BQ38" s="195"/>
      <c r="BR38" s="195"/>
      <c r="BS38" s="195"/>
      <c r="BT38" s="199"/>
      <c r="BU38" s="195"/>
      <c r="BV38" s="195"/>
      <c r="BW38" s="202"/>
      <c r="BX38" s="178"/>
    </row>
    <row r="39" spans="1:76" ht="12.75" customHeight="1" thickBot="1">
      <c r="A39" s="178"/>
      <c r="B39" s="224"/>
      <c r="C39" s="205"/>
      <c r="D39" s="475"/>
      <c r="E39" s="476"/>
      <c r="F39" s="476"/>
      <c r="G39" s="476"/>
      <c r="H39" s="476"/>
      <c r="I39" s="476"/>
      <c r="J39" s="476"/>
      <c r="K39" s="476"/>
      <c r="L39" s="476"/>
      <c r="M39" s="476"/>
      <c r="N39" s="476"/>
      <c r="O39" s="476"/>
      <c r="P39" s="476"/>
      <c r="Q39" s="476"/>
      <c r="R39" s="476"/>
      <c r="S39" s="476"/>
      <c r="T39" s="476"/>
      <c r="U39" s="476"/>
      <c r="V39" s="476"/>
      <c r="W39" s="477"/>
      <c r="X39" s="205"/>
      <c r="Y39" s="225"/>
      <c r="Z39" s="178"/>
      <c r="AA39" s="178"/>
      <c r="AB39" s="178"/>
      <c r="AC39" s="178"/>
      <c r="AD39" s="178"/>
      <c r="AE39" s="178"/>
      <c r="AF39" s="178"/>
      <c r="AG39" s="178"/>
      <c r="AH39" s="183" t="s">
        <v>1260</v>
      </c>
      <c r="AI39" s="178"/>
      <c r="AJ39" s="207"/>
      <c r="AK39" s="204"/>
      <c r="AL39" s="195"/>
      <c r="AM39" s="178"/>
      <c r="AN39" s="178"/>
      <c r="AO39" s="178"/>
      <c r="AP39" s="178"/>
      <c r="AQ39" s="178"/>
      <c r="AR39" s="178"/>
      <c r="AS39" s="195"/>
      <c r="AT39" s="218" t="s">
        <v>712</v>
      </c>
      <c r="AU39" s="178"/>
      <c r="AV39" s="516">
        <f>AV35+AV37</f>
        <v>0</v>
      </c>
      <c r="AW39" s="517"/>
      <c r="AX39" s="518"/>
      <c r="AY39" s="303"/>
      <c r="AZ39" s="371"/>
      <c r="BA39" s="195"/>
      <c r="BB39" s="195"/>
      <c r="BC39" s="195"/>
      <c r="BD39" s="195"/>
      <c r="BE39" s="195"/>
      <c r="BF39" s="195"/>
      <c r="BG39" s="195"/>
      <c r="BH39" s="195"/>
      <c r="BI39" s="195"/>
      <c r="BJ39" s="195"/>
      <c r="BK39" s="195"/>
      <c r="BL39" s="195"/>
      <c r="BM39" s="195"/>
      <c r="BN39" s="195"/>
      <c r="BO39" s="195"/>
      <c r="BP39" s="195"/>
      <c r="BQ39" s="195"/>
      <c r="BR39" s="195"/>
      <c r="BS39" s="195"/>
      <c r="BT39" s="199"/>
      <c r="BU39" s="199" t="s">
        <v>1346</v>
      </c>
      <c r="BV39" s="207"/>
      <c r="BW39" s="202"/>
      <c r="BX39" s="178"/>
    </row>
    <row r="40" spans="1:76" ht="12.75" customHeight="1">
      <c r="A40" s="178"/>
      <c r="B40" s="210"/>
      <c r="C40" s="211"/>
      <c r="D40" s="227"/>
      <c r="E40" s="227"/>
      <c r="F40" s="227"/>
      <c r="G40" s="227"/>
      <c r="H40" s="227"/>
      <c r="I40" s="227"/>
      <c r="J40" s="227"/>
      <c r="K40" s="227"/>
      <c r="L40" s="227"/>
      <c r="M40" s="227"/>
      <c r="N40" s="227"/>
      <c r="O40" s="227"/>
      <c r="P40" s="227"/>
      <c r="Q40" s="227"/>
      <c r="R40" s="227"/>
      <c r="S40" s="227"/>
      <c r="T40" s="227"/>
      <c r="U40" s="227"/>
      <c r="V40" s="227"/>
      <c r="W40" s="228"/>
      <c r="X40" s="211"/>
      <c r="Y40" s="212"/>
      <c r="Z40" s="211"/>
      <c r="AA40" s="211"/>
      <c r="AB40" s="211"/>
      <c r="AC40" s="211"/>
      <c r="AD40" s="229"/>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2"/>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4"/>
      <c r="BX40" s="178"/>
    </row>
    <row r="41" spans="1:76" ht="12.75" customHeight="1">
      <c r="A41" s="178"/>
      <c r="B41" s="230" t="s">
        <v>1261</v>
      </c>
      <c r="C41" s="231"/>
      <c r="D41" s="231"/>
      <c r="E41" s="231"/>
      <c r="F41" s="231"/>
      <c r="G41" s="231"/>
      <c r="H41" s="231"/>
      <c r="I41" s="231"/>
      <c r="J41" s="231"/>
      <c r="K41" s="231"/>
      <c r="L41" s="231"/>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178"/>
      <c r="AZ41" s="178"/>
      <c r="BA41" s="178"/>
      <c r="BB41" s="178"/>
      <c r="BC41" s="178"/>
      <c r="BD41" s="178"/>
      <c r="BE41" s="178"/>
      <c r="BF41" s="216"/>
      <c r="BG41" s="216"/>
      <c r="BH41" s="216"/>
      <c r="BI41" s="216"/>
      <c r="BJ41" s="216"/>
      <c r="BK41" s="216"/>
      <c r="BL41" s="216"/>
      <c r="BM41" s="216"/>
      <c r="BN41" s="216"/>
      <c r="BO41" s="216"/>
      <c r="BP41" s="216"/>
      <c r="BQ41" s="216"/>
      <c r="BR41" s="216"/>
      <c r="BS41" s="216"/>
      <c r="BT41" s="216"/>
      <c r="BU41" s="216"/>
      <c r="BV41" s="216"/>
      <c r="BW41" s="221"/>
      <c r="BX41" s="178"/>
    </row>
    <row r="42" spans="1:76" ht="12.75" customHeight="1">
      <c r="A42" s="178"/>
      <c r="B42" s="203"/>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202"/>
      <c r="BX42" s="178"/>
    </row>
    <row r="43" spans="1:76" ht="12.75" customHeight="1">
      <c r="A43" s="178"/>
      <c r="B43" s="203"/>
      <c r="C43" s="509"/>
      <c r="D43" s="509"/>
      <c r="E43" s="509"/>
      <c r="F43" s="509"/>
      <c r="G43" s="509"/>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509"/>
      <c r="BC43" s="509"/>
      <c r="BD43" s="509"/>
      <c r="BE43" s="509"/>
      <c r="BF43" s="509"/>
      <c r="BG43" s="509"/>
      <c r="BH43" s="509"/>
      <c r="BI43" s="509"/>
      <c r="BJ43" s="509"/>
      <c r="BK43" s="509"/>
      <c r="BL43" s="509"/>
      <c r="BM43" s="509"/>
      <c r="BN43" s="509"/>
      <c r="BO43" s="509"/>
      <c r="BP43" s="509"/>
      <c r="BQ43" s="509"/>
      <c r="BR43" s="509"/>
      <c r="BS43" s="509"/>
      <c r="BT43" s="509"/>
      <c r="BU43" s="509"/>
      <c r="BV43" s="509"/>
      <c r="BW43" s="202"/>
      <c r="BX43" s="178"/>
    </row>
    <row r="44" spans="1:76" ht="12.75" customHeight="1">
      <c r="A44" s="178"/>
      <c r="B44" s="203"/>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09"/>
      <c r="AV44" s="509"/>
      <c r="AW44" s="509"/>
      <c r="AX44" s="509"/>
      <c r="AY44" s="509"/>
      <c r="AZ44" s="509"/>
      <c r="BA44" s="509"/>
      <c r="BB44" s="509"/>
      <c r="BC44" s="509"/>
      <c r="BD44" s="509"/>
      <c r="BE44" s="509"/>
      <c r="BF44" s="509"/>
      <c r="BG44" s="509"/>
      <c r="BH44" s="509"/>
      <c r="BI44" s="509"/>
      <c r="BJ44" s="509"/>
      <c r="BK44" s="509"/>
      <c r="BL44" s="509"/>
      <c r="BM44" s="509"/>
      <c r="BN44" s="509"/>
      <c r="BO44" s="509"/>
      <c r="BP44" s="509"/>
      <c r="BQ44" s="509"/>
      <c r="BR44" s="509"/>
      <c r="BS44" s="509"/>
      <c r="BT44" s="509"/>
      <c r="BU44" s="509"/>
      <c r="BV44" s="509"/>
      <c r="BW44" s="202"/>
      <c r="BX44" s="178"/>
    </row>
    <row r="45" spans="1:76" ht="12.75" customHeight="1">
      <c r="A45" s="178"/>
      <c r="B45" s="203"/>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BB45" s="509"/>
      <c r="BC45" s="509"/>
      <c r="BD45" s="509"/>
      <c r="BE45" s="509"/>
      <c r="BF45" s="509"/>
      <c r="BG45" s="509"/>
      <c r="BH45" s="509"/>
      <c r="BI45" s="509"/>
      <c r="BJ45" s="509"/>
      <c r="BK45" s="509"/>
      <c r="BL45" s="509"/>
      <c r="BM45" s="509"/>
      <c r="BN45" s="509"/>
      <c r="BO45" s="509"/>
      <c r="BP45" s="509"/>
      <c r="BQ45" s="509"/>
      <c r="BR45" s="509"/>
      <c r="BS45" s="509"/>
      <c r="BT45" s="509"/>
      <c r="BU45" s="509"/>
      <c r="BV45" s="509"/>
      <c r="BW45" s="202"/>
      <c r="BX45" s="178"/>
    </row>
    <row r="46" spans="1:76" ht="12.75" customHeight="1">
      <c r="A46" s="178"/>
      <c r="B46" s="203"/>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09"/>
      <c r="BB46" s="509"/>
      <c r="BC46" s="509"/>
      <c r="BD46" s="509"/>
      <c r="BE46" s="509"/>
      <c r="BF46" s="509"/>
      <c r="BG46" s="509"/>
      <c r="BH46" s="509"/>
      <c r="BI46" s="509"/>
      <c r="BJ46" s="509"/>
      <c r="BK46" s="509"/>
      <c r="BL46" s="509"/>
      <c r="BM46" s="509"/>
      <c r="BN46" s="509"/>
      <c r="BO46" s="509"/>
      <c r="BP46" s="509"/>
      <c r="BQ46" s="509"/>
      <c r="BR46" s="509"/>
      <c r="BS46" s="509"/>
      <c r="BT46" s="509"/>
      <c r="BU46" s="509"/>
      <c r="BV46" s="509"/>
      <c r="BW46" s="202"/>
      <c r="BX46" s="178"/>
    </row>
    <row r="47" spans="1:76" ht="12.75" customHeight="1">
      <c r="A47" s="178"/>
      <c r="B47" s="203"/>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09"/>
      <c r="BD47" s="509"/>
      <c r="BE47" s="509"/>
      <c r="BF47" s="509"/>
      <c r="BG47" s="509"/>
      <c r="BH47" s="509"/>
      <c r="BI47" s="509"/>
      <c r="BJ47" s="509"/>
      <c r="BK47" s="509"/>
      <c r="BL47" s="509"/>
      <c r="BM47" s="509"/>
      <c r="BN47" s="509"/>
      <c r="BO47" s="509"/>
      <c r="BP47" s="509"/>
      <c r="BQ47" s="509"/>
      <c r="BR47" s="509"/>
      <c r="BS47" s="509"/>
      <c r="BT47" s="509"/>
      <c r="BU47" s="509"/>
      <c r="BV47" s="509"/>
      <c r="BW47" s="202"/>
      <c r="BX47" s="178"/>
    </row>
    <row r="48" spans="1:76" ht="12.75" customHeight="1">
      <c r="A48" s="178"/>
      <c r="B48" s="203"/>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09"/>
      <c r="BD48" s="509"/>
      <c r="BE48" s="509"/>
      <c r="BF48" s="509"/>
      <c r="BG48" s="509"/>
      <c r="BH48" s="509"/>
      <c r="BI48" s="509"/>
      <c r="BJ48" s="509"/>
      <c r="BK48" s="509"/>
      <c r="BL48" s="509"/>
      <c r="BM48" s="509"/>
      <c r="BN48" s="509"/>
      <c r="BO48" s="509"/>
      <c r="BP48" s="509"/>
      <c r="BQ48" s="509"/>
      <c r="BR48" s="509"/>
      <c r="BS48" s="509"/>
      <c r="BT48" s="509"/>
      <c r="BU48" s="509"/>
      <c r="BV48" s="509"/>
      <c r="BW48" s="202"/>
      <c r="BX48" s="178"/>
    </row>
    <row r="49" spans="1:76" ht="12.75" customHeight="1">
      <c r="A49" s="178"/>
      <c r="B49" s="203"/>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09"/>
      <c r="AY49" s="509"/>
      <c r="AZ49" s="509"/>
      <c r="BA49" s="509"/>
      <c r="BB49" s="509"/>
      <c r="BC49" s="509"/>
      <c r="BD49" s="509"/>
      <c r="BE49" s="509"/>
      <c r="BF49" s="509"/>
      <c r="BG49" s="509"/>
      <c r="BH49" s="509"/>
      <c r="BI49" s="509"/>
      <c r="BJ49" s="509"/>
      <c r="BK49" s="509"/>
      <c r="BL49" s="509"/>
      <c r="BM49" s="509"/>
      <c r="BN49" s="509"/>
      <c r="BO49" s="509"/>
      <c r="BP49" s="509"/>
      <c r="BQ49" s="509"/>
      <c r="BR49" s="509"/>
      <c r="BS49" s="509"/>
      <c r="BT49" s="509"/>
      <c r="BU49" s="509"/>
      <c r="BV49" s="509"/>
      <c r="BW49" s="202"/>
      <c r="BX49" s="178"/>
    </row>
    <row r="50" spans="1:76" ht="12.75" customHeight="1">
      <c r="A50" s="178"/>
      <c r="B50" s="203"/>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c r="BN50" s="509"/>
      <c r="BO50" s="509"/>
      <c r="BP50" s="509"/>
      <c r="BQ50" s="509"/>
      <c r="BR50" s="509"/>
      <c r="BS50" s="509"/>
      <c r="BT50" s="509"/>
      <c r="BU50" s="509"/>
      <c r="BV50" s="509"/>
      <c r="BW50" s="202"/>
      <c r="BX50" s="178"/>
    </row>
    <row r="51" spans="1:76" ht="12.75" customHeight="1">
      <c r="A51" s="178"/>
      <c r="B51" s="203"/>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09"/>
      <c r="AY51" s="509"/>
      <c r="AZ51" s="509"/>
      <c r="BA51" s="509"/>
      <c r="BB51" s="509"/>
      <c r="BC51" s="509"/>
      <c r="BD51" s="509"/>
      <c r="BE51" s="509"/>
      <c r="BF51" s="509"/>
      <c r="BG51" s="509"/>
      <c r="BH51" s="509"/>
      <c r="BI51" s="509"/>
      <c r="BJ51" s="509"/>
      <c r="BK51" s="509"/>
      <c r="BL51" s="509"/>
      <c r="BM51" s="509"/>
      <c r="BN51" s="509"/>
      <c r="BO51" s="509"/>
      <c r="BP51" s="509"/>
      <c r="BQ51" s="509"/>
      <c r="BR51" s="509"/>
      <c r="BS51" s="509"/>
      <c r="BT51" s="509"/>
      <c r="BU51" s="509"/>
      <c r="BV51" s="509"/>
      <c r="BW51" s="202"/>
      <c r="BX51" s="178"/>
    </row>
    <row r="52" spans="1:76" ht="12.75" customHeight="1">
      <c r="A52" s="178"/>
      <c r="B52" s="203"/>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509"/>
      <c r="AW52" s="509"/>
      <c r="AX52" s="509"/>
      <c r="AY52" s="509"/>
      <c r="AZ52" s="509"/>
      <c r="BA52" s="509"/>
      <c r="BB52" s="509"/>
      <c r="BC52" s="509"/>
      <c r="BD52" s="509"/>
      <c r="BE52" s="509"/>
      <c r="BF52" s="509"/>
      <c r="BG52" s="509"/>
      <c r="BH52" s="509"/>
      <c r="BI52" s="509"/>
      <c r="BJ52" s="509"/>
      <c r="BK52" s="509"/>
      <c r="BL52" s="509"/>
      <c r="BM52" s="509"/>
      <c r="BN52" s="509"/>
      <c r="BO52" s="509"/>
      <c r="BP52" s="509"/>
      <c r="BQ52" s="509"/>
      <c r="BR52" s="509"/>
      <c r="BS52" s="509"/>
      <c r="BT52" s="509"/>
      <c r="BU52" s="509"/>
      <c r="BV52" s="509"/>
      <c r="BW52" s="202"/>
      <c r="BX52" s="178"/>
    </row>
    <row r="53" spans="1:76" ht="12.75" customHeight="1">
      <c r="A53" s="178"/>
      <c r="B53" s="203"/>
      <c r="C53" s="509"/>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09"/>
      <c r="BD53" s="509"/>
      <c r="BE53" s="509"/>
      <c r="BF53" s="509"/>
      <c r="BG53" s="509"/>
      <c r="BH53" s="509"/>
      <c r="BI53" s="509"/>
      <c r="BJ53" s="509"/>
      <c r="BK53" s="509"/>
      <c r="BL53" s="509"/>
      <c r="BM53" s="509"/>
      <c r="BN53" s="509"/>
      <c r="BO53" s="509"/>
      <c r="BP53" s="509"/>
      <c r="BQ53" s="509"/>
      <c r="BR53" s="509"/>
      <c r="BS53" s="509"/>
      <c r="BT53" s="509"/>
      <c r="BU53" s="509"/>
      <c r="BV53" s="509"/>
      <c r="BW53" s="202"/>
      <c r="BX53" s="178"/>
    </row>
    <row r="54" spans="1:76" ht="12.75" customHeight="1">
      <c r="A54" s="178"/>
      <c r="B54" s="203"/>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509"/>
      <c r="AW54" s="509"/>
      <c r="AX54" s="509"/>
      <c r="AY54" s="509"/>
      <c r="AZ54" s="509"/>
      <c r="BA54" s="509"/>
      <c r="BB54" s="509"/>
      <c r="BC54" s="509"/>
      <c r="BD54" s="509"/>
      <c r="BE54" s="509"/>
      <c r="BF54" s="509"/>
      <c r="BG54" s="509"/>
      <c r="BH54" s="509"/>
      <c r="BI54" s="509"/>
      <c r="BJ54" s="509"/>
      <c r="BK54" s="509"/>
      <c r="BL54" s="509"/>
      <c r="BM54" s="509"/>
      <c r="BN54" s="509"/>
      <c r="BO54" s="509"/>
      <c r="BP54" s="509"/>
      <c r="BQ54" s="509"/>
      <c r="BR54" s="509"/>
      <c r="BS54" s="509"/>
      <c r="BT54" s="509"/>
      <c r="BU54" s="509"/>
      <c r="BV54" s="509"/>
      <c r="BW54" s="202"/>
      <c r="BX54" s="178"/>
    </row>
    <row r="55" spans="1:76" ht="12.75" customHeight="1">
      <c r="A55" s="178"/>
      <c r="B55" s="203"/>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09"/>
      <c r="BJ55" s="509"/>
      <c r="BK55" s="509"/>
      <c r="BL55" s="509"/>
      <c r="BM55" s="509"/>
      <c r="BN55" s="509"/>
      <c r="BO55" s="509"/>
      <c r="BP55" s="509"/>
      <c r="BQ55" s="509"/>
      <c r="BR55" s="509"/>
      <c r="BS55" s="509"/>
      <c r="BT55" s="509"/>
      <c r="BU55" s="509"/>
      <c r="BV55" s="509"/>
      <c r="BW55" s="202"/>
      <c r="BX55" s="178"/>
    </row>
    <row r="56" spans="1:76" ht="12.75" customHeight="1">
      <c r="A56" s="178"/>
      <c r="B56" s="203"/>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09"/>
      <c r="BD56" s="509"/>
      <c r="BE56" s="509"/>
      <c r="BF56" s="509"/>
      <c r="BG56" s="509"/>
      <c r="BH56" s="509"/>
      <c r="BI56" s="509"/>
      <c r="BJ56" s="509"/>
      <c r="BK56" s="509"/>
      <c r="BL56" s="509"/>
      <c r="BM56" s="509"/>
      <c r="BN56" s="509"/>
      <c r="BO56" s="509"/>
      <c r="BP56" s="509"/>
      <c r="BQ56" s="509"/>
      <c r="BR56" s="509"/>
      <c r="BS56" s="509"/>
      <c r="BT56" s="509"/>
      <c r="BU56" s="509"/>
      <c r="BV56" s="509"/>
      <c r="BW56" s="202"/>
      <c r="BX56" s="178"/>
    </row>
    <row r="57" spans="1:76" ht="12.75" customHeight="1">
      <c r="A57" s="178"/>
      <c r="B57" s="203"/>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09"/>
      <c r="BF57" s="509"/>
      <c r="BG57" s="509"/>
      <c r="BH57" s="509"/>
      <c r="BI57" s="509"/>
      <c r="BJ57" s="509"/>
      <c r="BK57" s="509"/>
      <c r="BL57" s="509"/>
      <c r="BM57" s="509"/>
      <c r="BN57" s="509"/>
      <c r="BO57" s="509"/>
      <c r="BP57" s="509"/>
      <c r="BQ57" s="509"/>
      <c r="BR57" s="509"/>
      <c r="BS57" s="509"/>
      <c r="BT57" s="509"/>
      <c r="BU57" s="509"/>
      <c r="BV57" s="509"/>
      <c r="BW57" s="202"/>
      <c r="BX57" s="178"/>
    </row>
    <row r="58" spans="1:76" ht="12.75" customHeight="1">
      <c r="A58" s="178"/>
      <c r="B58" s="203"/>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09"/>
      <c r="BD58" s="509"/>
      <c r="BE58" s="509"/>
      <c r="BF58" s="509"/>
      <c r="BG58" s="509"/>
      <c r="BH58" s="509"/>
      <c r="BI58" s="509"/>
      <c r="BJ58" s="509"/>
      <c r="BK58" s="509"/>
      <c r="BL58" s="509"/>
      <c r="BM58" s="509"/>
      <c r="BN58" s="509"/>
      <c r="BO58" s="509"/>
      <c r="BP58" s="509"/>
      <c r="BQ58" s="509"/>
      <c r="BR58" s="509"/>
      <c r="BS58" s="509"/>
      <c r="BT58" s="509"/>
      <c r="BU58" s="509"/>
      <c r="BV58" s="509"/>
      <c r="BW58" s="202"/>
      <c r="BX58" s="178"/>
    </row>
    <row r="59" spans="1:76" ht="12.75" customHeight="1" thickBot="1">
      <c r="A59" s="178"/>
      <c r="B59" s="232"/>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233"/>
      <c r="BX59" s="178"/>
    </row>
    <row r="60" spans="1:76" ht="12.75" customHeight="1">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row>
    <row r="61" spans="1:76" ht="12.75" customHeight="1" thickBot="1">
      <c r="A61" s="178"/>
      <c r="B61" s="234" t="s">
        <v>1262</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row>
    <row r="62" spans="1:76" ht="12.75" customHeight="1">
      <c r="A62" s="178"/>
      <c r="B62" s="189"/>
      <c r="C62" s="190"/>
      <c r="D62" s="190"/>
      <c r="E62" s="190"/>
      <c r="F62" s="190"/>
      <c r="G62" s="190"/>
      <c r="H62" s="190"/>
      <c r="I62" s="190"/>
      <c r="J62" s="190"/>
      <c r="K62" s="191"/>
      <c r="L62" s="191"/>
      <c r="M62" s="191"/>
      <c r="N62" s="191"/>
      <c r="O62" s="191"/>
      <c r="P62" s="191"/>
      <c r="Q62" s="191"/>
      <c r="R62" s="191"/>
      <c r="S62" s="191"/>
      <c r="T62" s="191"/>
      <c r="U62" s="191"/>
      <c r="V62" s="191"/>
      <c r="W62" s="191"/>
      <c r="X62" s="191"/>
      <c r="Y62" s="191"/>
      <c r="Z62" s="235"/>
      <c r="AA62" s="190"/>
      <c r="AB62" s="190"/>
      <c r="AC62" s="190"/>
      <c r="AD62" s="190"/>
      <c r="AE62" s="190"/>
      <c r="AF62" s="190"/>
      <c r="AG62" s="190"/>
      <c r="AH62" s="190"/>
      <c r="AI62" s="190"/>
      <c r="AJ62" s="190"/>
      <c r="AK62" s="191"/>
      <c r="AL62" s="191"/>
      <c r="AM62" s="191"/>
      <c r="AN62" s="191"/>
      <c r="AO62" s="191"/>
      <c r="AP62" s="191"/>
      <c r="AQ62" s="191"/>
      <c r="AR62" s="191"/>
      <c r="AS62" s="191"/>
      <c r="AT62" s="191"/>
      <c r="AU62" s="191"/>
      <c r="AV62" s="191"/>
      <c r="AW62" s="191"/>
      <c r="AX62" s="235"/>
      <c r="AY62" s="190"/>
      <c r="AZ62" s="190"/>
      <c r="BA62" s="190"/>
      <c r="BB62" s="190"/>
      <c r="BC62" s="190"/>
      <c r="BD62" s="190"/>
      <c r="BE62" s="190"/>
      <c r="BF62" s="190"/>
      <c r="BG62" s="190"/>
      <c r="BH62" s="190"/>
      <c r="BI62" s="190"/>
      <c r="BJ62" s="191"/>
      <c r="BK62" s="191"/>
      <c r="BL62" s="191"/>
      <c r="BM62" s="191"/>
      <c r="BN62" s="191"/>
      <c r="BO62" s="191"/>
      <c r="BP62" s="191"/>
      <c r="BQ62" s="191"/>
      <c r="BR62" s="191"/>
      <c r="BS62" s="191"/>
      <c r="BT62" s="191"/>
      <c r="BU62" s="191"/>
      <c r="BV62" s="191"/>
      <c r="BW62" s="192"/>
      <c r="BX62" s="178"/>
    </row>
    <row r="63" spans="1:76" ht="12.75" customHeight="1">
      <c r="A63" s="178"/>
      <c r="B63" s="193" t="s">
        <v>1263</v>
      </c>
      <c r="C63" s="194"/>
      <c r="D63" s="194"/>
      <c r="E63" s="194"/>
      <c r="F63" s="194"/>
      <c r="G63" s="194"/>
      <c r="H63" s="194"/>
      <c r="I63" s="194"/>
      <c r="J63" s="194"/>
      <c r="K63" s="195"/>
      <c r="L63" s="195"/>
      <c r="M63" s="195"/>
      <c r="N63" s="195"/>
      <c r="O63" s="195"/>
      <c r="P63" s="195"/>
      <c r="Q63" s="195"/>
      <c r="R63" s="195"/>
      <c r="S63" s="195"/>
      <c r="T63" s="195"/>
      <c r="U63" s="195"/>
      <c r="V63" s="195"/>
      <c r="W63" s="195"/>
      <c r="X63" s="195"/>
      <c r="Y63" s="195"/>
      <c r="Z63" s="196" t="s">
        <v>1264</v>
      </c>
      <c r="AA63" s="194"/>
      <c r="AB63" s="194"/>
      <c r="AC63" s="194"/>
      <c r="AD63" s="194"/>
      <c r="AE63" s="194"/>
      <c r="AF63" s="194"/>
      <c r="AG63" s="194"/>
      <c r="AH63" s="194"/>
      <c r="AI63" s="194"/>
      <c r="AJ63" s="194"/>
      <c r="AK63" s="195"/>
      <c r="AL63" s="195"/>
      <c r="AM63" s="195"/>
      <c r="AN63" s="195"/>
      <c r="AO63" s="195"/>
      <c r="AP63" s="195"/>
      <c r="AQ63" s="195"/>
      <c r="AR63" s="195"/>
      <c r="AS63" s="195"/>
      <c r="AT63" s="195"/>
      <c r="AU63" s="195"/>
      <c r="AV63" s="195"/>
      <c r="AW63" s="195"/>
      <c r="AX63" s="196" t="s">
        <v>1265</v>
      </c>
      <c r="AY63" s="194"/>
      <c r="AZ63" s="194"/>
      <c r="BA63" s="194"/>
      <c r="BB63" s="194"/>
      <c r="BC63" s="194"/>
      <c r="BD63" s="194"/>
      <c r="BE63" s="194"/>
      <c r="BF63" s="194"/>
      <c r="BG63" s="194"/>
      <c r="BH63" s="194"/>
      <c r="BI63" s="194"/>
      <c r="BJ63" s="195"/>
      <c r="BK63" s="195"/>
      <c r="BL63" s="195"/>
      <c r="BM63" s="195"/>
      <c r="BN63" s="195"/>
      <c r="BO63" s="195"/>
      <c r="BP63" s="195"/>
      <c r="BQ63" s="195"/>
      <c r="BR63" s="195"/>
      <c r="BS63" s="195"/>
      <c r="BT63" s="195"/>
      <c r="BU63" s="195"/>
      <c r="BV63" s="195"/>
      <c r="BW63" s="202"/>
      <c r="BX63" s="178"/>
    </row>
    <row r="64" spans="1:76" ht="12.75" customHeight="1">
      <c r="A64" s="178"/>
      <c r="B64" s="203"/>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204"/>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204"/>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202"/>
      <c r="BX64" s="178"/>
    </row>
    <row r="65" spans="1:76" ht="12.75" customHeight="1">
      <c r="A65" s="178"/>
      <c r="B65" s="203"/>
      <c r="C65" s="195"/>
      <c r="D65" s="207"/>
      <c r="E65" s="195"/>
      <c r="F65" s="530" t="s">
        <v>1313</v>
      </c>
      <c r="G65" s="530"/>
      <c r="H65" s="530"/>
      <c r="I65" s="530"/>
      <c r="J65" s="530"/>
      <c r="K65" s="530"/>
      <c r="L65" s="530"/>
      <c r="M65" s="530"/>
      <c r="N65" s="530"/>
      <c r="O65" s="530"/>
      <c r="P65" s="530"/>
      <c r="Q65" s="530"/>
      <c r="R65" s="530"/>
      <c r="S65" s="530"/>
      <c r="T65" s="530"/>
      <c r="U65" s="530"/>
      <c r="V65" s="530"/>
      <c r="W65" s="530"/>
      <c r="X65" s="530"/>
      <c r="Y65" s="195"/>
      <c r="Z65" s="204"/>
      <c r="AA65" s="195"/>
      <c r="AB65" s="207"/>
      <c r="AC65" s="195"/>
      <c r="AD65" s="530" t="s">
        <v>1315</v>
      </c>
      <c r="AE65" s="530"/>
      <c r="AF65" s="530"/>
      <c r="AG65" s="530"/>
      <c r="AH65" s="530"/>
      <c r="AI65" s="530"/>
      <c r="AJ65" s="530"/>
      <c r="AK65" s="530"/>
      <c r="AL65" s="530"/>
      <c r="AM65" s="530"/>
      <c r="AN65" s="530"/>
      <c r="AO65" s="530"/>
      <c r="AP65" s="530"/>
      <c r="AQ65" s="530"/>
      <c r="AR65" s="530"/>
      <c r="AS65" s="530"/>
      <c r="AT65" s="530"/>
      <c r="AU65" s="530"/>
      <c r="AV65" s="530"/>
      <c r="AW65" s="195"/>
      <c r="AX65" s="204"/>
      <c r="AY65" s="195"/>
      <c r="AZ65" s="207"/>
      <c r="BA65" s="195"/>
      <c r="BB65" s="530" t="s">
        <v>1316</v>
      </c>
      <c r="BC65" s="530"/>
      <c r="BD65" s="530"/>
      <c r="BE65" s="530"/>
      <c r="BF65" s="530"/>
      <c r="BG65" s="530"/>
      <c r="BH65" s="530"/>
      <c r="BI65" s="530"/>
      <c r="BJ65" s="530"/>
      <c r="BK65" s="530"/>
      <c r="BL65" s="530"/>
      <c r="BM65" s="530"/>
      <c r="BN65" s="530"/>
      <c r="BO65" s="530"/>
      <c r="BP65" s="530"/>
      <c r="BQ65" s="530"/>
      <c r="BR65" s="530"/>
      <c r="BS65" s="530"/>
      <c r="BT65" s="530"/>
      <c r="BU65" s="530"/>
      <c r="BV65" s="530"/>
      <c r="BW65" s="202"/>
      <c r="BX65" s="178"/>
    </row>
    <row r="66" spans="1:76" ht="12.75" customHeight="1">
      <c r="A66" s="178"/>
      <c r="B66" s="203"/>
      <c r="C66" s="195"/>
      <c r="D66" s="178"/>
      <c r="E66" s="195"/>
      <c r="F66" s="530"/>
      <c r="G66" s="530"/>
      <c r="H66" s="530"/>
      <c r="I66" s="530"/>
      <c r="J66" s="530"/>
      <c r="K66" s="530"/>
      <c r="L66" s="530"/>
      <c r="M66" s="530"/>
      <c r="N66" s="530"/>
      <c r="O66" s="530"/>
      <c r="P66" s="530"/>
      <c r="Q66" s="530"/>
      <c r="R66" s="530"/>
      <c r="S66" s="530"/>
      <c r="T66" s="530"/>
      <c r="U66" s="530"/>
      <c r="V66" s="530"/>
      <c r="W66" s="530"/>
      <c r="X66" s="530"/>
      <c r="Y66" s="195"/>
      <c r="Z66" s="204"/>
      <c r="AA66" s="195"/>
      <c r="AB66" s="178"/>
      <c r="AC66" s="195"/>
      <c r="AD66" s="530"/>
      <c r="AE66" s="530"/>
      <c r="AF66" s="530"/>
      <c r="AG66" s="530"/>
      <c r="AH66" s="530"/>
      <c r="AI66" s="530"/>
      <c r="AJ66" s="530"/>
      <c r="AK66" s="530"/>
      <c r="AL66" s="530"/>
      <c r="AM66" s="530"/>
      <c r="AN66" s="530"/>
      <c r="AO66" s="530"/>
      <c r="AP66" s="530"/>
      <c r="AQ66" s="530"/>
      <c r="AR66" s="530"/>
      <c r="AS66" s="530"/>
      <c r="AT66" s="530"/>
      <c r="AU66" s="530"/>
      <c r="AV66" s="530"/>
      <c r="AW66" s="195"/>
      <c r="AX66" s="204"/>
      <c r="AY66" s="195"/>
      <c r="AZ66" s="195"/>
      <c r="BA66" s="195"/>
      <c r="BB66" s="530"/>
      <c r="BC66" s="530"/>
      <c r="BD66" s="530"/>
      <c r="BE66" s="530"/>
      <c r="BF66" s="530"/>
      <c r="BG66" s="530"/>
      <c r="BH66" s="530"/>
      <c r="BI66" s="530"/>
      <c r="BJ66" s="530"/>
      <c r="BK66" s="530"/>
      <c r="BL66" s="530"/>
      <c r="BM66" s="530"/>
      <c r="BN66" s="530"/>
      <c r="BO66" s="530"/>
      <c r="BP66" s="530"/>
      <c r="BQ66" s="530"/>
      <c r="BR66" s="530"/>
      <c r="BS66" s="530"/>
      <c r="BT66" s="530"/>
      <c r="BU66" s="530"/>
      <c r="BV66" s="530"/>
      <c r="BW66" s="202"/>
      <c r="BX66" s="178"/>
    </row>
    <row r="67" spans="1:76" ht="12.75" customHeight="1">
      <c r="A67" s="178"/>
      <c r="B67" s="203"/>
      <c r="C67" s="195"/>
      <c r="D67" s="510"/>
      <c r="E67" s="511"/>
      <c r="F67" s="512"/>
      <c r="G67" s="236"/>
      <c r="H67" s="195" t="s">
        <v>1314</v>
      </c>
      <c r="I67" s="236"/>
      <c r="J67" s="236"/>
      <c r="K67" s="236"/>
      <c r="L67" s="236"/>
      <c r="M67" s="236"/>
      <c r="N67" s="236"/>
      <c r="O67" s="236"/>
      <c r="P67" s="236"/>
      <c r="Q67" s="236"/>
      <c r="R67" s="236"/>
      <c r="S67" s="236"/>
      <c r="T67" s="236"/>
      <c r="U67" s="236"/>
      <c r="V67" s="236"/>
      <c r="W67" s="236"/>
      <c r="X67" s="236"/>
      <c r="Y67" s="195"/>
      <c r="Z67" s="204"/>
      <c r="AA67" s="195"/>
      <c r="AB67" s="510"/>
      <c r="AC67" s="511"/>
      <c r="AD67" s="512"/>
      <c r="AE67" s="300"/>
      <c r="AF67" s="195" t="s">
        <v>1314</v>
      </c>
      <c r="AG67" s="300"/>
      <c r="AH67" s="300"/>
      <c r="AI67" s="300"/>
      <c r="AJ67" s="300"/>
      <c r="AK67" s="300"/>
      <c r="AL67" s="300"/>
      <c r="AM67" s="300"/>
      <c r="AN67" s="300"/>
      <c r="AO67" s="300"/>
      <c r="AP67" s="300"/>
      <c r="AQ67" s="300"/>
      <c r="AR67" s="300"/>
      <c r="AS67" s="300"/>
      <c r="AT67" s="300"/>
      <c r="AU67" s="300"/>
      <c r="AV67" s="300"/>
      <c r="AW67" s="195"/>
      <c r="AX67" s="204"/>
      <c r="AY67" s="195"/>
      <c r="AZ67" s="207"/>
      <c r="BA67" s="195"/>
      <c r="BB67" s="531" t="s">
        <v>1571</v>
      </c>
      <c r="BC67" s="531"/>
      <c r="BD67" s="531"/>
      <c r="BE67" s="531"/>
      <c r="BF67" s="531"/>
      <c r="BG67" s="531"/>
      <c r="BH67" s="531"/>
      <c r="BI67" s="531"/>
      <c r="BJ67" s="531"/>
      <c r="BK67" s="531"/>
      <c r="BL67" s="531"/>
      <c r="BM67" s="531"/>
      <c r="BN67" s="531"/>
      <c r="BO67" s="531"/>
      <c r="BP67" s="531"/>
      <c r="BQ67" s="531"/>
      <c r="BR67" s="531"/>
      <c r="BS67" s="531"/>
      <c r="BT67" s="531"/>
      <c r="BU67" s="531"/>
      <c r="BV67" s="531"/>
      <c r="BW67" s="202"/>
      <c r="BX67" s="178"/>
    </row>
    <row r="68" spans="1:76" ht="12.75" customHeight="1">
      <c r="A68" s="178"/>
      <c r="B68" s="203"/>
      <c r="C68" s="195"/>
      <c r="D68" s="368"/>
      <c r="E68" s="368"/>
      <c r="F68" s="368"/>
      <c r="G68" s="302"/>
      <c r="H68" s="195"/>
      <c r="I68" s="302"/>
      <c r="J68" s="302"/>
      <c r="K68" s="302"/>
      <c r="L68" s="302"/>
      <c r="M68" s="302"/>
      <c r="N68" s="302"/>
      <c r="O68" s="302"/>
      <c r="P68" s="302"/>
      <c r="Q68" s="302"/>
      <c r="R68" s="302"/>
      <c r="S68" s="302"/>
      <c r="T68" s="302"/>
      <c r="U68" s="302"/>
      <c r="V68" s="302"/>
      <c r="W68" s="302"/>
      <c r="X68" s="302"/>
      <c r="Y68" s="195"/>
      <c r="Z68" s="204"/>
      <c r="AA68" s="195"/>
      <c r="AB68" s="368"/>
      <c r="AC68" s="368"/>
      <c r="AD68" s="368"/>
      <c r="AE68" s="302"/>
      <c r="AF68" s="195"/>
      <c r="AG68" s="302"/>
      <c r="AH68" s="302"/>
      <c r="AI68" s="302"/>
      <c r="AJ68" s="302"/>
      <c r="AK68" s="302"/>
      <c r="AL68" s="302"/>
      <c r="AM68" s="302"/>
      <c r="AN68" s="302"/>
      <c r="AO68" s="302"/>
      <c r="AP68" s="302"/>
      <c r="AQ68" s="302"/>
      <c r="AR68" s="302"/>
      <c r="AS68" s="302"/>
      <c r="AT68" s="302"/>
      <c r="AU68" s="302"/>
      <c r="AV68" s="302"/>
      <c r="AW68" s="195"/>
      <c r="AX68" s="204"/>
      <c r="AY68" s="195"/>
      <c r="AZ68" s="237"/>
      <c r="BA68" s="195"/>
      <c r="BB68" s="531"/>
      <c r="BC68" s="531"/>
      <c r="BD68" s="531"/>
      <c r="BE68" s="531"/>
      <c r="BF68" s="531"/>
      <c r="BG68" s="531"/>
      <c r="BH68" s="531"/>
      <c r="BI68" s="531"/>
      <c r="BJ68" s="531"/>
      <c r="BK68" s="531"/>
      <c r="BL68" s="531"/>
      <c r="BM68" s="531"/>
      <c r="BN68" s="531"/>
      <c r="BO68" s="531"/>
      <c r="BP68" s="531"/>
      <c r="BQ68" s="531"/>
      <c r="BR68" s="531"/>
      <c r="BS68" s="531"/>
      <c r="BT68" s="531"/>
      <c r="BU68" s="531"/>
      <c r="BV68" s="531"/>
      <c r="BW68" s="202"/>
      <c r="BX68" s="178"/>
    </row>
    <row r="69" spans="1:76" ht="12.75" customHeight="1">
      <c r="A69" s="178"/>
      <c r="B69" s="203"/>
      <c r="C69" s="195"/>
      <c r="D69" s="368"/>
      <c r="E69" s="368"/>
      <c r="F69" s="368"/>
      <c r="G69" s="302"/>
      <c r="H69" s="195"/>
      <c r="I69" s="302"/>
      <c r="J69" s="302"/>
      <c r="K69" s="302"/>
      <c r="L69" s="302"/>
      <c r="M69" s="302"/>
      <c r="N69" s="302"/>
      <c r="O69" s="302"/>
      <c r="P69" s="302"/>
      <c r="Q69" s="302"/>
      <c r="R69" s="302"/>
      <c r="S69" s="302"/>
      <c r="T69" s="302"/>
      <c r="U69" s="302"/>
      <c r="V69" s="302"/>
      <c r="W69" s="302"/>
      <c r="X69" s="302"/>
      <c r="Y69" s="195"/>
      <c r="Z69" s="204"/>
      <c r="AA69" s="195"/>
      <c r="AB69" s="368"/>
      <c r="AC69" s="368"/>
      <c r="AD69" s="368"/>
      <c r="AE69" s="302"/>
      <c r="AF69" s="195"/>
      <c r="AG69" s="302"/>
      <c r="AH69" s="302"/>
      <c r="AI69" s="302"/>
      <c r="AJ69" s="302"/>
      <c r="AK69" s="302"/>
      <c r="AL69" s="302"/>
      <c r="AM69" s="302"/>
      <c r="AN69" s="302"/>
      <c r="AO69" s="302"/>
      <c r="AP69" s="302"/>
      <c r="AQ69" s="302"/>
      <c r="AR69" s="302"/>
      <c r="AS69" s="302"/>
      <c r="AT69" s="302"/>
      <c r="AU69" s="302"/>
      <c r="AV69" s="302"/>
      <c r="AW69" s="195"/>
      <c r="AX69" s="204"/>
      <c r="AY69" s="195"/>
      <c r="AZ69" s="237"/>
      <c r="BA69" s="195"/>
      <c r="BB69" s="531"/>
      <c r="BC69" s="531"/>
      <c r="BD69" s="531"/>
      <c r="BE69" s="531"/>
      <c r="BF69" s="531"/>
      <c r="BG69" s="531"/>
      <c r="BH69" s="531"/>
      <c r="BI69" s="531"/>
      <c r="BJ69" s="531"/>
      <c r="BK69" s="531"/>
      <c r="BL69" s="531"/>
      <c r="BM69" s="531"/>
      <c r="BN69" s="531"/>
      <c r="BO69" s="531"/>
      <c r="BP69" s="531"/>
      <c r="BQ69" s="531"/>
      <c r="BR69" s="531"/>
      <c r="BS69" s="531"/>
      <c r="BT69" s="531"/>
      <c r="BU69" s="531"/>
      <c r="BV69" s="531"/>
      <c r="BW69" s="202"/>
      <c r="BX69" s="178"/>
    </row>
    <row r="70" spans="1:76" ht="12.75" customHeight="1">
      <c r="A70" s="178"/>
      <c r="B70" s="203"/>
      <c r="C70" s="195"/>
      <c r="D70" s="178"/>
      <c r="E70" s="195"/>
      <c r="F70" s="236"/>
      <c r="G70" s="236"/>
      <c r="H70" s="236"/>
      <c r="I70" s="236"/>
      <c r="J70" s="236"/>
      <c r="K70" s="236"/>
      <c r="L70" s="236"/>
      <c r="M70" s="236"/>
      <c r="N70" s="236"/>
      <c r="O70" s="236"/>
      <c r="P70" s="236"/>
      <c r="Q70" s="236"/>
      <c r="R70" s="236"/>
      <c r="S70" s="236"/>
      <c r="T70" s="236"/>
      <c r="U70" s="236"/>
      <c r="V70" s="236"/>
      <c r="W70" s="236"/>
      <c r="X70" s="236"/>
      <c r="Y70" s="195"/>
      <c r="Z70" s="204"/>
      <c r="AA70" s="195"/>
      <c r="AB70" s="195"/>
      <c r="AC70" s="195"/>
      <c r="AD70" s="238"/>
      <c r="AE70" s="238"/>
      <c r="AF70" s="238"/>
      <c r="AG70" s="238"/>
      <c r="AH70" s="238"/>
      <c r="AI70" s="238"/>
      <c r="AJ70" s="238"/>
      <c r="AK70" s="238"/>
      <c r="AL70" s="238"/>
      <c r="AM70" s="238"/>
      <c r="AN70" s="238"/>
      <c r="AO70" s="238"/>
      <c r="AP70" s="238"/>
      <c r="AQ70" s="238"/>
      <c r="AR70" s="238"/>
      <c r="AS70" s="238"/>
      <c r="AT70" s="238"/>
      <c r="AU70" s="238"/>
      <c r="AV70" s="238"/>
      <c r="AW70" s="195"/>
      <c r="AX70" s="204"/>
      <c r="AY70" s="195"/>
      <c r="AZ70" s="195"/>
      <c r="BA70" s="195"/>
      <c r="BB70" s="531"/>
      <c r="BC70" s="531"/>
      <c r="BD70" s="531"/>
      <c r="BE70" s="531"/>
      <c r="BF70" s="531"/>
      <c r="BG70" s="531"/>
      <c r="BH70" s="531"/>
      <c r="BI70" s="531"/>
      <c r="BJ70" s="531"/>
      <c r="BK70" s="531"/>
      <c r="BL70" s="531"/>
      <c r="BM70" s="531"/>
      <c r="BN70" s="531"/>
      <c r="BO70" s="531"/>
      <c r="BP70" s="531"/>
      <c r="BQ70" s="531"/>
      <c r="BR70" s="531"/>
      <c r="BS70" s="531"/>
      <c r="BT70" s="531"/>
      <c r="BU70" s="531"/>
      <c r="BV70" s="531"/>
      <c r="BW70" s="202"/>
      <c r="BX70" s="178"/>
    </row>
    <row r="71" spans="1:76" ht="12.75" customHeight="1">
      <c r="A71" s="178"/>
      <c r="B71" s="203"/>
      <c r="C71" s="195"/>
      <c r="D71" s="304"/>
      <c r="E71" s="195"/>
      <c r="F71" s="300"/>
      <c r="G71" s="301"/>
      <c r="H71" s="301"/>
      <c r="I71" s="301"/>
      <c r="J71" s="301"/>
      <c r="K71" s="301"/>
      <c r="L71" s="301"/>
      <c r="M71" s="301"/>
      <c r="N71" s="301"/>
      <c r="O71" s="301"/>
      <c r="P71" s="301"/>
      <c r="Q71" s="301"/>
      <c r="R71" s="301"/>
      <c r="S71" s="301"/>
      <c r="T71" s="301"/>
      <c r="U71" s="301"/>
      <c r="V71" s="301"/>
      <c r="W71" s="301"/>
      <c r="X71" s="301"/>
      <c r="Y71" s="195"/>
      <c r="Z71" s="204"/>
      <c r="AA71" s="195"/>
      <c r="AB71" s="237"/>
      <c r="AC71" s="195"/>
      <c r="AD71" s="238"/>
      <c r="AE71" s="238"/>
      <c r="AF71" s="238"/>
      <c r="AG71" s="238"/>
      <c r="AH71" s="238"/>
      <c r="AI71" s="238"/>
      <c r="AJ71" s="238"/>
      <c r="AK71" s="238"/>
      <c r="AL71" s="238"/>
      <c r="AM71" s="238"/>
      <c r="AN71" s="238"/>
      <c r="AO71" s="238"/>
      <c r="AP71" s="238"/>
      <c r="AQ71" s="238"/>
      <c r="AR71" s="238"/>
      <c r="AS71" s="238"/>
      <c r="AT71" s="238"/>
      <c r="AU71" s="238"/>
      <c r="AV71" s="238"/>
      <c r="AW71" s="195"/>
      <c r="AX71" s="204"/>
      <c r="AY71" s="195"/>
      <c r="AZ71" s="207"/>
      <c r="BA71" s="195"/>
      <c r="BB71" s="522" t="s">
        <v>1347</v>
      </c>
      <c r="BC71" s="522"/>
      <c r="BD71" s="522"/>
      <c r="BE71" s="522"/>
      <c r="BF71" s="522"/>
      <c r="BG71" s="522"/>
      <c r="BH71" s="522"/>
      <c r="BI71" s="522"/>
      <c r="BJ71" s="522"/>
      <c r="BK71" s="522"/>
      <c r="BL71" s="522"/>
      <c r="BM71" s="522"/>
      <c r="BN71" s="522"/>
      <c r="BO71" s="522"/>
      <c r="BP71" s="522"/>
      <c r="BQ71" s="522"/>
      <c r="BR71" s="522"/>
      <c r="BS71" s="522"/>
      <c r="BT71" s="522"/>
      <c r="BU71" s="522"/>
      <c r="BV71" s="522"/>
      <c r="BW71" s="202"/>
      <c r="BX71" s="178"/>
    </row>
    <row r="72" spans="1:76" ht="12.75" customHeight="1">
      <c r="A72" s="178"/>
      <c r="B72" s="203"/>
      <c r="C72" s="195"/>
      <c r="D72" s="304"/>
      <c r="E72" s="195"/>
      <c r="F72" s="374"/>
      <c r="G72" s="301"/>
      <c r="H72" s="301"/>
      <c r="I72" s="301"/>
      <c r="J72" s="301"/>
      <c r="K72" s="301"/>
      <c r="L72" s="301"/>
      <c r="M72" s="301"/>
      <c r="N72" s="301"/>
      <c r="O72" s="301"/>
      <c r="P72" s="301"/>
      <c r="Q72" s="301"/>
      <c r="R72" s="301"/>
      <c r="S72" s="301"/>
      <c r="T72" s="301"/>
      <c r="U72" s="301"/>
      <c r="V72" s="301"/>
      <c r="W72" s="301"/>
      <c r="X72" s="301"/>
      <c r="Y72" s="195"/>
      <c r="Z72" s="204"/>
      <c r="AA72" s="195"/>
      <c r="AB72" s="237"/>
      <c r="AC72" s="195"/>
      <c r="AD72" s="238"/>
      <c r="AE72" s="238"/>
      <c r="AF72" s="238"/>
      <c r="AG72" s="238"/>
      <c r="AH72" s="238"/>
      <c r="AI72" s="238"/>
      <c r="AJ72" s="238"/>
      <c r="AK72" s="238"/>
      <c r="AL72" s="238"/>
      <c r="AM72" s="238"/>
      <c r="AN72" s="238"/>
      <c r="AO72" s="238"/>
      <c r="AP72" s="238"/>
      <c r="AQ72" s="238"/>
      <c r="AR72" s="238"/>
      <c r="AS72" s="238"/>
      <c r="AT72" s="238"/>
      <c r="AU72" s="238"/>
      <c r="AV72" s="238"/>
      <c r="AW72" s="195"/>
      <c r="AX72" s="204"/>
      <c r="AY72" s="195"/>
      <c r="AZ72" s="304"/>
      <c r="BA72" s="195"/>
      <c r="BB72" s="522"/>
      <c r="BC72" s="522"/>
      <c r="BD72" s="522"/>
      <c r="BE72" s="522"/>
      <c r="BF72" s="522"/>
      <c r="BG72" s="522"/>
      <c r="BH72" s="522"/>
      <c r="BI72" s="522"/>
      <c r="BJ72" s="522"/>
      <c r="BK72" s="522"/>
      <c r="BL72" s="522"/>
      <c r="BM72" s="522"/>
      <c r="BN72" s="522"/>
      <c r="BO72" s="522"/>
      <c r="BP72" s="522"/>
      <c r="BQ72" s="522"/>
      <c r="BR72" s="522"/>
      <c r="BS72" s="522"/>
      <c r="BT72" s="522"/>
      <c r="BU72" s="522"/>
      <c r="BV72" s="522"/>
      <c r="BW72" s="202"/>
      <c r="BX72" s="178"/>
    </row>
    <row r="73" spans="1:76" ht="12.75" customHeight="1">
      <c r="A73" s="178"/>
      <c r="B73" s="203"/>
      <c r="C73" s="195"/>
      <c r="D73" s="304"/>
      <c r="E73" s="195"/>
      <c r="F73" s="302"/>
      <c r="G73" s="301"/>
      <c r="H73" s="301"/>
      <c r="I73" s="301"/>
      <c r="J73" s="301"/>
      <c r="K73" s="301"/>
      <c r="L73" s="301"/>
      <c r="M73" s="301"/>
      <c r="N73" s="301"/>
      <c r="O73" s="301"/>
      <c r="P73" s="301"/>
      <c r="Q73" s="301"/>
      <c r="R73" s="301"/>
      <c r="S73" s="301"/>
      <c r="T73" s="301"/>
      <c r="U73" s="301"/>
      <c r="V73" s="301"/>
      <c r="W73" s="301"/>
      <c r="X73" s="301"/>
      <c r="Y73" s="195"/>
      <c r="Z73" s="204"/>
      <c r="AA73" s="195"/>
      <c r="AB73" s="237"/>
      <c r="AC73" s="195"/>
      <c r="AD73" s="238"/>
      <c r="AE73" s="238"/>
      <c r="AF73" s="238"/>
      <c r="AG73" s="238"/>
      <c r="AH73" s="238"/>
      <c r="AI73" s="238"/>
      <c r="AJ73" s="238"/>
      <c r="AK73" s="238"/>
      <c r="AL73" s="238"/>
      <c r="AM73" s="238"/>
      <c r="AN73" s="238"/>
      <c r="AO73" s="238"/>
      <c r="AP73" s="238"/>
      <c r="AQ73" s="238"/>
      <c r="AR73" s="238"/>
      <c r="AS73" s="238"/>
      <c r="AT73" s="238"/>
      <c r="AU73" s="238"/>
      <c r="AV73" s="238"/>
      <c r="AW73" s="195"/>
      <c r="AX73" s="204"/>
      <c r="AY73" s="195"/>
      <c r="AZ73" s="237"/>
      <c r="BA73" s="195"/>
      <c r="BB73" s="522"/>
      <c r="BC73" s="522"/>
      <c r="BD73" s="522"/>
      <c r="BE73" s="522"/>
      <c r="BF73" s="522"/>
      <c r="BG73" s="522"/>
      <c r="BH73" s="522"/>
      <c r="BI73" s="522"/>
      <c r="BJ73" s="522"/>
      <c r="BK73" s="522"/>
      <c r="BL73" s="522"/>
      <c r="BM73" s="522"/>
      <c r="BN73" s="522"/>
      <c r="BO73" s="522"/>
      <c r="BP73" s="522"/>
      <c r="BQ73" s="522"/>
      <c r="BR73" s="522"/>
      <c r="BS73" s="522"/>
      <c r="BT73" s="522"/>
      <c r="BU73" s="522"/>
      <c r="BV73" s="522"/>
      <c r="BW73" s="202"/>
      <c r="BX73" s="178"/>
    </row>
    <row r="74" spans="1:76" ht="12.75" customHeight="1">
      <c r="A74" s="178"/>
      <c r="B74" s="203"/>
      <c r="C74" s="195"/>
      <c r="D74" s="195"/>
      <c r="E74" s="195"/>
      <c r="F74" s="301"/>
      <c r="G74" s="301"/>
      <c r="H74" s="301"/>
      <c r="I74" s="301"/>
      <c r="J74" s="301"/>
      <c r="K74" s="301"/>
      <c r="L74" s="301"/>
      <c r="M74" s="301"/>
      <c r="N74" s="301"/>
      <c r="O74" s="301"/>
      <c r="P74" s="301"/>
      <c r="Q74" s="301"/>
      <c r="R74" s="301"/>
      <c r="S74" s="301"/>
      <c r="T74" s="301"/>
      <c r="U74" s="301"/>
      <c r="V74" s="301"/>
      <c r="W74" s="301"/>
      <c r="X74" s="301"/>
      <c r="Y74" s="195"/>
      <c r="Z74" s="204"/>
      <c r="AA74" s="195"/>
      <c r="AB74" s="195"/>
      <c r="AC74" s="195"/>
      <c r="AD74" s="238"/>
      <c r="AE74" s="238"/>
      <c r="AF74" s="238"/>
      <c r="AG74" s="238"/>
      <c r="AH74" s="238"/>
      <c r="AI74" s="238"/>
      <c r="AJ74" s="238"/>
      <c r="AK74" s="238"/>
      <c r="AL74" s="238"/>
      <c r="AM74" s="238"/>
      <c r="AN74" s="238"/>
      <c r="AO74" s="238"/>
      <c r="AP74" s="238"/>
      <c r="AQ74" s="238"/>
      <c r="AR74" s="238"/>
      <c r="AS74" s="238"/>
      <c r="AT74" s="238"/>
      <c r="AU74" s="238"/>
      <c r="AV74" s="238"/>
      <c r="AW74" s="195"/>
      <c r="AX74" s="204"/>
      <c r="AY74" s="195"/>
      <c r="AZ74" s="195"/>
      <c r="BA74" s="195"/>
      <c r="BB74" s="522"/>
      <c r="BC74" s="522"/>
      <c r="BD74" s="522"/>
      <c r="BE74" s="522"/>
      <c r="BF74" s="522"/>
      <c r="BG74" s="522"/>
      <c r="BH74" s="522"/>
      <c r="BI74" s="522"/>
      <c r="BJ74" s="522"/>
      <c r="BK74" s="522"/>
      <c r="BL74" s="522"/>
      <c r="BM74" s="522"/>
      <c r="BN74" s="522"/>
      <c r="BO74" s="522"/>
      <c r="BP74" s="522"/>
      <c r="BQ74" s="522"/>
      <c r="BR74" s="522"/>
      <c r="BS74" s="522"/>
      <c r="BT74" s="522"/>
      <c r="BU74" s="522"/>
      <c r="BV74" s="522"/>
      <c r="BW74" s="202"/>
      <c r="BX74" s="178"/>
    </row>
    <row r="75" spans="1:76" ht="12.75" customHeight="1">
      <c r="A75" s="178"/>
      <c r="B75" s="203"/>
      <c r="C75" s="195"/>
      <c r="D75" s="239"/>
      <c r="E75" s="239"/>
      <c r="F75" s="239"/>
      <c r="G75" s="195"/>
      <c r="H75" s="178"/>
      <c r="I75" s="195"/>
      <c r="J75" s="195"/>
      <c r="K75" s="195"/>
      <c r="L75" s="195"/>
      <c r="M75" s="195"/>
      <c r="N75" s="195"/>
      <c r="O75" s="195"/>
      <c r="P75" s="195"/>
      <c r="Q75" s="195"/>
      <c r="R75" s="236"/>
      <c r="S75" s="236"/>
      <c r="T75" s="236"/>
      <c r="U75" s="236"/>
      <c r="V75" s="236"/>
      <c r="W75" s="236"/>
      <c r="X75" s="236"/>
      <c r="Y75" s="195"/>
      <c r="Z75" s="204"/>
      <c r="AA75" s="195"/>
      <c r="AB75" s="237"/>
      <c r="AC75" s="195"/>
      <c r="AD75" s="238"/>
      <c r="AE75" s="238"/>
      <c r="AF75" s="238"/>
      <c r="AG75" s="238"/>
      <c r="AH75" s="238"/>
      <c r="AI75" s="238"/>
      <c r="AJ75" s="238"/>
      <c r="AK75" s="238"/>
      <c r="AL75" s="238"/>
      <c r="AM75" s="238"/>
      <c r="AN75" s="238"/>
      <c r="AO75" s="238"/>
      <c r="AP75" s="238"/>
      <c r="AQ75" s="238"/>
      <c r="AR75" s="238"/>
      <c r="AS75" s="238"/>
      <c r="AT75" s="238"/>
      <c r="AU75" s="238"/>
      <c r="AV75" s="238"/>
      <c r="AW75" s="195"/>
      <c r="AX75" s="204"/>
      <c r="AY75" s="195"/>
      <c r="AZ75" s="207"/>
      <c r="BA75" s="195"/>
      <c r="BB75" s="529" t="s">
        <v>1312</v>
      </c>
      <c r="BC75" s="529"/>
      <c r="BD75" s="529"/>
      <c r="BE75" s="529"/>
      <c r="BF75" s="529"/>
      <c r="BG75" s="529"/>
      <c r="BH75" s="529"/>
      <c r="BI75" s="529"/>
      <c r="BJ75" s="529"/>
      <c r="BK75" s="529"/>
      <c r="BL75" s="529"/>
      <c r="BM75" s="529"/>
      <c r="BN75" s="529"/>
      <c r="BO75" s="529"/>
      <c r="BP75" s="529"/>
      <c r="BQ75" s="529"/>
      <c r="BR75" s="529"/>
      <c r="BS75" s="529"/>
      <c r="BT75" s="529"/>
      <c r="BU75" s="529"/>
      <c r="BV75" s="529"/>
      <c r="BW75" s="202"/>
      <c r="BX75" s="178"/>
    </row>
    <row r="76" spans="1:76" ht="12.75" customHeight="1">
      <c r="A76" s="178"/>
      <c r="B76" s="203"/>
      <c r="C76" s="195"/>
      <c r="D76" s="239"/>
      <c r="E76" s="239"/>
      <c r="F76" s="239"/>
      <c r="G76" s="195"/>
      <c r="H76" s="178"/>
      <c r="I76" s="195"/>
      <c r="J76" s="195"/>
      <c r="K76" s="195"/>
      <c r="L76" s="195"/>
      <c r="M76" s="195"/>
      <c r="N76" s="195"/>
      <c r="O76" s="195"/>
      <c r="P76" s="195"/>
      <c r="Q76" s="195"/>
      <c r="R76" s="302"/>
      <c r="S76" s="302"/>
      <c r="T76" s="302"/>
      <c r="U76" s="302"/>
      <c r="V76" s="302"/>
      <c r="W76" s="302"/>
      <c r="X76" s="302"/>
      <c r="Y76" s="195"/>
      <c r="Z76" s="204"/>
      <c r="AA76" s="195"/>
      <c r="AB76" s="237"/>
      <c r="AC76" s="195"/>
      <c r="AD76" s="238"/>
      <c r="AE76" s="238"/>
      <c r="AF76" s="238"/>
      <c r="AG76" s="238"/>
      <c r="AH76" s="238"/>
      <c r="AI76" s="238"/>
      <c r="AJ76" s="238"/>
      <c r="AK76" s="238"/>
      <c r="AL76" s="238"/>
      <c r="AM76" s="238"/>
      <c r="AN76" s="238"/>
      <c r="AO76" s="238"/>
      <c r="AP76" s="238"/>
      <c r="AQ76" s="238"/>
      <c r="AR76" s="238"/>
      <c r="AS76" s="238"/>
      <c r="AT76" s="238"/>
      <c r="AU76" s="238"/>
      <c r="AV76" s="238"/>
      <c r="AW76" s="195"/>
      <c r="AX76" s="204"/>
      <c r="AY76" s="195"/>
      <c r="AZ76" s="237"/>
      <c r="BA76" s="195"/>
      <c r="BB76" s="529"/>
      <c r="BC76" s="529"/>
      <c r="BD76" s="529"/>
      <c r="BE76" s="529"/>
      <c r="BF76" s="529"/>
      <c r="BG76" s="529"/>
      <c r="BH76" s="529"/>
      <c r="BI76" s="529"/>
      <c r="BJ76" s="529"/>
      <c r="BK76" s="529"/>
      <c r="BL76" s="529"/>
      <c r="BM76" s="529"/>
      <c r="BN76" s="529"/>
      <c r="BO76" s="529"/>
      <c r="BP76" s="529"/>
      <c r="BQ76" s="529"/>
      <c r="BR76" s="529"/>
      <c r="BS76" s="529"/>
      <c r="BT76" s="529"/>
      <c r="BU76" s="529"/>
      <c r="BV76" s="529"/>
      <c r="BW76" s="202"/>
      <c r="BX76" s="178"/>
    </row>
    <row r="77" spans="1:76" s="310" customFormat="1" ht="12.75" customHeight="1">
      <c r="A77" s="242"/>
      <c r="B77" s="305"/>
      <c r="C77" s="206"/>
      <c r="D77" s="206"/>
      <c r="E77" s="206"/>
      <c r="F77" s="306"/>
      <c r="G77" s="306"/>
      <c r="H77" s="306"/>
      <c r="I77" s="306"/>
      <c r="J77" s="306"/>
      <c r="K77" s="306"/>
      <c r="L77" s="306"/>
      <c r="M77" s="306"/>
      <c r="N77" s="306"/>
      <c r="O77" s="306"/>
      <c r="P77" s="306"/>
      <c r="Q77" s="306"/>
      <c r="R77" s="306"/>
      <c r="S77" s="306"/>
      <c r="T77" s="306"/>
      <c r="U77" s="306"/>
      <c r="V77" s="306"/>
      <c r="W77" s="306"/>
      <c r="X77" s="306"/>
      <c r="Y77" s="206"/>
      <c r="Z77" s="307"/>
      <c r="AA77" s="206"/>
      <c r="AB77" s="206"/>
      <c r="AC77" s="206"/>
      <c r="AD77" s="308"/>
      <c r="AE77" s="308"/>
      <c r="AF77" s="308"/>
      <c r="AG77" s="308"/>
      <c r="AH77" s="308"/>
      <c r="AI77" s="308"/>
      <c r="AJ77" s="308"/>
      <c r="AK77" s="308"/>
      <c r="AL77" s="308"/>
      <c r="AM77" s="308"/>
      <c r="AN77" s="308"/>
      <c r="AO77" s="308"/>
      <c r="AP77" s="308"/>
      <c r="AQ77" s="308"/>
      <c r="AR77" s="308"/>
      <c r="AS77" s="308"/>
      <c r="AT77" s="308"/>
      <c r="AU77" s="308"/>
      <c r="AV77" s="308"/>
      <c r="AW77" s="206"/>
      <c r="AX77" s="307"/>
      <c r="AY77" s="206"/>
      <c r="AZ77" s="206"/>
      <c r="BA77" s="206"/>
      <c r="BB77" s="529"/>
      <c r="BC77" s="529"/>
      <c r="BD77" s="529"/>
      <c r="BE77" s="529"/>
      <c r="BF77" s="529"/>
      <c r="BG77" s="529"/>
      <c r="BH77" s="529"/>
      <c r="BI77" s="529"/>
      <c r="BJ77" s="529"/>
      <c r="BK77" s="529"/>
      <c r="BL77" s="529"/>
      <c r="BM77" s="529"/>
      <c r="BN77" s="529"/>
      <c r="BO77" s="529"/>
      <c r="BP77" s="529"/>
      <c r="BQ77" s="529"/>
      <c r="BR77" s="529"/>
      <c r="BS77" s="529"/>
      <c r="BT77" s="529"/>
      <c r="BU77" s="529"/>
      <c r="BV77" s="529"/>
      <c r="BW77" s="309"/>
      <c r="BX77" s="242"/>
    </row>
    <row r="78" spans="1:76" ht="12.75" customHeight="1">
      <c r="A78" s="178"/>
      <c r="B78" s="203"/>
      <c r="C78" s="195"/>
      <c r="D78" s="237"/>
      <c r="E78" s="195"/>
      <c r="F78" s="236"/>
      <c r="G78" s="236"/>
      <c r="H78" s="236"/>
      <c r="I78" s="236"/>
      <c r="J78" s="236"/>
      <c r="K78" s="236"/>
      <c r="L78" s="236"/>
      <c r="M78" s="236"/>
      <c r="N78" s="236"/>
      <c r="O78" s="236"/>
      <c r="P78" s="236"/>
      <c r="Q78" s="236"/>
      <c r="R78" s="236"/>
      <c r="S78" s="236"/>
      <c r="T78" s="236"/>
      <c r="U78" s="236"/>
      <c r="V78" s="236"/>
      <c r="W78" s="236"/>
      <c r="X78" s="236"/>
      <c r="Y78" s="195"/>
      <c r="Z78" s="204"/>
      <c r="AA78" s="195"/>
      <c r="AB78" s="237"/>
      <c r="AC78" s="195"/>
      <c r="AD78" s="238"/>
      <c r="AE78" s="238"/>
      <c r="AF78" s="238"/>
      <c r="AG78" s="238"/>
      <c r="AH78" s="238"/>
      <c r="AI78" s="238"/>
      <c r="AJ78" s="238"/>
      <c r="AK78" s="238"/>
      <c r="AL78" s="238"/>
      <c r="AM78" s="238"/>
      <c r="AN78" s="238"/>
      <c r="AO78" s="238"/>
      <c r="AP78" s="238"/>
      <c r="AQ78" s="238"/>
      <c r="AR78" s="238"/>
      <c r="AS78" s="238"/>
      <c r="AT78" s="238"/>
      <c r="AU78" s="238"/>
      <c r="AV78" s="238"/>
      <c r="AW78" s="195"/>
      <c r="AX78" s="204"/>
      <c r="AY78" s="195"/>
      <c r="AZ78" s="207"/>
      <c r="BA78" s="195"/>
      <c r="BB78" s="522" t="s">
        <v>1348</v>
      </c>
      <c r="BC78" s="522"/>
      <c r="BD78" s="522"/>
      <c r="BE78" s="522"/>
      <c r="BF78" s="522"/>
      <c r="BG78" s="522"/>
      <c r="BH78" s="522"/>
      <c r="BI78" s="522"/>
      <c r="BJ78" s="522"/>
      <c r="BK78" s="522"/>
      <c r="BL78" s="522"/>
      <c r="BM78" s="522"/>
      <c r="BN78" s="522"/>
      <c r="BO78" s="522"/>
      <c r="BP78" s="522"/>
      <c r="BQ78" s="522"/>
      <c r="BR78" s="522"/>
      <c r="BS78" s="522"/>
      <c r="BT78" s="522"/>
      <c r="BU78" s="522"/>
      <c r="BV78" s="522"/>
      <c r="BW78" s="202"/>
      <c r="BX78" s="178"/>
    </row>
    <row r="79" spans="1:76" ht="12.75" customHeight="1">
      <c r="A79" s="178"/>
      <c r="B79" s="203"/>
      <c r="C79" s="195"/>
      <c r="D79" s="237"/>
      <c r="E79" s="195"/>
      <c r="F79" s="302"/>
      <c r="G79" s="302"/>
      <c r="H79" s="302"/>
      <c r="I79" s="302"/>
      <c r="J79" s="302"/>
      <c r="K79" s="302"/>
      <c r="L79" s="302"/>
      <c r="M79" s="302"/>
      <c r="N79" s="302"/>
      <c r="O79" s="302"/>
      <c r="P79" s="302"/>
      <c r="Q79" s="302"/>
      <c r="R79" s="302"/>
      <c r="S79" s="302"/>
      <c r="T79" s="302"/>
      <c r="U79" s="302"/>
      <c r="V79" s="302"/>
      <c r="W79" s="302"/>
      <c r="X79" s="302"/>
      <c r="Y79" s="195"/>
      <c r="Z79" s="204"/>
      <c r="AA79" s="195"/>
      <c r="AB79" s="237"/>
      <c r="AC79" s="195"/>
      <c r="AD79" s="238"/>
      <c r="AE79" s="238"/>
      <c r="AF79" s="238"/>
      <c r="AG79" s="238"/>
      <c r="AH79" s="238"/>
      <c r="AI79" s="238"/>
      <c r="AJ79" s="238"/>
      <c r="AK79" s="238"/>
      <c r="AL79" s="238"/>
      <c r="AM79" s="238"/>
      <c r="AN79" s="238"/>
      <c r="AO79" s="238"/>
      <c r="AP79" s="238"/>
      <c r="AQ79" s="238"/>
      <c r="AR79" s="238"/>
      <c r="AS79" s="238"/>
      <c r="AT79" s="238"/>
      <c r="AU79" s="238"/>
      <c r="AV79" s="238"/>
      <c r="AW79" s="195"/>
      <c r="AX79" s="204"/>
      <c r="AY79" s="195"/>
      <c r="AZ79" s="237"/>
      <c r="BA79" s="195"/>
      <c r="BB79" s="522"/>
      <c r="BC79" s="522"/>
      <c r="BD79" s="522"/>
      <c r="BE79" s="522"/>
      <c r="BF79" s="522"/>
      <c r="BG79" s="522"/>
      <c r="BH79" s="522"/>
      <c r="BI79" s="522"/>
      <c r="BJ79" s="522"/>
      <c r="BK79" s="522"/>
      <c r="BL79" s="522"/>
      <c r="BM79" s="522"/>
      <c r="BN79" s="522"/>
      <c r="BO79" s="522"/>
      <c r="BP79" s="522"/>
      <c r="BQ79" s="522"/>
      <c r="BR79" s="522"/>
      <c r="BS79" s="522"/>
      <c r="BT79" s="522"/>
      <c r="BU79" s="522"/>
      <c r="BV79" s="522"/>
      <c r="BW79" s="202"/>
      <c r="BX79" s="178"/>
    </row>
    <row r="80" spans="1:76" ht="12.75" customHeight="1">
      <c r="A80" s="178"/>
      <c r="B80" s="203"/>
      <c r="C80" s="195"/>
      <c r="D80" s="195"/>
      <c r="E80" s="195"/>
      <c r="F80" s="236"/>
      <c r="G80" s="236"/>
      <c r="H80" s="236"/>
      <c r="I80" s="236"/>
      <c r="J80" s="236"/>
      <c r="K80" s="236"/>
      <c r="L80" s="236"/>
      <c r="M80" s="236"/>
      <c r="N80" s="236"/>
      <c r="O80" s="236"/>
      <c r="P80" s="236"/>
      <c r="Q80" s="236"/>
      <c r="R80" s="236"/>
      <c r="S80" s="236"/>
      <c r="T80" s="236"/>
      <c r="U80" s="236"/>
      <c r="V80" s="236"/>
      <c r="W80" s="236"/>
      <c r="X80" s="236"/>
      <c r="Y80" s="195"/>
      <c r="Z80" s="204"/>
      <c r="AA80" s="195"/>
      <c r="AB80" s="195"/>
      <c r="AC80" s="195"/>
      <c r="AD80" s="238"/>
      <c r="AE80" s="238"/>
      <c r="AF80" s="238"/>
      <c r="AG80" s="238"/>
      <c r="AH80" s="238"/>
      <c r="AI80" s="238"/>
      <c r="AJ80" s="238"/>
      <c r="AK80" s="238"/>
      <c r="AL80" s="238"/>
      <c r="AM80" s="238"/>
      <c r="AN80" s="238"/>
      <c r="AO80" s="238"/>
      <c r="AP80" s="238"/>
      <c r="AQ80" s="238"/>
      <c r="AR80" s="238"/>
      <c r="AS80" s="238"/>
      <c r="AT80" s="238"/>
      <c r="AU80" s="238"/>
      <c r="AV80" s="238"/>
      <c r="AW80" s="195"/>
      <c r="AX80" s="204"/>
      <c r="AY80" s="195"/>
      <c r="AZ80" s="195"/>
      <c r="BA80" s="195"/>
      <c r="BB80" s="522"/>
      <c r="BC80" s="522"/>
      <c r="BD80" s="522"/>
      <c r="BE80" s="522"/>
      <c r="BF80" s="522"/>
      <c r="BG80" s="522"/>
      <c r="BH80" s="522"/>
      <c r="BI80" s="522"/>
      <c r="BJ80" s="522"/>
      <c r="BK80" s="522"/>
      <c r="BL80" s="522"/>
      <c r="BM80" s="522"/>
      <c r="BN80" s="522"/>
      <c r="BO80" s="522"/>
      <c r="BP80" s="522"/>
      <c r="BQ80" s="522"/>
      <c r="BR80" s="522"/>
      <c r="BS80" s="522"/>
      <c r="BT80" s="522"/>
      <c r="BU80" s="522"/>
      <c r="BV80" s="522"/>
      <c r="BW80" s="202"/>
      <c r="BX80" s="178"/>
    </row>
    <row r="81" spans="1:76" ht="12.75" customHeight="1">
      <c r="A81" s="178"/>
      <c r="B81" s="203"/>
      <c r="C81" s="195"/>
      <c r="D81" s="239"/>
      <c r="E81" s="239"/>
      <c r="F81" s="239"/>
      <c r="G81" s="195"/>
      <c r="H81" s="195"/>
      <c r="I81" s="195"/>
      <c r="J81" s="195"/>
      <c r="K81" s="195"/>
      <c r="L81" s="195"/>
      <c r="M81" s="195"/>
      <c r="N81" s="195"/>
      <c r="O81" s="195"/>
      <c r="P81" s="195"/>
      <c r="Q81" s="195"/>
      <c r="R81" s="195"/>
      <c r="S81" s="195"/>
      <c r="T81" s="195"/>
      <c r="U81" s="195"/>
      <c r="V81" s="195"/>
      <c r="W81" s="195"/>
      <c r="X81" s="195"/>
      <c r="Y81" s="195"/>
      <c r="Z81" s="204"/>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204"/>
      <c r="AY81" s="195"/>
      <c r="AZ81" s="207"/>
      <c r="BA81" s="195"/>
      <c r="BB81" s="522" t="s">
        <v>1349</v>
      </c>
      <c r="BC81" s="522"/>
      <c r="BD81" s="522"/>
      <c r="BE81" s="522"/>
      <c r="BF81" s="522"/>
      <c r="BG81" s="522"/>
      <c r="BH81" s="522"/>
      <c r="BI81" s="522"/>
      <c r="BJ81" s="522"/>
      <c r="BK81" s="522"/>
      <c r="BL81" s="522"/>
      <c r="BM81" s="522"/>
      <c r="BN81" s="522"/>
      <c r="BO81" s="522"/>
      <c r="BP81" s="522"/>
      <c r="BQ81" s="522"/>
      <c r="BR81" s="522"/>
      <c r="BS81" s="522"/>
      <c r="BT81" s="522"/>
      <c r="BU81" s="522"/>
      <c r="BV81" s="522"/>
      <c r="BW81" s="202"/>
      <c r="BX81" s="178"/>
    </row>
    <row r="82" spans="1:76" ht="12.75" customHeight="1">
      <c r="A82" s="178"/>
      <c r="B82" s="203"/>
      <c r="C82" s="195"/>
      <c r="D82" s="239"/>
      <c r="E82" s="239"/>
      <c r="F82" s="239"/>
      <c r="G82" s="195"/>
      <c r="H82" s="195"/>
      <c r="I82" s="195"/>
      <c r="J82" s="195"/>
      <c r="K82" s="195"/>
      <c r="L82" s="195"/>
      <c r="M82" s="195"/>
      <c r="N82" s="195"/>
      <c r="O82" s="195"/>
      <c r="P82" s="195"/>
      <c r="Q82" s="195"/>
      <c r="R82" s="195"/>
      <c r="S82" s="195"/>
      <c r="T82" s="195"/>
      <c r="U82" s="195"/>
      <c r="V82" s="195"/>
      <c r="W82" s="195"/>
      <c r="X82" s="195"/>
      <c r="Y82" s="195"/>
      <c r="Z82" s="204"/>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204"/>
      <c r="AY82" s="195"/>
      <c r="AZ82" s="237"/>
      <c r="BA82" s="195"/>
      <c r="BB82" s="522"/>
      <c r="BC82" s="522"/>
      <c r="BD82" s="522"/>
      <c r="BE82" s="522"/>
      <c r="BF82" s="522"/>
      <c r="BG82" s="522"/>
      <c r="BH82" s="522"/>
      <c r="BI82" s="522"/>
      <c r="BJ82" s="522"/>
      <c r="BK82" s="522"/>
      <c r="BL82" s="522"/>
      <c r="BM82" s="522"/>
      <c r="BN82" s="522"/>
      <c r="BO82" s="522"/>
      <c r="BP82" s="522"/>
      <c r="BQ82" s="522"/>
      <c r="BR82" s="522"/>
      <c r="BS82" s="522"/>
      <c r="BT82" s="522"/>
      <c r="BU82" s="522"/>
      <c r="BV82" s="522"/>
      <c r="BW82" s="202"/>
      <c r="BX82" s="178"/>
    </row>
    <row r="83" spans="1:76" ht="12.75" customHeight="1">
      <c r="A83" s="178"/>
      <c r="B83" s="203"/>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204"/>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204"/>
      <c r="AY83" s="195"/>
      <c r="AZ83" s="195"/>
      <c r="BA83" s="195"/>
      <c r="BB83" s="522"/>
      <c r="BC83" s="522"/>
      <c r="BD83" s="522"/>
      <c r="BE83" s="522"/>
      <c r="BF83" s="522"/>
      <c r="BG83" s="522"/>
      <c r="BH83" s="522"/>
      <c r="BI83" s="522"/>
      <c r="BJ83" s="522"/>
      <c r="BK83" s="522"/>
      <c r="BL83" s="522"/>
      <c r="BM83" s="522"/>
      <c r="BN83" s="522"/>
      <c r="BO83" s="522"/>
      <c r="BP83" s="522"/>
      <c r="BQ83" s="522"/>
      <c r="BR83" s="522"/>
      <c r="BS83" s="522"/>
      <c r="BT83" s="522"/>
      <c r="BU83" s="522"/>
      <c r="BV83" s="522"/>
      <c r="BW83" s="202"/>
      <c r="BX83" s="178"/>
    </row>
    <row r="84" spans="1:76" ht="12.75" customHeight="1" thickBot="1">
      <c r="A84" s="178"/>
      <c r="B84" s="232"/>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240"/>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240"/>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233"/>
      <c r="BX84" s="178"/>
    </row>
    <row r="85" spans="1:76" ht="12.75" customHeight="1">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row>
    <row r="86" spans="1:76" ht="18.75" customHeight="1" thickBot="1">
      <c r="A86" s="178"/>
      <c r="B86" s="234" t="s">
        <v>1266</v>
      </c>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row>
    <row r="87" spans="1:76" ht="12.75" customHeight="1">
      <c r="A87" s="178"/>
      <c r="B87" s="419" t="s">
        <v>1267</v>
      </c>
      <c r="C87" s="190"/>
      <c r="D87" s="190"/>
      <c r="E87" s="190"/>
      <c r="F87" s="190"/>
      <c r="G87" s="190"/>
      <c r="H87" s="190"/>
      <c r="I87" s="191"/>
      <c r="J87" s="191"/>
      <c r="K87" s="191"/>
      <c r="L87" s="191"/>
      <c r="M87" s="191"/>
      <c r="N87" s="191"/>
      <c r="O87" s="191"/>
      <c r="P87" s="191"/>
      <c r="Q87" s="191"/>
      <c r="R87" s="191"/>
      <c r="S87" s="191"/>
      <c r="T87" s="426" t="s">
        <v>1268</v>
      </c>
      <c r="U87" s="190"/>
      <c r="V87" s="190"/>
      <c r="W87" s="190"/>
      <c r="X87" s="190"/>
      <c r="Y87" s="190"/>
      <c r="Z87" s="427"/>
      <c r="AA87" s="190"/>
      <c r="AB87" s="190"/>
      <c r="AC87" s="190"/>
      <c r="AD87" s="190"/>
      <c r="AE87" s="191"/>
      <c r="AF87" s="191"/>
      <c r="AG87" s="191"/>
      <c r="AH87" s="191"/>
      <c r="AI87" s="191"/>
      <c r="AJ87" s="191"/>
      <c r="AK87" s="191"/>
      <c r="AL87" s="191"/>
      <c r="AM87" s="191"/>
      <c r="AN87" s="191"/>
      <c r="AO87" s="191"/>
      <c r="AP87" s="191"/>
      <c r="AQ87" s="191"/>
      <c r="AR87" s="191"/>
      <c r="AS87" s="191"/>
      <c r="AT87" s="191"/>
      <c r="AU87" s="191"/>
      <c r="AV87" s="191"/>
      <c r="AW87" s="191"/>
      <c r="AX87" s="428"/>
      <c r="AY87" s="191"/>
      <c r="AZ87" s="191"/>
      <c r="BA87" s="241"/>
      <c r="BB87" s="426" t="s">
        <v>1269</v>
      </c>
      <c r="BC87" s="190"/>
      <c r="BD87" s="190"/>
      <c r="BE87" s="190"/>
      <c r="BF87" s="190"/>
      <c r="BG87" s="190"/>
      <c r="BH87" s="190"/>
      <c r="BI87" s="190"/>
      <c r="BJ87" s="190"/>
      <c r="BK87" s="190"/>
      <c r="BL87" s="190"/>
      <c r="BM87" s="191"/>
      <c r="BN87" s="191"/>
      <c r="BO87" s="191"/>
      <c r="BP87" s="191"/>
      <c r="BQ87" s="191"/>
      <c r="BR87" s="191"/>
      <c r="BS87" s="191"/>
      <c r="BT87" s="191"/>
      <c r="BU87" s="191"/>
      <c r="BV87" s="191"/>
      <c r="BW87" s="192"/>
      <c r="BX87" s="178"/>
    </row>
    <row r="88" spans="1:76" ht="12.75" customHeight="1">
      <c r="A88" s="178"/>
      <c r="B88" s="523" t="s">
        <v>1270</v>
      </c>
      <c r="C88" s="524"/>
      <c r="D88" s="524"/>
      <c r="E88" s="524"/>
      <c r="F88" s="524"/>
      <c r="G88" s="524"/>
      <c r="H88" s="524"/>
      <c r="I88" s="524"/>
      <c r="J88" s="524"/>
      <c r="K88" s="524"/>
      <c r="L88" s="524"/>
      <c r="M88" s="524"/>
      <c r="N88" s="524"/>
      <c r="O88" s="524"/>
      <c r="P88" s="524"/>
      <c r="Q88" s="524"/>
      <c r="R88" s="524"/>
      <c r="S88" s="524"/>
      <c r="T88" s="525" t="s">
        <v>1228</v>
      </c>
      <c r="U88" s="526"/>
      <c r="V88" s="526"/>
      <c r="W88" s="525" t="s">
        <v>1160</v>
      </c>
      <c r="X88" s="526"/>
      <c r="Y88" s="526"/>
      <c r="Z88" s="526"/>
      <c r="AA88" s="526"/>
      <c r="AB88" s="526"/>
      <c r="AC88" s="526"/>
      <c r="AD88" s="526"/>
      <c r="AE88" s="526"/>
      <c r="AF88" s="526"/>
      <c r="AG88" s="526"/>
      <c r="AH88" s="526"/>
      <c r="AI88" s="526"/>
      <c r="AJ88" s="526"/>
      <c r="AK88" s="526"/>
      <c r="AL88" s="526"/>
      <c r="AM88" s="526"/>
      <c r="AN88" s="526"/>
      <c r="AO88" s="526"/>
      <c r="AP88" s="526"/>
      <c r="AQ88" s="526"/>
      <c r="AR88" s="526"/>
      <c r="AS88" s="526"/>
      <c r="AT88" s="526"/>
      <c r="AU88" s="526"/>
      <c r="AV88" s="526"/>
      <c r="AW88" s="526"/>
      <c r="AX88" s="526"/>
      <c r="AY88" s="526"/>
      <c r="AZ88" s="526"/>
      <c r="BA88" s="527"/>
      <c r="BB88" s="525" t="s">
        <v>1160</v>
      </c>
      <c r="BC88" s="526"/>
      <c r="BD88" s="526"/>
      <c r="BE88" s="526"/>
      <c r="BF88" s="526"/>
      <c r="BG88" s="526"/>
      <c r="BH88" s="526"/>
      <c r="BI88" s="526"/>
      <c r="BJ88" s="526"/>
      <c r="BK88" s="526"/>
      <c r="BL88" s="526"/>
      <c r="BM88" s="526"/>
      <c r="BN88" s="526"/>
      <c r="BO88" s="526"/>
      <c r="BP88" s="526"/>
      <c r="BQ88" s="526"/>
      <c r="BR88" s="526"/>
      <c r="BS88" s="526"/>
      <c r="BT88" s="526"/>
      <c r="BU88" s="526"/>
      <c r="BV88" s="526"/>
      <c r="BW88" s="528"/>
      <c r="BX88" s="178"/>
    </row>
    <row r="89" spans="1:76" ht="12.75" customHeight="1">
      <c r="A89" s="178"/>
      <c r="B89" s="494" t="s">
        <v>1319</v>
      </c>
      <c r="C89" s="495"/>
      <c r="D89" s="495"/>
      <c r="E89" s="495"/>
      <c r="F89" s="495"/>
      <c r="G89" s="495"/>
      <c r="H89" s="495"/>
      <c r="I89" s="495"/>
      <c r="J89" s="495"/>
      <c r="K89" s="495"/>
      <c r="L89" s="495"/>
      <c r="M89" s="495"/>
      <c r="N89" s="495"/>
      <c r="O89" s="495"/>
      <c r="P89" s="495"/>
      <c r="Q89" s="495"/>
      <c r="R89" s="495"/>
      <c r="S89" s="496"/>
      <c r="T89" s="506">
        <v>1.1000000000000001</v>
      </c>
      <c r="U89" s="506"/>
      <c r="V89" s="506"/>
      <c r="W89" s="541" t="s">
        <v>1350</v>
      </c>
      <c r="X89" s="542"/>
      <c r="Y89" s="542"/>
      <c r="Z89" s="542"/>
      <c r="AA89" s="542"/>
      <c r="AB89" s="542"/>
      <c r="AC89" s="542"/>
      <c r="AD89" s="542"/>
      <c r="AE89" s="542"/>
      <c r="AF89" s="542"/>
      <c r="AG89" s="542"/>
      <c r="AH89" s="542"/>
      <c r="AI89" s="542"/>
      <c r="AJ89" s="542"/>
      <c r="AK89" s="542"/>
      <c r="AL89" s="542"/>
      <c r="AM89" s="542"/>
      <c r="AN89" s="542"/>
      <c r="AO89" s="542"/>
      <c r="AP89" s="542"/>
      <c r="AQ89" s="542"/>
      <c r="AR89" s="542"/>
      <c r="AS89" s="542"/>
      <c r="AT89" s="542"/>
      <c r="AU89" s="542"/>
      <c r="AV89" s="542"/>
      <c r="AW89" s="542"/>
      <c r="AX89" s="542"/>
      <c r="AY89" s="542"/>
      <c r="AZ89" s="542"/>
      <c r="BA89" s="542"/>
      <c r="BB89" s="532" t="str">
        <f>IF(SH!C26&gt;0,"","No se anexa el formato de Situación Hacendaria o falta integrar información 2011.")</f>
        <v/>
      </c>
      <c r="BC89" s="533"/>
      <c r="BD89" s="533"/>
      <c r="BE89" s="533"/>
      <c r="BF89" s="533"/>
      <c r="BG89" s="533"/>
      <c r="BH89" s="533"/>
      <c r="BI89" s="533"/>
      <c r="BJ89" s="533"/>
      <c r="BK89" s="533"/>
      <c r="BL89" s="533"/>
      <c r="BM89" s="533"/>
      <c r="BN89" s="533"/>
      <c r="BO89" s="533"/>
      <c r="BP89" s="533"/>
      <c r="BQ89" s="533"/>
      <c r="BR89" s="533"/>
      <c r="BS89" s="533"/>
      <c r="BT89" s="533"/>
      <c r="BU89" s="533"/>
      <c r="BV89" s="533"/>
      <c r="BW89" s="534"/>
      <c r="BX89" s="178"/>
    </row>
    <row r="90" spans="1:76" ht="12.75" customHeight="1">
      <c r="A90" s="178"/>
      <c r="B90" s="497"/>
      <c r="C90" s="498"/>
      <c r="D90" s="498"/>
      <c r="E90" s="498"/>
      <c r="F90" s="498"/>
      <c r="G90" s="498"/>
      <c r="H90" s="498"/>
      <c r="I90" s="498"/>
      <c r="J90" s="498"/>
      <c r="K90" s="498"/>
      <c r="L90" s="498"/>
      <c r="M90" s="498"/>
      <c r="N90" s="498"/>
      <c r="O90" s="498"/>
      <c r="P90" s="498"/>
      <c r="Q90" s="498"/>
      <c r="R90" s="498"/>
      <c r="S90" s="499"/>
      <c r="T90" s="506"/>
      <c r="U90" s="506"/>
      <c r="V90" s="506"/>
      <c r="W90" s="541"/>
      <c r="X90" s="542"/>
      <c r="Y90" s="542"/>
      <c r="Z90" s="542"/>
      <c r="AA90" s="54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2"/>
      <c r="AZ90" s="542"/>
      <c r="BA90" s="542"/>
      <c r="BB90" s="535"/>
      <c r="BC90" s="536"/>
      <c r="BD90" s="536"/>
      <c r="BE90" s="536"/>
      <c r="BF90" s="536"/>
      <c r="BG90" s="536"/>
      <c r="BH90" s="536"/>
      <c r="BI90" s="536"/>
      <c r="BJ90" s="536"/>
      <c r="BK90" s="536"/>
      <c r="BL90" s="536"/>
      <c r="BM90" s="536"/>
      <c r="BN90" s="536"/>
      <c r="BO90" s="536"/>
      <c r="BP90" s="536"/>
      <c r="BQ90" s="536"/>
      <c r="BR90" s="536"/>
      <c r="BS90" s="536"/>
      <c r="BT90" s="536"/>
      <c r="BU90" s="536"/>
      <c r="BV90" s="536"/>
      <c r="BW90" s="537"/>
      <c r="BX90" s="178"/>
    </row>
    <row r="91" spans="1:76" ht="12.75" customHeight="1">
      <c r="A91" s="178"/>
      <c r="B91" s="497"/>
      <c r="C91" s="498"/>
      <c r="D91" s="498"/>
      <c r="E91" s="498"/>
      <c r="F91" s="498"/>
      <c r="G91" s="498"/>
      <c r="H91" s="498"/>
      <c r="I91" s="498"/>
      <c r="J91" s="498"/>
      <c r="K91" s="498"/>
      <c r="L91" s="498"/>
      <c r="M91" s="498"/>
      <c r="N91" s="498"/>
      <c r="O91" s="498"/>
      <c r="P91" s="498"/>
      <c r="Q91" s="498"/>
      <c r="R91" s="498"/>
      <c r="S91" s="499"/>
      <c r="T91" s="506"/>
      <c r="U91" s="506"/>
      <c r="V91" s="506"/>
      <c r="W91" s="542"/>
      <c r="X91" s="542"/>
      <c r="Y91" s="542"/>
      <c r="Z91" s="542"/>
      <c r="AA91" s="542"/>
      <c r="AB91" s="542"/>
      <c r="AC91" s="542"/>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35"/>
      <c r="BC91" s="536"/>
      <c r="BD91" s="536"/>
      <c r="BE91" s="536"/>
      <c r="BF91" s="536"/>
      <c r="BG91" s="536"/>
      <c r="BH91" s="536"/>
      <c r="BI91" s="536"/>
      <c r="BJ91" s="536"/>
      <c r="BK91" s="536"/>
      <c r="BL91" s="536"/>
      <c r="BM91" s="536"/>
      <c r="BN91" s="536"/>
      <c r="BO91" s="536"/>
      <c r="BP91" s="536"/>
      <c r="BQ91" s="536"/>
      <c r="BR91" s="536"/>
      <c r="BS91" s="536"/>
      <c r="BT91" s="536"/>
      <c r="BU91" s="536"/>
      <c r="BV91" s="536"/>
      <c r="BW91" s="537"/>
      <c r="BX91" s="178"/>
    </row>
    <row r="92" spans="1:76" ht="12.75" customHeight="1">
      <c r="A92" s="178"/>
      <c r="B92" s="497"/>
      <c r="C92" s="498"/>
      <c r="D92" s="498"/>
      <c r="E92" s="498"/>
      <c r="F92" s="498"/>
      <c r="G92" s="498"/>
      <c r="H92" s="498"/>
      <c r="I92" s="498"/>
      <c r="J92" s="498"/>
      <c r="K92" s="498"/>
      <c r="L92" s="498"/>
      <c r="M92" s="498"/>
      <c r="N92" s="498"/>
      <c r="O92" s="498"/>
      <c r="P92" s="498"/>
      <c r="Q92" s="498"/>
      <c r="R92" s="498"/>
      <c r="S92" s="499"/>
      <c r="T92" s="506"/>
      <c r="U92" s="506"/>
      <c r="V92" s="506"/>
      <c r="W92" s="542"/>
      <c r="X92" s="542"/>
      <c r="Y92" s="542"/>
      <c r="Z92" s="542"/>
      <c r="AA92" s="542"/>
      <c r="AB92" s="542"/>
      <c r="AC92" s="542"/>
      <c r="AD92" s="542"/>
      <c r="AE92" s="542"/>
      <c r="AF92" s="542"/>
      <c r="AG92" s="542"/>
      <c r="AH92" s="542"/>
      <c r="AI92" s="542"/>
      <c r="AJ92" s="542"/>
      <c r="AK92" s="542"/>
      <c r="AL92" s="542"/>
      <c r="AM92" s="542"/>
      <c r="AN92" s="542"/>
      <c r="AO92" s="542"/>
      <c r="AP92" s="542"/>
      <c r="AQ92" s="542"/>
      <c r="AR92" s="542"/>
      <c r="AS92" s="542"/>
      <c r="AT92" s="542"/>
      <c r="AU92" s="542"/>
      <c r="AV92" s="542"/>
      <c r="AW92" s="542"/>
      <c r="AX92" s="542"/>
      <c r="AY92" s="542"/>
      <c r="AZ92" s="542"/>
      <c r="BA92" s="542"/>
      <c r="BB92" s="538"/>
      <c r="BC92" s="539"/>
      <c r="BD92" s="539"/>
      <c r="BE92" s="539"/>
      <c r="BF92" s="539"/>
      <c r="BG92" s="539"/>
      <c r="BH92" s="539"/>
      <c r="BI92" s="539"/>
      <c r="BJ92" s="539"/>
      <c r="BK92" s="539"/>
      <c r="BL92" s="539"/>
      <c r="BM92" s="539"/>
      <c r="BN92" s="539"/>
      <c r="BO92" s="539"/>
      <c r="BP92" s="539"/>
      <c r="BQ92" s="539"/>
      <c r="BR92" s="539"/>
      <c r="BS92" s="539"/>
      <c r="BT92" s="539"/>
      <c r="BU92" s="539"/>
      <c r="BV92" s="539"/>
      <c r="BW92" s="540"/>
      <c r="BX92" s="178"/>
    </row>
    <row r="93" spans="1:76" ht="12.75" customHeight="1">
      <c r="A93" s="178"/>
      <c r="B93" s="497"/>
      <c r="C93" s="498"/>
      <c r="D93" s="498"/>
      <c r="E93" s="498"/>
      <c r="F93" s="498"/>
      <c r="G93" s="498"/>
      <c r="H93" s="498"/>
      <c r="I93" s="498"/>
      <c r="J93" s="498"/>
      <c r="K93" s="498"/>
      <c r="L93" s="498"/>
      <c r="M93" s="498"/>
      <c r="N93" s="498"/>
      <c r="O93" s="498"/>
      <c r="P93" s="498"/>
      <c r="Q93" s="498"/>
      <c r="R93" s="498"/>
      <c r="S93" s="499"/>
      <c r="T93" s="506">
        <v>1.2</v>
      </c>
      <c r="U93" s="506"/>
      <c r="V93" s="506"/>
      <c r="W93" s="541" t="s">
        <v>1322</v>
      </c>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3" t="str">
        <f>IF(SH!E15=SH!E26,"","Los INGRESOS estimados son $"&amp;SH!E15&amp;" y en los EGRESOS es $"&amp;SH!E26&amp;", por lo que no existe equilibrio.")</f>
        <v/>
      </c>
      <c r="BC93" s="544"/>
      <c r="BD93" s="544"/>
      <c r="BE93" s="544"/>
      <c r="BF93" s="544"/>
      <c r="BG93" s="544"/>
      <c r="BH93" s="544"/>
      <c r="BI93" s="544"/>
      <c r="BJ93" s="544"/>
      <c r="BK93" s="544"/>
      <c r="BL93" s="544"/>
      <c r="BM93" s="544"/>
      <c r="BN93" s="544"/>
      <c r="BO93" s="544"/>
      <c r="BP93" s="544"/>
      <c r="BQ93" s="544"/>
      <c r="BR93" s="544"/>
      <c r="BS93" s="544"/>
      <c r="BT93" s="544"/>
      <c r="BU93" s="544"/>
      <c r="BV93" s="544"/>
      <c r="BW93" s="545"/>
      <c r="BX93" s="178"/>
    </row>
    <row r="94" spans="1:76" ht="12.75" customHeight="1">
      <c r="A94" s="178"/>
      <c r="B94" s="497"/>
      <c r="C94" s="498"/>
      <c r="D94" s="498"/>
      <c r="E94" s="498"/>
      <c r="F94" s="498"/>
      <c r="G94" s="498"/>
      <c r="H94" s="498"/>
      <c r="I94" s="498"/>
      <c r="J94" s="498"/>
      <c r="K94" s="498"/>
      <c r="L94" s="498"/>
      <c r="M94" s="498"/>
      <c r="N94" s="498"/>
      <c r="O94" s="498"/>
      <c r="P94" s="498"/>
      <c r="Q94" s="498"/>
      <c r="R94" s="498"/>
      <c r="S94" s="499"/>
      <c r="T94" s="506"/>
      <c r="U94" s="506"/>
      <c r="V94" s="506"/>
      <c r="W94" s="542"/>
      <c r="X94" s="542"/>
      <c r="Y94" s="542"/>
      <c r="Z94" s="542"/>
      <c r="AA94" s="542"/>
      <c r="AB94" s="542"/>
      <c r="AC94" s="542"/>
      <c r="AD94" s="542"/>
      <c r="AE94" s="542"/>
      <c r="AF94" s="542"/>
      <c r="AG94" s="542"/>
      <c r="AH94" s="542"/>
      <c r="AI94" s="542"/>
      <c r="AJ94" s="542"/>
      <c r="AK94" s="542"/>
      <c r="AL94" s="542"/>
      <c r="AM94" s="542"/>
      <c r="AN94" s="542"/>
      <c r="AO94" s="542"/>
      <c r="AP94" s="542"/>
      <c r="AQ94" s="542"/>
      <c r="AR94" s="542"/>
      <c r="AS94" s="542"/>
      <c r="AT94" s="542"/>
      <c r="AU94" s="542"/>
      <c r="AV94" s="542"/>
      <c r="AW94" s="542"/>
      <c r="AX94" s="542"/>
      <c r="AY94" s="542"/>
      <c r="AZ94" s="542"/>
      <c r="BA94" s="542"/>
      <c r="BB94" s="546"/>
      <c r="BC94" s="547"/>
      <c r="BD94" s="547"/>
      <c r="BE94" s="547"/>
      <c r="BF94" s="547"/>
      <c r="BG94" s="547"/>
      <c r="BH94" s="547"/>
      <c r="BI94" s="547"/>
      <c r="BJ94" s="547"/>
      <c r="BK94" s="547"/>
      <c r="BL94" s="547"/>
      <c r="BM94" s="547"/>
      <c r="BN94" s="547"/>
      <c r="BO94" s="547"/>
      <c r="BP94" s="547"/>
      <c r="BQ94" s="547"/>
      <c r="BR94" s="547"/>
      <c r="BS94" s="547"/>
      <c r="BT94" s="547"/>
      <c r="BU94" s="547"/>
      <c r="BV94" s="547"/>
      <c r="BW94" s="548"/>
      <c r="BX94" s="178"/>
    </row>
    <row r="95" spans="1:76" ht="12.75" customHeight="1">
      <c r="A95" s="178"/>
      <c r="B95" s="497"/>
      <c r="C95" s="498"/>
      <c r="D95" s="498"/>
      <c r="E95" s="498"/>
      <c r="F95" s="498"/>
      <c r="G95" s="498"/>
      <c r="H95" s="498"/>
      <c r="I95" s="498"/>
      <c r="J95" s="498"/>
      <c r="K95" s="498"/>
      <c r="L95" s="498"/>
      <c r="M95" s="498"/>
      <c r="N95" s="498"/>
      <c r="O95" s="498"/>
      <c r="P95" s="498"/>
      <c r="Q95" s="498"/>
      <c r="R95" s="498"/>
      <c r="S95" s="499"/>
      <c r="T95" s="506"/>
      <c r="U95" s="506"/>
      <c r="V95" s="506"/>
      <c r="W95" s="542"/>
      <c r="X95" s="542"/>
      <c r="Y95" s="542"/>
      <c r="Z95" s="542"/>
      <c r="AA95" s="542"/>
      <c r="AB95" s="542"/>
      <c r="AC95" s="542"/>
      <c r="AD95" s="542"/>
      <c r="AE95" s="542"/>
      <c r="AF95" s="542"/>
      <c r="AG95" s="542"/>
      <c r="AH95" s="542"/>
      <c r="AI95" s="542"/>
      <c r="AJ95" s="542"/>
      <c r="AK95" s="542"/>
      <c r="AL95" s="542"/>
      <c r="AM95" s="542"/>
      <c r="AN95" s="542"/>
      <c r="AO95" s="542"/>
      <c r="AP95" s="542"/>
      <c r="AQ95" s="542"/>
      <c r="AR95" s="542"/>
      <c r="AS95" s="542"/>
      <c r="AT95" s="542"/>
      <c r="AU95" s="542"/>
      <c r="AV95" s="542"/>
      <c r="AW95" s="542"/>
      <c r="AX95" s="542"/>
      <c r="AY95" s="542"/>
      <c r="AZ95" s="542"/>
      <c r="BA95" s="542"/>
      <c r="BB95" s="546"/>
      <c r="BC95" s="547"/>
      <c r="BD95" s="547"/>
      <c r="BE95" s="547"/>
      <c r="BF95" s="547"/>
      <c r="BG95" s="547"/>
      <c r="BH95" s="547"/>
      <c r="BI95" s="547"/>
      <c r="BJ95" s="547"/>
      <c r="BK95" s="547"/>
      <c r="BL95" s="547"/>
      <c r="BM95" s="547"/>
      <c r="BN95" s="547"/>
      <c r="BO95" s="547"/>
      <c r="BP95" s="547"/>
      <c r="BQ95" s="547"/>
      <c r="BR95" s="547"/>
      <c r="BS95" s="547"/>
      <c r="BT95" s="547"/>
      <c r="BU95" s="547"/>
      <c r="BV95" s="547"/>
      <c r="BW95" s="548"/>
      <c r="BX95" s="178"/>
    </row>
    <row r="96" spans="1:76" ht="12.75" customHeight="1">
      <c r="A96" s="178"/>
      <c r="B96" s="500"/>
      <c r="C96" s="501"/>
      <c r="D96" s="501"/>
      <c r="E96" s="501"/>
      <c r="F96" s="501"/>
      <c r="G96" s="501"/>
      <c r="H96" s="501"/>
      <c r="I96" s="501"/>
      <c r="J96" s="501"/>
      <c r="K96" s="501"/>
      <c r="L96" s="501"/>
      <c r="M96" s="501"/>
      <c r="N96" s="501"/>
      <c r="O96" s="501"/>
      <c r="P96" s="501"/>
      <c r="Q96" s="501"/>
      <c r="R96" s="501"/>
      <c r="S96" s="502"/>
      <c r="T96" s="506"/>
      <c r="U96" s="506"/>
      <c r="V96" s="506"/>
      <c r="W96" s="542"/>
      <c r="X96" s="542"/>
      <c r="Y96" s="542"/>
      <c r="Z96" s="542"/>
      <c r="AA96" s="542"/>
      <c r="AB96" s="542"/>
      <c r="AC96" s="542"/>
      <c r="AD96" s="542"/>
      <c r="AE96" s="542"/>
      <c r="AF96" s="542"/>
      <c r="AG96" s="542"/>
      <c r="AH96" s="542"/>
      <c r="AI96" s="542"/>
      <c r="AJ96" s="542"/>
      <c r="AK96" s="542"/>
      <c r="AL96" s="542"/>
      <c r="AM96" s="542"/>
      <c r="AN96" s="542"/>
      <c r="AO96" s="542"/>
      <c r="AP96" s="542"/>
      <c r="AQ96" s="542"/>
      <c r="AR96" s="542"/>
      <c r="AS96" s="542"/>
      <c r="AT96" s="542"/>
      <c r="AU96" s="542"/>
      <c r="AV96" s="542"/>
      <c r="AW96" s="542"/>
      <c r="AX96" s="542"/>
      <c r="AY96" s="542"/>
      <c r="AZ96" s="542"/>
      <c r="BA96" s="542"/>
      <c r="BB96" s="549"/>
      <c r="BC96" s="550"/>
      <c r="BD96" s="550"/>
      <c r="BE96" s="550"/>
      <c r="BF96" s="550"/>
      <c r="BG96" s="550"/>
      <c r="BH96" s="550"/>
      <c r="BI96" s="550"/>
      <c r="BJ96" s="550"/>
      <c r="BK96" s="550"/>
      <c r="BL96" s="550"/>
      <c r="BM96" s="550"/>
      <c r="BN96" s="550"/>
      <c r="BO96" s="550"/>
      <c r="BP96" s="550"/>
      <c r="BQ96" s="550"/>
      <c r="BR96" s="550"/>
      <c r="BS96" s="550"/>
      <c r="BT96" s="550"/>
      <c r="BU96" s="550"/>
      <c r="BV96" s="550"/>
      <c r="BW96" s="551"/>
      <c r="BX96" s="178"/>
    </row>
    <row r="97" spans="1:76" ht="12.75" customHeight="1">
      <c r="A97" s="178"/>
      <c r="B97" s="494" t="s">
        <v>1818</v>
      </c>
      <c r="C97" s="495"/>
      <c r="D97" s="495"/>
      <c r="E97" s="495"/>
      <c r="F97" s="495"/>
      <c r="G97" s="495"/>
      <c r="H97" s="495"/>
      <c r="I97" s="495"/>
      <c r="J97" s="495"/>
      <c r="K97" s="495"/>
      <c r="L97" s="495"/>
      <c r="M97" s="495"/>
      <c r="N97" s="495"/>
      <c r="O97" s="495"/>
      <c r="P97" s="495"/>
      <c r="Q97" s="495"/>
      <c r="R97" s="495"/>
      <c r="S97" s="496"/>
      <c r="T97" s="506">
        <v>2.1</v>
      </c>
      <c r="U97" s="506"/>
      <c r="V97" s="506"/>
      <c r="W97" s="541" t="s">
        <v>1350</v>
      </c>
      <c r="X97" s="542"/>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32" t="str">
        <f>IF('I-TI'!P341&gt;0,"","No se anexa el formato de Presupuesto de Ingresos Económico por fuente de Financiamiento y concepto o falta integrar información.")</f>
        <v/>
      </c>
      <c r="BC97" s="533"/>
      <c r="BD97" s="533"/>
      <c r="BE97" s="533"/>
      <c r="BF97" s="533"/>
      <c r="BG97" s="533"/>
      <c r="BH97" s="533"/>
      <c r="BI97" s="533"/>
      <c r="BJ97" s="533"/>
      <c r="BK97" s="533"/>
      <c r="BL97" s="533"/>
      <c r="BM97" s="533"/>
      <c r="BN97" s="533"/>
      <c r="BO97" s="533"/>
      <c r="BP97" s="533"/>
      <c r="BQ97" s="533"/>
      <c r="BR97" s="533"/>
      <c r="BS97" s="533"/>
      <c r="BT97" s="533"/>
      <c r="BU97" s="533"/>
      <c r="BV97" s="533"/>
      <c r="BW97" s="534"/>
      <c r="BX97" s="178"/>
    </row>
    <row r="98" spans="1:76" ht="12.75" customHeight="1">
      <c r="A98" s="178"/>
      <c r="B98" s="497"/>
      <c r="C98" s="498"/>
      <c r="D98" s="498"/>
      <c r="E98" s="498"/>
      <c r="F98" s="498"/>
      <c r="G98" s="498"/>
      <c r="H98" s="498"/>
      <c r="I98" s="498"/>
      <c r="J98" s="498"/>
      <c r="K98" s="498"/>
      <c r="L98" s="498"/>
      <c r="M98" s="498"/>
      <c r="N98" s="498"/>
      <c r="O98" s="498"/>
      <c r="P98" s="498"/>
      <c r="Q98" s="498"/>
      <c r="R98" s="498"/>
      <c r="S98" s="499"/>
      <c r="T98" s="506"/>
      <c r="U98" s="506"/>
      <c r="V98" s="506"/>
      <c r="W98" s="541"/>
      <c r="X98" s="542"/>
      <c r="Y98" s="542"/>
      <c r="Z98" s="542"/>
      <c r="AA98" s="542"/>
      <c r="AB98" s="542"/>
      <c r="AC98" s="542"/>
      <c r="AD98" s="542"/>
      <c r="AE98" s="542"/>
      <c r="AF98" s="542"/>
      <c r="AG98" s="542"/>
      <c r="AH98" s="542"/>
      <c r="AI98" s="542"/>
      <c r="AJ98" s="542"/>
      <c r="AK98" s="542"/>
      <c r="AL98" s="542"/>
      <c r="AM98" s="542"/>
      <c r="AN98" s="542"/>
      <c r="AO98" s="542"/>
      <c r="AP98" s="542"/>
      <c r="AQ98" s="542"/>
      <c r="AR98" s="542"/>
      <c r="AS98" s="542"/>
      <c r="AT98" s="542"/>
      <c r="AU98" s="542"/>
      <c r="AV98" s="542"/>
      <c r="AW98" s="542"/>
      <c r="AX98" s="542"/>
      <c r="AY98" s="542"/>
      <c r="AZ98" s="542"/>
      <c r="BA98" s="542"/>
      <c r="BB98" s="535"/>
      <c r="BC98" s="536"/>
      <c r="BD98" s="536"/>
      <c r="BE98" s="536"/>
      <c r="BF98" s="536"/>
      <c r="BG98" s="536"/>
      <c r="BH98" s="536"/>
      <c r="BI98" s="536"/>
      <c r="BJ98" s="536"/>
      <c r="BK98" s="536"/>
      <c r="BL98" s="536"/>
      <c r="BM98" s="536"/>
      <c r="BN98" s="536"/>
      <c r="BO98" s="536"/>
      <c r="BP98" s="536"/>
      <c r="BQ98" s="536"/>
      <c r="BR98" s="536"/>
      <c r="BS98" s="536"/>
      <c r="BT98" s="536"/>
      <c r="BU98" s="536"/>
      <c r="BV98" s="536"/>
      <c r="BW98" s="537"/>
      <c r="BX98" s="178"/>
    </row>
    <row r="99" spans="1:76" ht="12.75" customHeight="1">
      <c r="A99" s="178"/>
      <c r="B99" s="497"/>
      <c r="C99" s="498"/>
      <c r="D99" s="498"/>
      <c r="E99" s="498"/>
      <c r="F99" s="498"/>
      <c r="G99" s="498"/>
      <c r="H99" s="498"/>
      <c r="I99" s="498"/>
      <c r="J99" s="498"/>
      <c r="K99" s="498"/>
      <c r="L99" s="498"/>
      <c r="M99" s="498"/>
      <c r="N99" s="498"/>
      <c r="O99" s="498"/>
      <c r="P99" s="498"/>
      <c r="Q99" s="498"/>
      <c r="R99" s="498"/>
      <c r="S99" s="499"/>
      <c r="T99" s="506"/>
      <c r="U99" s="506"/>
      <c r="V99" s="506"/>
      <c r="W99" s="542"/>
      <c r="X99" s="542"/>
      <c r="Y99" s="542"/>
      <c r="Z99" s="542"/>
      <c r="AA99" s="542"/>
      <c r="AB99" s="542"/>
      <c r="AC99" s="542"/>
      <c r="AD99" s="542"/>
      <c r="AE99" s="542"/>
      <c r="AF99" s="542"/>
      <c r="AG99" s="542"/>
      <c r="AH99" s="542"/>
      <c r="AI99" s="542"/>
      <c r="AJ99" s="542"/>
      <c r="AK99" s="542"/>
      <c r="AL99" s="542"/>
      <c r="AM99" s="542"/>
      <c r="AN99" s="542"/>
      <c r="AO99" s="542"/>
      <c r="AP99" s="542"/>
      <c r="AQ99" s="542"/>
      <c r="AR99" s="542"/>
      <c r="AS99" s="542"/>
      <c r="AT99" s="542"/>
      <c r="AU99" s="542"/>
      <c r="AV99" s="542"/>
      <c r="AW99" s="542"/>
      <c r="AX99" s="542"/>
      <c r="AY99" s="542"/>
      <c r="AZ99" s="542"/>
      <c r="BA99" s="542"/>
      <c r="BB99" s="535"/>
      <c r="BC99" s="536"/>
      <c r="BD99" s="536"/>
      <c r="BE99" s="536"/>
      <c r="BF99" s="536"/>
      <c r="BG99" s="536"/>
      <c r="BH99" s="536"/>
      <c r="BI99" s="536"/>
      <c r="BJ99" s="536"/>
      <c r="BK99" s="536"/>
      <c r="BL99" s="536"/>
      <c r="BM99" s="536"/>
      <c r="BN99" s="536"/>
      <c r="BO99" s="536"/>
      <c r="BP99" s="536"/>
      <c r="BQ99" s="536"/>
      <c r="BR99" s="536"/>
      <c r="BS99" s="536"/>
      <c r="BT99" s="536"/>
      <c r="BU99" s="536"/>
      <c r="BV99" s="536"/>
      <c r="BW99" s="537"/>
      <c r="BX99" s="178"/>
    </row>
    <row r="100" spans="1:76" ht="12.75" customHeight="1">
      <c r="A100" s="178"/>
      <c r="B100" s="497"/>
      <c r="C100" s="498"/>
      <c r="D100" s="498"/>
      <c r="E100" s="498"/>
      <c r="F100" s="498"/>
      <c r="G100" s="498"/>
      <c r="H100" s="498"/>
      <c r="I100" s="498"/>
      <c r="J100" s="498"/>
      <c r="K100" s="498"/>
      <c r="L100" s="498"/>
      <c r="M100" s="498"/>
      <c r="N100" s="498"/>
      <c r="O100" s="498"/>
      <c r="P100" s="498"/>
      <c r="Q100" s="498"/>
      <c r="R100" s="498"/>
      <c r="S100" s="499"/>
      <c r="T100" s="506"/>
      <c r="U100" s="506"/>
      <c r="V100" s="506"/>
      <c r="W100" s="542"/>
      <c r="X100" s="542"/>
      <c r="Y100" s="542"/>
      <c r="Z100" s="542"/>
      <c r="AA100" s="542"/>
      <c r="AB100" s="542"/>
      <c r="AC100" s="542"/>
      <c r="AD100" s="542"/>
      <c r="AE100" s="542"/>
      <c r="AF100" s="542"/>
      <c r="AG100" s="542"/>
      <c r="AH100" s="542"/>
      <c r="AI100" s="542"/>
      <c r="AJ100" s="542"/>
      <c r="AK100" s="542"/>
      <c r="AL100" s="542"/>
      <c r="AM100" s="542"/>
      <c r="AN100" s="542"/>
      <c r="AO100" s="542"/>
      <c r="AP100" s="542"/>
      <c r="AQ100" s="542"/>
      <c r="AR100" s="542"/>
      <c r="AS100" s="542"/>
      <c r="AT100" s="542"/>
      <c r="AU100" s="542"/>
      <c r="AV100" s="542"/>
      <c r="AW100" s="542"/>
      <c r="AX100" s="542"/>
      <c r="AY100" s="542"/>
      <c r="AZ100" s="542"/>
      <c r="BA100" s="542"/>
      <c r="BB100" s="538"/>
      <c r="BC100" s="539"/>
      <c r="BD100" s="539"/>
      <c r="BE100" s="539"/>
      <c r="BF100" s="539"/>
      <c r="BG100" s="539"/>
      <c r="BH100" s="539"/>
      <c r="BI100" s="539"/>
      <c r="BJ100" s="539"/>
      <c r="BK100" s="539"/>
      <c r="BL100" s="539"/>
      <c r="BM100" s="539"/>
      <c r="BN100" s="539"/>
      <c r="BO100" s="539"/>
      <c r="BP100" s="539"/>
      <c r="BQ100" s="539"/>
      <c r="BR100" s="539"/>
      <c r="BS100" s="539"/>
      <c r="BT100" s="539"/>
      <c r="BU100" s="539"/>
      <c r="BV100" s="539"/>
      <c r="BW100" s="540"/>
      <c r="BX100" s="178"/>
    </row>
    <row r="101" spans="1:76" ht="12.75" customHeight="1">
      <c r="A101" s="178"/>
      <c r="B101" s="497"/>
      <c r="C101" s="498"/>
      <c r="D101" s="498"/>
      <c r="E101" s="498"/>
      <c r="F101" s="498"/>
      <c r="G101" s="498"/>
      <c r="H101" s="498"/>
      <c r="I101" s="498"/>
      <c r="J101" s="498"/>
      <c r="K101" s="498"/>
      <c r="L101" s="498"/>
      <c r="M101" s="498"/>
      <c r="N101" s="498"/>
      <c r="O101" s="498"/>
      <c r="P101" s="498"/>
      <c r="Q101" s="498"/>
      <c r="R101" s="498"/>
      <c r="S101" s="499"/>
      <c r="T101" s="506">
        <v>2.2000000000000002</v>
      </c>
      <c r="U101" s="506"/>
      <c r="V101" s="506"/>
      <c r="W101" s="541" t="s">
        <v>1323</v>
      </c>
      <c r="X101" s="542"/>
      <c r="Y101" s="542"/>
      <c r="Z101" s="542"/>
      <c r="AA101" s="542"/>
      <c r="AB101" s="542"/>
      <c r="AC101" s="542"/>
      <c r="AD101" s="542"/>
      <c r="AE101" s="542"/>
      <c r="AF101" s="542"/>
      <c r="AG101" s="542"/>
      <c r="AH101" s="542"/>
      <c r="AI101" s="542"/>
      <c r="AJ101" s="542"/>
      <c r="AK101" s="542"/>
      <c r="AL101" s="542"/>
      <c r="AM101" s="542"/>
      <c r="AN101" s="542"/>
      <c r="AO101" s="542"/>
      <c r="AP101" s="542"/>
      <c r="AQ101" s="542"/>
      <c r="AR101" s="542"/>
      <c r="AS101" s="542"/>
      <c r="AT101" s="542"/>
      <c r="AU101" s="542"/>
      <c r="AV101" s="542"/>
      <c r="AW101" s="542"/>
      <c r="AX101" s="542"/>
      <c r="AY101" s="542"/>
      <c r="AZ101" s="542"/>
      <c r="BA101" s="542"/>
      <c r="BB101" s="532" t="str">
        <f>IF(N6="H. Ayuntamiento",IF(H4=0,"","En la estimación de los Ingresos se dejo de presupuestar en algunos de los rubros que integran las partidas: "&amp;IF('I-TI'!I346&lt;1,"11100 ",)&amp;IF('I-TI'!I347&lt;1,"12100 ",)&amp;IF('I-TI'!I348&lt;1,"12200 ",)&amp;IF('I-TI'!I349&lt;1,"12300 ",)&amp;IF('I-TI'!I350&lt;1,"17100 ",)&amp;IF('I-TI'!I351&lt;1,"43100 ",)&amp;IF('I-TI'!I352&lt;1,"43200 ",)&amp;IF('I-TI'!I353&lt;1,"44100 ",)&amp;IF('I-TI'!I354&lt;1,"44200 ",)&amp;IF('I-TI'!I355&lt;1,"44300 ",)&amp;IF('I-TI'!I356&lt;1,"45100 ",)&amp;IF('I-TI'!I357&lt;1,"61100 ",)&amp;IF('I-TI'!I358&lt;1,"81100 ",)&amp;IF('I-TI'!I359&lt;1," 82100",)),"")</f>
        <v xml:space="preserve">En la estimación de los Ingresos se dejo de presupuestar en algunos de los rubros que integran las partidas: </v>
      </c>
      <c r="BC101" s="533"/>
      <c r="BD101" s="533"/>
      <c r="BE101" s="533"/>
      <c r="BF101" s="533"/>
      <c r="BG101" s="533"/>
      <c r="BH101" s="533"/>
      <c r="BI101" s="533"/>
      <c r="BJ101" s="533"/>
      <c r="BK101" s="533"/>
      <c r="BL101" s="533"/>
      <c r="BM101" s="533"/>
      <c r="BN101" s="533"/>
      <c r="BO101" s="533"/>
      <c r="BP101" s="533"/>
      <c r="BQ101" s="533"/>
      <c r="BR101" s="533"/>
      <c r="BS101" s="533"/>
      <c r="BT101" s="533"/>
      <c r="BU101" s="533"/>
      <c r="BV101" s="533"/>
      <c r="BW101" s="534"/>
      <c r="BX101" s="178"/>
    </row>
    <row r="102" spans="1:76" ht="12.75" customHeight="1">
      <c r="A102" s="178"/>
      <c r="B102" s="497"/>
      <c r="C102" s="498"/>
      <c r="D102" s="498"/>
      <c r="E102" s="498"/>
      <c r="F102" s="498"/>
      <c r="G102" s="498"/>
      <c r="H102" s="498"/>
      <c r="I102" s="498"/>
      <c r="J102" s="498"/>
      <c r="K102" s="498"/>
      <c r="L102" s="498"/>
      <c r="M102" s="498"/>
      <c r="N102" s="498"/>
      <c r="O102" s="498"/>
      <c r="P102" s="498"/>
      <c r="Q102" s="498"/>
      <c r="R102" s="498"/>
      <c r="S102" s="499"/>
      <c r="T102" s="506"/>
      <c r="U102" s="506"/>
      <c r="V102" s="506"/>
      <c r="W102" s="542"/>
      <c r="X102" s="542"/>
      <c r="Y102" s="542"/>
      <c r="Z102" s="542"/>
      <c r="AA102" s="542"/>
      <c r="AB102" s="542"/>
      <c r="AC102" s="542"/>
      <c r="AD102" s="542"/>
      <c r="AE102" s="542"/>
      <c r="AF102" s="542"/>
      <c r="AG102" s="542"/>
      <c r="AH102" s="542"/>
      <c r="AI102" s="542"/>
      <c r="AJ102" s="542"/>
      <c r="AK102" s="542"/>
      <c r="AL102" s="542"/>
      <c r="AM102" s="542"/>
      <c r="AN102" s="542"/>
      <c r="AO102" s="542"/>
      <c r="AP102" s="542"/>
      <c r="AQ102" s="542"/>
      <c r="AR102" s="542"/>
      <c r="AS102" s="542"/>
      <c r="AT102" s="542"/>
      <c r="AU102" s="542"/>
      <c r="AV102" s="542"/>
      <c r="AW102" s="542"/>
      <c r="AX102" s="542"/>
      <c r="AY102" s="542"/>
      <c r="AZ102" s="542"/>
      <c r="BA102" s="542"/>
      <c r="BB102" s="535"/>
      <c r="BC102" s="536"/>
      <c r="BD102" s="536"/>
      <c r="BE102" s="536"/>
      <c r="BF102" s="536"/>
      <c r="BG102" s="536"/>
      <c r="BH102" s="536"/>
      <c r="BI102" s="536"/>
      <c r="BJ102" s="536"/>
      <c r="BK102" s="536"/>
      <c r="BL102" s="536"/>
      <c r="BM102" s="536"/>
      <c r="BN102" s="536"/>
      <c r="BO102" s="536"/>
      <c r="BP102" s="536"/>
      <c r="BQ102" s="536"/>
      <c r="BR102" s="536"/>
      <c r="BS102" s="536"/>
      <c r="BT102" s="536"/>
      <c r="BU102" s="536"/>
      <c r="BV102" s="536"/>
      <c r="BW102" s="537"/>
      <c r="BX102" s="178"/>
    </row>
    <row r="103" spans="1:76" ht="12.75" customHeight="1">
      <c r="A103" s="178"/>
      <c r="B103" s="497"/>
      <c r="C103" s="498"/>
      <c r="D103" s="498"/>
      <c r="E103" s="498"/>
      <c r="F103" s="498"/>
      <c r="G103" s="498"/>
      <c r="H103" s="498"/>
      <c r="I103" s="498"/>
      <c r="J103" s="498"/>
      <c r="K103" s="498"/>
      <c r="L103" s="498"/>
      <c r="M103" s="498"/>
      <c r="N103" s="498"/>
      <c r="O103" s="498"/>
      <c r="P103" s="498"/>
      <c r="Q103" s="498"/>
      <c r="R103" s="498"/>
      <c r="S103" s="499"/>
      <c r="T103" s="506"/>
      <c r="U103" s="506"/>
      <c r="V103" s="506"/>
      <c r="W103" s="542"/>
      <c r="X103" s="542"/>
      <c r="Y103" s="542"/>
      <c r="Z103" s="542"/>
      <c r="AA103" s="542"/>
      <c r="AB103" s="542"/>
      <c r="AC103" s="542"/>
      <c r="AD103" s="542"/>
      <c r="AE103" s="542"/>
      <c r="AF103" s="542"/>
      <c r="AG103" s="542"/>
      <c r="AH103" s="542"/>
      <c r="AI103" s="542"/>
      <c r="AJ103" s="542"/>
      <c r="AK103" s="542"/>
      <c r="AL103" s="542"/>
      <c r="AM103" s="542"/>
      <c r="AN103" s="542"/>
      <c r="AO103" s="542"/>
      <c r="AP103" s="542"/>
      <c r="AQ103" s="542"/>
      <c r="AR103" s="542"/>
      <c r="AS103" s="542"/>
      <c r="AT103" s="542"/>
      <c r="AU103" s="542"/>
      <c r="AV103" s="542"/>
      <c r="AW103" s="542"/>
      <c r="AX103" s="542"/>
      <c r="AY103" s="542"/>
      <c r="AZ103" s="542"/>
      <c r="BA103" s="542"/>
      <c r="BB103" s="535"/>
      <c r="BC103" s="536"/>
      <c r="BD103" s="536"/>
      <c r="BE103" s="536"/>
      <c r="BF103" s="536"/>
      <c r="BG103" s="536"/>
      <c r="BH103" s="536"/>
      <c r="BI103" s="536"/>
      <c r="BJ103" s="536"/>
      <c r="BK103" s="536"/>
      <c r="BL103" s="536"/>
      <c r="BM103" s="536"/>
      <c r="BN103" s="536"/>
      <c r="BO103" s="536"/>
      <c r="BP103" s="536"/>
      <c r="BQ103" s="536"/>
      <c r="BR103" s="536"/>
      <c r="BS103" s="536"/>
      <c r="BT103" s="536"/>
      <c r="BU103" s="536"/>
      <c r="BV103" s="536"/>
      <c r="BW103" s="537"/>
      <c r="BX103" s="178"/>
    </row>
    <row r="104" spans="1:76" ht="12.75" customHeight="1">
      <c r="A104" s="178"/>
      <c r="B104" s="497"/>
      <c r="C104" s="498"/>
      <c r="D104" s="498"/>
      <c r="E104" s="498"/>
      <c r="F104" s="498"/>
      <c r="G104" s="498"/>
      <c r="H104" s="498"/>
      <c r="I104" s="498"/>
      <c r="J104" s="498"/>
      <c r="K104" s="498"/>
      <c r="L104" s="498"/>
      <c r="M104" s="498"/>
      <c r="N104" s="498"/>
      <c r="O104" s="498"/>
      <c r="P104" s="498"/>
      <c r="Q104" s="498"/>
      <c r="R104" s="498"/>
      <c r="S104" s="499"/>
      <c r="T104" s="506"/>
      <c r="U104" s="506"/>
      <c r="V104" s="506"/>
      <c r="W104" s="542"/>
      <c r="X104" s="542"/>
      <c r="Y104" s="542"/>
      <c r="Z104" s="542"/>
      <c r="AA104" s="542"/>
      <c r="AB104" s="542"/>
      <c r="AC104" s="542"/>
      <c r="AD104" s="542"/>
      <c r="AE104" s="542"/>
      <c r="AF104" s="542"/>
      <c r="AG104" s="542"/>
      <c r="AH104" s="542"/>
      <c r="AI104" s="542"/>
      <c r="AJ104" s="542"/>
      <c r="AK104" s="542"/>
      <c r="AL104" s="542"/>
      <c r="AM104" s="542"/>
      <c r="AN104" s="542"/>
      <c r="AO104" s="542"/>
      <c r="AP104" s="542"/>
      <c r="AQ104" s="542"/>
      <c r="AR104" s="542"/>
      <c r="AS104" s="542"/>
      <c r="AT104" s="542"/>
      <c r="AU104" s="542"/>
      <c r="AV104" s="542"/>
      <c r="AW104" s="542"/>
      <c r="AX104" s="542"/>
      <c r="AY104" s="542"/>
      <c r="AZ104" s="542"/>
      <c r="BA104" s="542"/>
      <c r="BB104" s="538"/>
      <c r="BC104" s="539"/>
      <c r="BD104" s="539"/>
      <c r="BE104" s="539"/>
      <c r="BF104" s="539"/>
      <c r="BG104" s="539"/>
      <c r="BH104" s="539"/>
      <c r="BI104" s="539"/>
      <c r="BJ104" s="539"/>
      <c r="BK104" s="539"/>
      <c r="BL104" s="539"/>
      <c r="BM104" s="539"/>
      <c r="BN104" s="539"/>
      <c r="BO104" s="539"/>
      <c r="BP104" s="539"/>
      <c r="BQ104" s="539"/>
      <c r="BR104" s="539"/>
      <c r="BS104" s="539"/>
      <c r="BT104" s="539"/>
      <c r="BU104" s="539"/>
      <c r="BV104" s="539"/>
      <c r="BW104" s="540"/>
      <c r="BX104" s="178"/>
    </row>
    <row r="105" spans="1:76" ht="12.75" customHeight="1">
      <c r="A105" s="178"/>
      <c r="B105" s="497"/>
      <c r="C105" s="498"/>
      <c r="D105" s="498"/>
      <c r="E105" s="498"/>
      <c r="F105" s="498"/>
      <c r="G105" s="498"/>
      <c r="H105" s="498"/>
      <c r="I105" s="498"/>
      <c r="J105" s="498"/>
      <c r="K105" s="498"/>
      <c r="L105" s="498"/>
      <c r="M105" s="498"/>
      <c r="N105" s="498"/>
      <c r="O105" s="498"/>
      <c r="P105" s="498"/>
      <c r="Q105" s="498"/>
      <c r="R105" s="498"/>
      <c r="S105" s="499"/>
      <c r="T105" s="506">
        <v>2.2999999999999998</v>
      </c>
      <c r="U105" s="506"/>
      <c r="V105" s="506"/>
      <c r="W105" s="541" t="s">
        <v>1820</v>
      </c>
      <c r="X105" s="542"/>
      <c r="Y105" s="542"/>
      <c r="Z105" s="542"/>
      <c r="AA105" s="542"/>
      <c r="AB105" s="542"/>
      <c r="AC105" s="542"/>
      <c r="AD105" s="542"/>
      <c r="AE105" s="542"/>
      <c r="AF105" s="542"/>
      <c r="AG105" s="542"/>
      <c r="AH105" s="542"/>
      <c r="AI105" s="542"/>
      <c r="AJ105" s="542"/>
      <c r="AK105" s="542"/>
      <c r="AL105" s="542"/>
      <c r="AM105" s="542"/>
      <c r="AN105" s="542"/>
      <c r="AO105" s="542"/>
      <c r="AP105" s="542"/>
      <c r="AQ105" s="542"/>
      <c r="AR105" s="542"/>
      <c r="AS105" s="542"/>
      <c r="AT105" s="542"/>
      <c r="AU105" s="542"/>
      <c r="AV105" s="542"/>
      <c r="AW105" s="542"/>
      <c r="AX105" s="542"/>
      <c r="AY105" s="542"/>
      <c r="AZ105" s="542"/>
      <c r="BA105" s="542"/>
      <c r="BB105" s="532" t="str">
        <f>IF('I-TI'!G372&lt;&gt;0,"En la Estimación de Ingresos hace falta capturar el OR en uno o más de los rubros de este formato.","")</f>
        <v/>
      </c>
      <c r="BC105" s="533"/>
      <c r="BD105" s="533"/>
      <c r="BE105" s="533"/>
      <c r="BF105" s="533"/>
      <c r="BG105" s="533"/>
      <c r="BH105" s="533"/>
      <c r="BI105" s="533"/>
      <c r="BJ105" s="533"/>
      <c r="BK105" s="533"/>
      <c r="BL105" s="533"/>
      <c r="BM105" s="533"/>
      <c r="BN105" s="533"/>
      <c r="BO105" s="533"/>
      <c r="BP105" s="533"/>
      <c r="BQ105" s="533"/>
      <c r="BR105" s="533"/>
      <c r="BS105" s="533"/>
      <c r="BT105" s="533"/>
      <c r="BU105" s="533"/>
      <c r="BV105" s="533"/>
      <c r="BW105" s="534"/>
      <c r="BX105" s="178"/>
    </row>
    <row r="106" spans="1:76" ht="12.75" customHeight="1">
      <c r="A106" s="178"/>
      <c r="B106" s="497"/>
      <c r="C106" s="498"/>
      <c r="D106" s="498"/>
      <c r="E106" s="498"/>
      <c r="F106" s="498"/>
      <c r="G106" s="498"/>
      <c r="H106" s="498"/>
      <c r="I106" s="498"/>
      <c r="J106" s="498"/>
      <c r="K106" s="498"/>
      <c r="L106" s="498"/>
      <c r="M106" s="498"/>
      <c r="N106" s="498"/>
      <c r="O106" s="498"/>
      <c r="P106" s="498"/>
      <c r="Q106" s="498"/>
      <c r="R106" s="498"/>
      <c r="S106" s="499"/>
      <c r="T106" s="506"/>
      <c r="U106" s="506"/>
      <c r="V106" s="506"/>
      <c r="W106" s="542"/>
      <c r="X106" s="542"/>
      <c r="Y106" s="542"/>
      <c r="Z106" s="542"/>
      <c r="AA106" s="542"/>
      <c r="AB106" s="542"/>
      <c r="AC106" s="542"/>
      <c r="AD106" s="542"/>
      <c r="AE106" s="542"/>
      <c r="AF106" s="542"/>
      <c r="AG106" s="542"/>
      <c r="AH106" s="542"/>
      <c r="AI106" s="542"/>
      <c r="AJ106" s="542"/>
      <c r="AK106" s="542"/>
      <c r="AL106" s="542"/>
      <c r="AM106" s="542"/>
      <c r="AN106" s="542"/>
      <c r="AO106" s="542"/>
      <c r="AP106" s="542"/>
      <c r="AQ106" s="542"/>
      <c r="AR106" s="542"/>
      <c r="AS106" s="542"/>
      <c r="AT106" s="542"/>
      <c r="AU106" s="542"/>
      <c r="AV106" s="542"/>
      <c r="AW106" s="542"/>
      <c r="AX106" s="542"/>
      <c r="AY106" s="542"/>
      <c r="AZ106" s="542"/>
      <c r="BA106" s="542"/>
      <c r="BB106" s="535"/>
      <c r="BC106" s="536"/>
      <c r="BD106" s="536"/>
      <c r="BE106" s="536"/>
      <c r="BF106" s="536"/>
      <c r="BG106" s="536"/>
      <c r="BH106" s="536"/>
      <c r="BI106" s="536"/>
      <c r="BJ106" s="536"/>
      <c r="BK106" s="536"/>
      <c r="BL106" s="536"/>
      <c r="BM106" s="536"/>
      <c r="BN106" s="536"/>
      <c r="BO106" s="536"/>
      <c r="BP106" s="536"/>
      <c r="BQ106" s="536"/>
      <c r="BR106" s="536"/>
      <c r="BS106" s="536"/>
      <c r="BT106" s="536"/>
      <c r="BU106" s="536"/>
      <c r="BV106" s="536"/>
      <c r="BW106" s="537"/>
      <c r="BX106" s="178"/>
    </row>
    <row r="107" spans="1:76" ht="12.75" customHeight="1">
      <c r="A107" s="178"/>
      <c r="B107" s="497"/>
      <c r="C107" s="498"/>
      <c r="D107" s="498"/>
      <c r="E107" s="498"/>
      <c r="F107" s="498"/>
      <c r="G107" s="498"/>
      <c r="H107" s="498"/>
      <c r="I107" s="498"/>
      <c r="J107" s="498"/>
      <c r="K107" s="498"/>
      <c r="L107" s="498"/>
      <c r="M107" s="498"/>
      <c r="N107" s="498"/>
      <c r="O107" s="498"/>
      <c r="P107" s="498"/>
      <c r="Q107" s="498"/>
      <c r="R107" s="498"/>
      <c r="S107" s="499"/>
      <c r="T107" s="506"/>
      <c r="U107" s="506"/>
      <c r="V107" s="506"/>
      <c r="W107" s="542"/>
      <c r="X107" s="542"/>
      <c r="Y107" s="542"/>
      <c r="Z107" s="542"/>
      <c r="AA107" s="542"/>
      <c r="AB107" s="542"/>
      <c r="AC107" s="542"/>
      <c r="AD107" s="542"/>
      <c r="AE107" s="542"/>
      <c r="AF107" s="542"/>
      <c r="AG107" s="542"/>
      <c r="AH107" s="542"/>
      <c r="AI107" s="542"/>
      <c r="AJ107" s="542"/>
      <c r="AK107" s="542"/>
      <c r="AL107" s="542"/>
      <c r="AM107" s="542"/>
      <c r="AN107" s="542"/>
      <c r="AO107" s="542"/>
      <c r="AP107" s="542"/>
      <c r="AQ107" s="542"/>
      <c r="AR107" s="542"/>
      <c r="AS107" s="542"/>
      <c r="AT107" s="542"/>
      <c r="AU107" s="542"/>
      <c r="AV107" s="542"/>
      <c r="AW107" s="542"/>
      <c r="AX107" s="542"/>
      <c r="AY107" s="542"/>
      <c r="AZ107" s="542"/>
      <c r="BA107" s="542"/>
      <c r="BB107" s="535"/>
      <c r="BC107" s="536"/>
      <c r="BD107" s="536"/>
      <c r="BE107" s="536"/>
      <c r="BF107" s="536"/>
      <c r="BG107" s="536"/>
      <c r="BH107" s="536"/>
      <c r="BI107" s="536"/>
      <c r="BJ107" s="536"/>
      <c r="BK107" s="536"/>
      <c r="BL107" s="536"/>
      <c r="BM107" s="536"/>
      <c r="BN107" s="536"/>
      <c r="BO107" s="536"/>
      <c r="BP107" s="536"/>
      <c r="BQ107" s="536"/>
      <c r="BR107" s="536"/>
      <c r="BS107" s="536"/>
      <c r="BT107" s="536"/>
      <c r="BU107" s="536"/>
      <c r="BV107" s="536"/>
      <c r="BW107" s="537"/>
      <c r="BX107" s="178"/>
    </row>
    <row r="108" spans="1:76" ht="12.75" customHeight="1">
      <c r="A108" s="178"/>
      <c r="B108" s="500"/>
      <c r="C108" s="501"/>
      <c r="D108" s="501"/>
      <c r="E108" s="501"/>
      <c r="F108" s="501"/>
      <c r="G108" s="501"/>
      <c r="H108" s="501"/>
      <c r="I108" s="501"/>
      <c r="J108" s="501"/>
      <c r="K108" s="501"/>
      <c r="L108" s="501"/>
      <c r="M108" s="501"/>
      <c r="N108" s="501"/>
      <c r="O108" s="501"/>
      <c r="P108" s="501"/>
      <c r="Q108" s="501"/>
      <c r="R108" s="501"/>
      <c r="S108" s="502"/>
      <c r="T108" s="506"/>
      <c r="U108" s="506"/>
      <c r="V108" s="506"/>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38"/>
      <c r="BC108" s="539"/>
      <c r="BD108" s="539"/>
      <c r="BE108" s="539"/>
      <c r="BF108" s="539"/>
      <c r="BG108" s="539"/>
      <c r="BH108" s="539"/>
      <c r="BI108" s="539"/>
      <c r="BJ108" s="539"/>
      <c r="BK108" s="539"/>
      <c r="BL108" s="539"/>
      <c r="BM108" s="539"/>
      <c r="BN108" s="539"/>
      <c r="BO108" s="539"/>
      <c r="BP108" s="539"/>
      <c r="BQ108" s="539"/>
      <c r="BR108" s="539"/>
      <c r="BS108" s="539"/>
      <c r="BT108" s="539"/>
      <c r="BU108" s="539"/>
      <c r="BV108" s="539"/>
      <c r="BW108" s="540"/>
      <c r="BX108" s="178"/>
    </row>
    <row r="109" spans="1:76" ht="12.75" customHeight="1">
      <c r="A109" s="178"/>
      <c r="B109" s="494" t="s">
        <v>1320</v>
      </c>
      <c r="C109" s="495"/>
      <c r="D109" s="495"/>
      <c r="E109" s="495"/>
      <c r="F109" s="495"/>
      <c r="G109" s="495"/>
      <c r="H109" s="495"/>
      <c r="I109" s="495"/>
      <c r="J109" s="495"/>
      <c r="K109" s="495"/>
      <c r="L109" s="495"/>
      <c r="M109" s="495"/>
      <c r="N109" s="495"/>
      <c r="O109" s="495"/>
      <c r="P109" s="495"/>
      <c r="Q109" s="495"/>
      <c r="R109" s="495"/>
      <c r="S109" s="496"/>
      <c r="T109" s="506">
        <v>3.1</v>
      </c>
      <c r="U109" s="506"/>
      <c r="V109" s="506"/>
      <c r="W109" s="541" t="s">
        <v>1350</v>
      </c>
      <c r="X109" s="542"/>
      <c r="Y109" s="542"/>
      <c r="Z109" s="542"/>
      <c r="AA109" s="542"/>
      <c r="AB109" s="542"/>
      <c r="AC109" s="542"/>
      <c r="AD109" s="542"/>
      <c r="AE109" s="542"/>
      <c r="AF109" s="542"/>
      <c r="AG109" s="542"/>
      <c r="AH109" s="542"/>
      <c r="AI109" s="542"/>
      <c r="AJ109" s="542"/>
      <c r="AK109" s="542"/>
      <c r="AL109" s="542"/>
      <c r="AM109" s="542"/>
      <c r="AN109" s="542"/>
      <c r="AO109" s="542"/>
      <c r="AP109" s="542"/>
      <c r="AQ109" s="542"/>
      <c r="AR109" s="542"/>
      <c r="AS109" s="542"/>
      <c r="AT109" s="542"/>
      <c r="AU109" s="542"/>
      <c r="AV109" s="542"/>
      <c r="AW109" s="542"/>
      <c r="AX109" s="542"/>
      <c r="AY109" s="542"/>
      <c r="AZ109" s="542"/>
      <c r="BA109" s="542"/>
      <c r="BB109" s="532" t="str">
        <f>IF('E-OG'!O430&gt;0,"","No se anexa el formato de Presupuesto de Egresos Económica y por Objeto del Gasto o falta integrar información.")</f>
        <v/>
      </c>
      <c r="BC109" s="533"/>
      <c r="BD109" s="533"/>
      <c r="BE109" s="533"/>
      <c r="BF109" s="533"/>
      <c r="BG109" s="533"/>
      <c r="BH109" s="533"/>
      <c r="BI109" s="533"/>
      <c r="BJ109" s="533"/>
      <c r="BK109" s="533"/>
      <c r="BL109" s="533"/>
      <c r="BM109" s="533"/>
      <c r="BN109" s="533"/>
      <c r="BO109" s="533"/>
      <c r="BP109" s="533"/>
      <c r="BQ109" s="533"/>
      <c r="BR109" s="533"/>
      <c r="BS109" s="533"/>
      <c r="BT109" s="533"/>
      <c r="BU109" s="533"/>
      <c r="BV109" s="533"/>
      <c r="BW109" s="534"/>
      <c r="BX109" s="178"/>
    </row>
    <row r="110" spans="1:76" ht="12.75" customHeight="1">
      <c r="A110" s="178"/>
      <c r="B110" s="497"/>
      <c r="C110" s="498"/>
      <c r="D110" s="498"/>
      <c r="E110" s="498"/>
      <c r="F110" s="498"/>
      <c r="G110" s="498"/>
      <c r="H110" s="498"/>
      <c r="I110" s="498"/>
      <c r="J110" s="498"/>
      <c r="K110" s="498"/>
      <c r="L110" s="498"/>
      <c r="M110" s="498"/>
      <c r="N110" s="498"/>
      <c r="O110" s="498"/>
      <c r="P110" s="498"/>
      <c r="Q110" s="498"/>
      <c r="R110" s="498"/>
      <c r="S110" s="499"/>
      <c r="T110" s="506"/>
      <c r="U110" s="506"/>
      <c r="V110" s="506"/>
      <c r="W110" s="541"/>
      <c r="X110" s="542"/>
      <c r="Y110" s="542"/>
      <c r="Z110" s="542"/>
      <c r="AA110" s="542"/>
      <c r="AB110" s="542"/>
      <c r="AC110" s="542"/>
      <c r="AD110" s="542"/>
      <c r="AE110" s="542"/>
      <c r="AF110" s="542"/>
      <c r="AG110" s="542"/>
      <c r="AH110" s="542"/>
      <c r="AI110" s="542"/>
      <c r="AJ110" s="542"/>
      <c r="AK110" s="542"/>
      <c r="AL110" s="542"/>
      <c r="AM110" s="542"/>
      <c r="AN110" s="542"/>
      <c r="AO110" s="542"/>
      <c r="AP110" s="542"/>
      <c r="AQ110" s="542"/>
      <c r="AR110" s="542"/>
      <c r="AS110" s="542"/>
      <c r="AT110" s="542"/>
      <c r="AU110" s="542"/>
      <c r="AV110" s="542"/>
      <c r="AW110" s="542"/>
      <c r="AX110" s="542"/>
      <c r="AY110" s="542"/>
      <c r="AZ110" s="542"/>
      <c r="BA110" s="542"/>
      <c r="BB110" s="535"/>
      <c r="BC110" s="536"/>
      <c r="BD110" s="536"/>
      <c r="BE110" s="536"/>
      <c r="BF110" s="536"/>
      <c r="BG110" s="536"/>
      <c r="BH110" s="536"/>
      <c r="BI110" s="536"/>
      <c r="BJ110" s="536"/>
      <c r="BK110" s="536"/>
      <c r="BL110" s="536"/>
      <c r="BM110" s="536"/>
      <c r="BN110" s="536"/>
      <c r="BO110" s="536"/>
      <c r="BP110" s="536"/>
      <c r="BQ110" s="536"/>
      <c r="BR110" s="536"/>
      <c r="BS110" s="536"/>
      <c r="BT110" s="536"/>
      <c r="BU110" s="536"/>
      <c r="BV110" s="536"/>
      <c r="BW110" s="537"/>
      <c r="BX110" s="178"/>
    </row>
    <row r="111" spans="1:76" ht="12.75" customHeight="1">
      <c r="A111" s="178"/>
      <c r="B111" s="497"/>
      <c r="C111" s="498"/>
      <c r="D111" s="498"/>
      <c r="E111" s="498"/>
      <c r="F111" s="498"/>
      <c r="G111" s="498"/>
      <c r="H111" s="498"/>
      <c r="I111" s="498"/>
      <c r="J111" s="498"/>
      <c r="K111" s="498"/>
      <c r="L111" s="498"/>
      <c r="M111" s="498"/>
      <c r="N111" s="498"/>
      <c r="O111" s="498"/>
      <c r="P111" s="498"/>
      <c r="Q111" s="498"/>
      <c r="R111" s="498"/>
      <c r="S111" s="499"/>
      <c r="T111" s="506"/>
      <c r="U111" s="506"/>
      <c r="V111" s="506"/>
      <c r="W111" s="542"/>
      <c r="X111" s="542"/>
      <c r="Y111" s="542"/>
      <c r="Z111" s="542"/>
      <c r="AA111" s="542"/>
      <c r="AB111" s="542"/>
      <c r="AC111" s="542"/>
      <c r="AD111" s="542"/>
      <c r="AE111" s="542"/>
      <c r="AF111" s="542"/>
      <c r="AG111" s="542"/>
      <c r="AH111" s="542"/>
      <c r="AI111" s="542"/>
      <c r="AJ111" s="542"/>
      <c r="AK111" s="542"/>
      <c r="AL111" s="542"/>
      <c r="AM111" s="542"/>
      <c r="AN111" s="542"/>
      <c r="AO111" s="542"/>
      <c r="AP111" s="542"/>
      <c r="AQ111" s="542"/>
      <c r="AR111" s="542"/>
      <c r="AS111" s="542"/>
      <c r="AT111" s="542"/>
      <c r="AU111" s="542"/>
      <c r="AV111" s="542"/>
      <c r="AW111" s="542"/>
      <c r="AX111" s="542"/>
      <c r="AY111" s="542"/>
      <c r="AZ111" s="542"/>
      <c r="BA111" s="542"/>
      <c r="BB111" s="535"/>
      <c r="BC111" s="536"/>
      <c r="BD111" s="536"/>
      <c r="BE111" s="536"/>
      <c r="BF111" s="536"/>
      <c r="BG111" s="536"/>
      <c r="BH111" s="536"/>
      <c r="BI111" s="536"/>
      <c r="BJ111" s="536"/>
      <c r="BK111" s="536"/>
      <c r="BL111" s="536"/>
      <c r="BM111" s="536"/>
      <c r="BN111" s="536"/>
      <c r="BO111" s="536"/>
      <c r="BP111" s="536"/>
      <c r="BQ111" s="536"/>
      <c r="BR111" s="536"/>
      <c r="BS111" s="536"/>
      <c r="BT111" s="536"/>
      <c r="BU111" s="536"/>
      <c r="BV111" s="536"/>
      <c r="BW111" s="537"/>
      <c r="BX111" s="178"/>
    </row>
    <row r="112" spans="1:76" ht="12.75" customHeight="1">
      <c r="A112" s="178"/>
      <c r="B112" s="497"/>
      <c r="C112" s="498"/>
      <c r="D112" s="498"/>
      <c r="E112" s="498"/>
      <c r="F112" s="498"/>
      <c r="G112" s="498"/>
      <c r="H112" s="498"/>
      <c r="I112" s="498"/>
      <c r="J112" s="498"/>
      <c r="K112" s="498"/>
      <c r="L112" s="498"/>
      <c r="M112" s="498"/>
      <c r="N112" s="498"/>
      <c r="O112" s="498"/>
      <c r="P112" s="498"/>
      <c r="Q112" s="498"/>
      <c r="R112" s="498"/>
      <c r="S112" s="499"/>
      <c r="T112" s="506"/>
      <c r="U112" s="506"/>
      <c r="V112" s="506"/>
      <c r="W112" s="542"/>
      <c r="X112" s="542"/>
      <c r="Y112" s="542"/>
      <c r="Z112" s="542"/>
      <c r="AA112" s="542"/>
      <c r="AB112" s="542"/>
      <c r="AC112" s="542"/>
      <c r="AD112" s="542"/>
      <c r="AE112" s="542"/>
      <c r="AF112" s="542"/>
      <c r="AG112" s="542"/>
      <c r="AH112" s="542"/>
      <c r="AI112" s="542"/>
      <c r="AJ112" s="542"/>
      <c r="AK112" s="542"/>
      <c r="AL112" s="542"/>
      <c r="AM112" s="542"/>
      <c r="AN112" s="542"/>
      <c r="AO112" s="542"/>
      <c r="AP112" s="542"/>
      <c r="AQ112" s="542"/>
      <c r="AR112" s="542"/>
      <c r="AS112" s="542"/>
      <c r="AT112" s="542"/>
      <c r="AU112" s="542"/>
      <c r="AV112" s="542"/>
      <c r="AW112" s="542"/>
      <c r="AX112" s="542"/>
      <c r="AY112" s="542"/>
      <c r="AZ112" s="542"/>
      <c r="BA112" s="542"/>
      <c r="BB112" s="538"/>
      <c r="BC112" s="539"/>
      <c r="BD112" s="539"/>
      <c r="BE112" s="539"/>
      <c r="BF112" s="539"/>
      <c r="BG112" s="539"/>
      <c r="BH112" s="539"/>
      <c r="BI112" s="539"/>
      <c r="BJ112" s="539"/>
      <c r="BK112" s="539"/>
      <c r="BL112" s="539"/>
      <c r="BM112" s="539"/>
      <c r="BN112" s="539"/>
      <c r="BO112" s="539"/>
      <c r="BP112" s="539"/>
      <c r="BQ112" s="539"/>
      <c r="BR112" s="539"/>
      <c r="BS112" s="539"/>
      <c r="BT112" s="539"/>
      <c r="BU112" s="539"/>
      <c r="BV112" s="539"/>
      <c r="BW112" s="540"/>
      <c r="BX112" s="178"/>
    </row>
    <row r="113" spans="1:76" ht="12.75" customHeight="1">
      <c r="A113" s="178"/>
      <c r="B113" s="497"/>
      <c r="C113" s="498"/>
      <c r="D113" s="498"/>
      <c r="E113" s="498"/>
      <c r="F113" s="498"/>
      <c r="G113" s="498"/>
      <c r="H113" s="498"/>
      <c r="I113" s="498"/>
      <c r="J113" s="498"/>
      <c r="K113" s="498"/>
      <c r="L113" s="498"/>
      <c r="M113" s="498"/>
      <c r="N113" s="498"/>
      <c r="O113" s="498"/>
      <c r="P113" s="498"/>
      <c r="Q113" s="498"/>
      <c r="R113" s="498"/>
      <c r="S113" s="499"/>
      <c r="T113" s="506">
        <v>3.2</v>
      </c>
      <c r="U113" s="506"/>
      <c r="V113" s="506"/>
      <c r="W113" s="561" t="s">
        <v>1352</v>
      </c>
      <c r="X113" s="562"/>
      <c r="Y113" s="562"/>
      <c r="Z113" s="562"/>
      <c r="AA113" s="562"/>
      <c r="AB113" s="562"/>
      <c r="AC113" s="562"/>
      <c r="AD113" s="562"/>
      <c r="AE113" s="562"/>
      <c r="AF113" s="562"/>
      <c r="AG113" s="562"/>
      <c r="AH113" s="562"/>
      <c r="AI113" s="562"/>
      <c r="AJ113" s="562"/>
      <c r="AK113" s="562"/>
      <c r="AL113" s="562"/>
      <c r="AM113" s="562"/>
      <c r="AN113" s="562"/>
      <c r="AO113" s="562"/>
      <c r="AP113" s="562"/>
      <c r="AQ113" s="562"/>
      <c r="AR113" s="562"/>
      <c r="AS113" s="562"/>
      <c r="AT113" s="562"/>
      <c r="AU113" s="562"/>
      <c r="AV113" s="562"/>
      <c r="AW113" s="562"/>
      <c r="AX113" s="562"/>
      <c r="AY113" s="562"/>
      <c r="AZ113" s="562"/>
      <c r="BA113" s="563"/>
      <c r="BB113" s="532" t="str">
        <f>IF(N6="H. Ayuntamiento",IF(H4=0," ","En la estimación de los Egresos se dejo de presupuestar en algunos de los rubros que integran las partidas: "&amp;IF('E-OG'!H434&lt;1,"111 ",)&amp;IF('E-OG'!H435&lt;1,"113 ",)&amp;IF('E-OG'!H436&lt;1,"132 ",)&amp;IF('E-OG'!H437&lt;1,"141 ",)&amp;IF('E-OG'!H438&lt;1,"143 ",)),"")</f>
        <v xml:space="preserve">En la estimación de los Egresos se dejo de presupuestar en algunos de los rubros que integran las partidas: 143 </v>
      </c>
      <c r="BC113" s="533"/>
      <c r="BD113" s="533"/>
      <c r="BE113" s="533"/>
      <c r="BF113" s="533"/>
      <c r="BG113" s="533"/>
      <c r="BH113" s="533"/>
      <c r="BI113" s="533"/>
      <c r="BJ113" s="533"/>
      <c r="BK113" s="533"/>
      <c r="BL113" s="533"/>
      <c r="BM113" s="533"/>
      <c r="BN113" s="533"/>
      <c r="BO113" s="533"/>
      <c r="BP113" s="533"/>
      <c r="BQ113" s="533"/>
      <c r="BR113" s="533"/>
      <c r="BS113" s="533"/>
      <c r="BT113" s="533"/>
      <c r="BU113" s="533"/>
      <c r="BV113" s="533"/>
      <c r="BW113" s="534"/>
      <c r="BX113" s="178"/>
    </row>
    <row r="114" spans="1:76" ht="12.75" customHeight="1">
      <c r="A114" s="178"/>
      <c r="B114" s="497"/>
      <c r="C114" s="498"/>
      <c r="D114" s="498"/>
      <c r="E114" s="498"/>
      <c r="F114" s="498"/>
      <c r="G114" s="498"/>
      <c r="H114" s="498"/>
      <c r="I114" s="498"/>
      <c r="J114" s="498"/>
      <c r="K114" s="498"/>
      <c r="L114" s="498"/>
      <c r="M114" s="498"/>
      <c r="N114" s="498"/>
      <c r="O114" s="498"/>
      <c r="P114" s="498"/>
      <c r="Q114" s="498"/>
      <c r="R114" s="498"/>
      <c r="S114" s="499"/>
      <c r="T114" s="506"/>
      <c r="U114" s="506"/>
      <c r="V114" s="506"/>
      <c r="W114" s="564"/>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6"/>
      <c r="BB114" s="535"/>
      <c r="BC114" s="536"/>
      <c r="BD114" s="536"/>
      <c r="BE114" s="536"/>
      <c r="BF114" s="536"/>
      <c r="BG114" s="536"/>
      <c r="BH114" s="536"/>
      <c r="BI114" s="536"/>
      <c r="BJ114" s="536"/>
      <c r="BK114" s="536"/>
      <c r="BL114" s="536"/>
      <c r="BM114" s="536"/>
      <c r="BN114" s="536"/>
      <c r="BO114" s="536"/>
      <c r="BP114" s="536"/>
      <c r="BQ114" s="536"/>
      <c r="BR114" s="536"/>
      <c r="BS114" s="536"/>
      <c r="BT114" s="536"/>
      <c r="BU114" s="536"/>
      <c r="BV114" s="536"/>
      <c r="BW114" s="537"/>
      <c r="BX114" s="178"/>
    </row>
    <row r="115" spans="1:76" ht="12.75" customHeight="1">
      <c r="A115" s="178"/>
      <c r="B115" s="497"/>
      <c r="C115" s="498"/>
      <c r="D115" s="498"/>
      <c r="E115" s="498"/>
      <c r="F115" s="498"/>
      <c r="G115" s="498"/>
      <c r="H115" s="498"/>
      <c r="I115" s="498"/>
      <c r="J115" s="498"/>
      <c r="K115" s="498"/>
      <c r="L115" s="498"/>
      <c r="M115" s="498"/>
      <c r="N115" s="498"/>
      <c r="O115" s="498"/>
      <c r="P115" s="498"/>
      <c r="Q115" s="498"/>
      <c r="R115" s="498"/>
      <c r="S115" s="499"/>
      <c r="T115" s="506"/>
      <c r="U115" s="506"/>
      <c r="V115" s="506"/>
      <c r="W115" s="564"/>
      <c r="X115" s="565"/>
      <c r="Y115" s="565"/>
      <c r="Z115" s="565"/>
      <c r="AA115" s="565"/>
      <c r="AB115" s="565"/>
      <c r="AC115" s="565"/>
      <c r="AD115" s="565"/>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6"/>
      <c r="BB115" s="535"/>
      <c r="BC115" s="536"/>
      <c r="BD115" s="536"/>
      <c r="BE115" s="536"/>
      <c r="BF115" s="536"/>
      <c r="BG115" s="536"/>
      <c r="BH115" s="536"/>
      <c r="BI115" s="536"/>
      <c r="BJ115" s="536"/>
      <c r="BK115" s="536"/>
      <c r="BL115" s="536"/>
      <c r="BM115" s="536"/>
      <c r="BN115" s="536"/>
      <c r="BO115" s="536"/>
      <c r="BP115" s="536"/>
      <c r="BQ115" s="536"/>
      <c r="BR115" s="536"/>
      <c r="BS115" s="536"/>
      <c r="BT115" s="536"/>
      <c r="BU115" s="536"/>
      <c r="BV115" s="536"/>
      <c r="BW115" s="537"/>
      <c r="BX115" s="178"/>
    </row>
    <row r="116" spans="1:76" ht="12.75" customHeight="1">
      <c r="A116" s="178"/>
      <c r="B116" s="497"/>
      <c r="C116" s="498"/>
      <c r="D116" s="498"/>
      <c r="E116" s="498"/>
      <c r="F116" s="498"/>
      <c r="G116" s="498"/>
      <c r="H116" s="498"/>
      <c r="I116" s="498"/>
      <c r="J116" s="498"/>
      <c r="K116" s="498"/>
      <c r="L116" s="498"/>
      <c r="M116" s="498"/>
      <c r="N116" s="498"/>
      <c r="O116" s="498"/>
      <c r="P116" s="498"/>
      <c r="Q116" s="498"/>
      <c r="R116" s="498"/>
      <c r="S116" s="499"/>
      <c r="T116" s="506"/>
      <c r="U116" s="506"/>
      <c r="V116" s="506"/>
      <c r="W116" s="567"/>
      <c r="X116" s="568"/>
      <c r="Y116" s="568"/>
      <c r="Z116" s="568"/>
      <c r="AA116" s="568"/>
      <c r="AB116" s="568"/>
      <c r="AC116" s="568"/>
      <c r="AD116" s="568"/>
      <c r="AE116" s="568"/>
      <c r="AF116" s="568"/>
      <c r="AG116" s="568"/>
      <c r="AH116" s="568"/>
      <c r="AI116" s="568"/>
      <c r="AJ116" s="568"/>
      <c r="AK116" s="568"/>
      <c r="AL116" s="568"/>
      <c r="AM116" s="568"/>
      <c r="AN116" s="568"/>
      <c r="AO116" s="568"/>
      <c r="AP116" s="568"/>
      <c r="AQ116" s="568"/>
      <c r="AR116" s="568"/>
      <c r="AS116" s="568"/>
      <c r="AT116" s="568"/>
      <c r="AU116" s="568"/>
      <c r="AV116" s="568"/>
      <c r="AW116" s="568"/>
      <c r="AX116" s="568"/>
      <c r="AY116" s="568"/>
      <c r="AZ116" s="568"/>
      <c r="BA116" s="569"/>
      <c r="BB116" s="538"/>
      <c r="BC116" s="539"/>
      <c r="BD116" s="539"/>
      <c r="BE116" s="539"/>
      <c r="BF116" s="539"/>
      <c r="BG116" s="539"/>
      <c r="BH116" s="539"/>
      <c r="BI116" s="539"/>
      <c r="BJ116" s="539"/>
      <c r="BK116" s="539"/>
      <c r="BL116" s="539"/>
      <c r="BM116" s="539"/>
      <c r="BN116" s="539"/>
      <c r="BO116" s="539"/>
      <c r="BP116" s="539"/>
      <c r="BQ116" s="539"/>
      <c r="BR116" s="539"/>
      <c r="BS116" s="539"/>
      <c r="BT116" s="539"/>
      <c r="BU116" s="539"/>
      <c r="BV116" s="539"/>
      <c r="BW116" s="540"/>
      <c r="BX116" s="178"/>
    </row>
    <row r="117" spans="1:76" ht="12.75" customHeight="1">
      <c r="A117" s="178"/>
      <c r="B117" s="497"/>
      <c r="C117" s="498"/>
      <c r="D117" s="498"/>
      <c r="E117" s="498"/>
      <c r="F117" s="498"/>
      <c r="G117" s="498"/>
      <c r="H117" s="498"/>
      <c r="I117" s="498"/>
      <c r="J117" s="498"/>
      <c r="K117" s="498"/>
      <c r="L117" s="498"/>
      <c r="M117" s="498"/>
      <c r="N117" s="498"/>
      <c r="O117" s="498"/>
      <c r="P117" s="498"/>
      <c r="Q117" s="498"/>
      <c r="R117" s="498"/>
      <c r="S117" s="499"/>
      <c r="T117" s="506">
        <v>3.31</v>
      </c>
      <c r="U117" s="506"/>
      <c r="V117" s="506"/>
      <c r="W117" s="552" t="s">
        <v>1351</v>
      </c>
      <c r="X117" s="553"/>
      <c r="Y117" s="553"/>
      <c r="Z117" s="553"/>
      <c r="AA117" s="553"/>
      <c r="AB117" s="553"/>
      <c r="AC117" s="553"/>
      <c r="AD117" s="553"/>
      <c r="AE117" s="553"/>
      <c r="AF117" s="553"/>
      <c r="AG117" s="553"/>
      <c r="AH117" s="553"/>
      <c r="AI117" s="553"/>
      <c r="AJ117" s="553"/>
      <c r="AK117" s="553"/>
      <c r="AL117" s="553"/>
      <c r="AM117" s="553"/>
      <c r="AN117" s="553"/>
      <c r="AO117" s="553"/>
      <c r="AP117" s="553"/>
      <c r="AQ117" s="553"/>
      <c r="AR117" s="553"/>
      <c r="AS117" s="553"/>
      <c r="AT117" s="553"/>
      <c r="AU117" s="553"/>
      <c r="AV117" s="553"/>
      <c r="AW117" s="553"/>
      <c r="AX117" s="553"/>
      <c r="AY117" s="553"/>
      <c r="AZ117" s="553"/>
      <c r="BA117" s="554"/>
      <c r="BB117" s="543" t="str">
        <f>IF('Est. Ing.'!C39='Est. Egr.'!D16,"","Los Ingresos estimados con Recursos Propios es $"&amp;'Est. Ing.'!C39&amp;" y en los Egresos con el mismo recurso se presupuestan $"&amp;'Est. Egr.'!D16&amp;", por lo que no existe equilibrio.")</f>
        <v/>
      </c>
      <c r="BC117" s="544"/>
      <c r="BD117" s="544"/>
      <c r="BE117" s="544"/>
      <c r="BF117" s="544"/>
      <c r="BG117" s="544"/>
      <c r="BH117" s="544"/>
      <c r="BI117" s="544"/>
      <c r="BJ117" s="544"/>
      <c r="BK117" s="544"/>
      <c r="BL117" s="544"/>
      <c r="BM117" s="544"/>
      <c r="BN117" s="544"/>
      <c r="BO117" s="544"/>
      <c r="BP117" s="544"/>
      <c r="BQ117" s="544"/>
      <c r="BR117" s="544"/>
      <c r="BS117" s="544"/>
      <c r="BT117" s="544"/>
      <c r="BU117" s="544"/>
      <c r="BV117" s="544"/>
      <c r="BW117" s="545"/>
      <c r="BX117" s="178"/>
    </row>
    <row r="118" spans="1:76" ht="12.75" customHeight="1">
      <c r="A118" s="178"/>
      <c r="B118" s="497"/>
      <c r="C118" s="498"/>
      <c r="D118" s="498"/>
      <c r="E118" s="498"/>
      <c r="F118" s="498"/>
      <c r="G118" s="498"/>
      <c r="H118" s="498"/>
      <c r="I118" s="498"/>
      <c r="J118" s="498"/>
      <c r="K118" s="498"/>
      <c r="L118" s="498"/>
      <c r="M118" s="498"/>
      <c r="N118" s="498"/>
      <c r="O118" s="498"/>
      <c r="P118" s="498"/>
      <c r="Q118" s="498"/>
      <c r="R118" s="498"/>
      <c r="S118" s="499"/>
      <c r="T118" s="506"/>
      <c r="U118" s="506"/>
      <c r="V118" s="506"/>
      <c r="W118" s="555"/>
      <c r="X118" s="556"/>
      <c r="Y118" s="556"/>
      <c r="Z118" s="556"/>
      <c r="AA118" s="556"/>
      <c r="AB118" s="556"/>
      <c r="AC118" s="556"/>
      <c r="AD118" s="556"/>
      <c r="AE118" s="556"/>
      <c r="AF118" s="556"/>
      <c r="AG118" s="556"/>
      <c r="AH118" s="556"/>
      <c r="AI118" s="556"/>
      <c r="AJ118" s="556"/>
      <c r="AK118" s="556"/>
      <c r="AL118" s="556"/>
      <c r="AM118" s="556"/>
      <c r="AN118" s="556"/>
      <c r="AO118" s="556"/>
      <c r="AP118" s="556"/>
      <c r="AQ118" s="556"/>
      <c r="AR118" s="556"/>
      <c r="AS118" s="556"/>
      <c r="AT118" s="556"/>
      <c r="AU118" s="556"/>
      <c r="AV118" s="556"/>
      <c r="AW118" s="556"/>
      <c r="AX118" s="556"/>
      <c r="AY118" s="556"/>
      <c r="AZ118" s="556"/>
      <c r="BA118" s="557"/>
      <c r="BB118" s="546"/>
      <c r="BC118" s="547"/>
      <c r="BD118" s="547"/>
      <c r="BE118" s="547"/>
      <c r="BF118" s="547"/>
      <c r="BG118" s="547"/>
      <c r="BH118" s="547"/>
      <c r="BI118" s="547"/>
      <c r="BJ118" s="547"/>
      <c r="BK118" s="547"/>
      <c r="BL118" s="547"/>
      <c r="BM118" s="547"/>
      <c r="BN118" s="547"/>
      <c r="BO118" s="547"/>
      <c r="BP118" s="547"/>
      <c r="BQ118" s="547"/>
      <c r="BR118" s="547"/>
      <c r="BS118" s="547"/>
      <c r="BT118" s="547"/>
      <c r="BU118" s="547"/>
      <c r="BV118" s="547"/>
      <c r="BW118" s="548"/>
      <c r="BX118" s="178"/>
    </row>
    <row r="119" spans="1:76" ht="12.75" customHeight="1">
      <c r="A119" s="178"/>
      <c r="B119" s="497"/>
      <c r="C119" s="498"/>
      <c r="D119" s="498"/>
      <c r="E119" s="498"/>
      <c r="F119" s="498"/>
      <c r="G119" s="498"/>
      <c r="H119" s="498"/>
      <c r="I119" s="498"/>
      <c r="J119" s="498"/>
      <c r="K119" s="498"/>
      <c r="L119" s="498"/>
      <c r="M119" s="498"/>
      <c r="N119" s="498"/>
      <c r="O119" s="498"/>
      <c r="P119" s="498"/>
      <c r="Q119" s="498"/>
      <c r="R119" s="498"/>
      <c r="S119" s="499"/>
      <c r="T119" s="506"/>
      <c r="U119" s="506"/>
      <c r="V119" s="506"/>
      <c r="W119" s="555"/>
      <c r="X119" s="556"/>
      <c r="Y119" s="556"/>
      <c r="Z119" s="556"/>
      <c r="AA119" s="556"/>
      <c r="AB119" s="556"/>
      <c r="AC119" s="556"/>
      <c r="AD119" s="556"/>
      <c r="AE119" s="556"/>
      <c r="AF119" s="556"/>
      <c r="AG119" s="556"/>
      <c r="AH119" s="556"/>
      <c r="AI119" s="556"/>
      <c r="AJ119" s="556"/>
      <c r="AK119" s="556"/>
      <c r="AL119" s="556"/>
      <c r="AM119" s="556"/>
      <c r="AN119" s="556"/>
      <c r="AO119" s="556"/>
      <c r="AP119" s="556"/>
      <c r="AQ119" s="556"/>
      <c r="AR119" s="556"/>
      <c r="AS119" s="556"/>
      <c r="AT119" s="556"/>
      <c r="AU119" s="556"/>
      <c r="AV119" s="556"/>
      <c r="AW119" s="556"/>
      <c r="AX119" s="556"/>
      <c r="AY119" s="556"/>
      <c r="AZ119" s="556"/>
      <c r="BA119" s="557"/>
      <c r="BB119" s="546"/>
      <c r="BC119" s="547"/>
      <c r="BD119" s="547"/>
      <c r="BE119" s="547"/>
      <c r="BF119" s="547"/>
      <c r="BG119" s="547"/>
      <c r="BH119" s="547"/>
      <c r="BI119" s="547"/>
      <c r="BJ119" s="547"/>
      <c r="BK119" s="547"/>
      <c r="BL119" s="547"/>
      <c r="BM119" s="547"/>
      <c r="BN119" s="547"/>
      <c r="BO119" s="547"/>
      <c r="BP119" s="547"/>
      <c r="BQ119" s="547"/>
      <c r="BR119" s="547"/>
      <c r="BS119" s="547"/>
      <c r="BT119" s="547"/>
      <c r="BU119" s="547"/>
      <c r="BV119" s="547"/>
      <c r="BW119" s="548"/>
      <c r="BX119" s="178"/>
    </row>
    <row r="120" spans="1:76" ht="12.75" customHeight="1">
      <c r="A120" s="178"/>
      <c r="B120" s="497"/>
      <c r="C120" s="498"/>
      <c r="D120" s="498"/>
      <c r="E120" s="498"/>
      <c r="F120" s="498"/>
      <c r="G120" s="498"/>
      <c r="H120" s="498"/>
      <c r="I120" s="498"/>
      <c r="J120" s="498"/>
      <c r="K120" s="498"/>
      <c r="L120" s="498"/>
      <c r="M120" s="498"/>
      <c r="N120" s="498"/>
      <c r="O120" s="498"/>
      <c r="P120" s="498"/>
      <c r="Q120" s="498"/>
      <c r="R120" s="498"/>
      <c r="S120" s="499"/>
      <c r="T120" s="506"/>
      <c r="U120" s="506"/>
      <c r="V120" s="506"/>
      <c r="W120" s="555"/>
      <c r="X120" s="556"/>
      <c r="Y120" s="556"/>
      <c r="Z120" s="556"/>
      <c r="AA120" s="556"/>
      <c r="AB120" s="556"/>
      <c r="AC120" s="556"/>
      <c r="AD120" s="556"/>
      <c r="AE120" s="556"/>
      <c r="AF120" s="556"/>
      <c r="AG120" s="556"/>
      <c r="AH120" s="556"/>
      <c r="AI120" s="556"/>
      <c r="AJ120" s="556"/>
      <c r="AK120" s="556"/>
      <c r="AL120" s="556"/>
      <c r="AM120" s="556"/>
      <c r="AN120" s="556"/>
      <c r="AO120" s="556"/>
      <c r="AP120" s="556"/>
      <c r="AQ120" s="556"/>
      <c r="AR120" s="556"/>
      <c r="AS120" s="556"/>
      <c r="AT120" s="556"/>
      <c r="AU120" s="556"/>
      <c r="AV120" s="556"/>
      <c r="AW120" s="556"/>
      <c r="AX120" s="556"/>
      <c r="AY120" s="556"/>
      <c r="AZ120" s="556"/>
      <c r="BA120" s="557"/>
      <c r="BB120" s="549"/>
      <c r="BC120" s="550"/>
      <c r="BD120" s="550"/>
      <c r="BE120" s="550"/>
      <c r="BF120" s="550"/>
      <c r="BG120" s="550"/>
      <c r="BH120" s="550"/>
      <c r="BI120" s="550"/>
      <c r="BJ120" s="550"/>
      <c r="BK120" s="550"/>
      <c r="BL120" s="550"/>
      <c r="BM120" s="550"/>
      <c r="BN120" s="550"/>
      <c r="BO120" s="550"/>
      <c r="BP120" s="550"/>
      <c r="BQ120" s="550"/>
      <c r="BR120" s="550"/>
      <c r="BS120" s="550"/>
      <c r="BT120" s="550"/>
      <c r="BU120" s="550"/>
      <c r="BV120" s="550"/>
      <c r="BW120" s="551"/>
      <c r="BX120" s="178"/>
    </row>
    <row r="121" spans="1:76" ht="12.75" customHeight="1">
      <c r="A121" s="178"/>
      <c r="B121" s="497"/>
      <c r="C121" s="498"/>
      <c r="D121" s="498"/>
      <c r="E121" s="498"/>
      <c r="F121" s="498"/>
      <c r="G121" s="498"/>
      <c r="H121" s="498"/>
      <c r="I121" s="498"/>
      <c r="J121" s="498"/>
      <c r="K121" s="498"/>
      <c r="L121" s="498"/>
      <c r="M121" s="498"/>
      <c r="N121" s="498"/>
      <c r="O121" s="498"/>
      <c r="P121" s="498"/>
      <c r="Q121" s="498"/>
      <c r="R121" s="498"/>
      <c r="S121" s="499"/>
      <c r="T121" s="506">
        <v>3.32</v>
      </c>
      <c r="U121" s="506"/>
      <c r="V121" s="506"/>
      <c r="W121" s="555"/>
      <c r="X121" s="556"/>
      <c r="Y121" s="556"/>
      <c r="Z121" s="556"/>
      <c r="AA121" s="556"/>
      <c r="AB121" s="556"/>
      <c r="AC121" s="556"/>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6"/>
      <c r="AY121" s="556"/>
      <c r="AZ121" s="556"/>
      <c r="BA121" s="557"/>
      <c r="BB121" s="543" t="str">
        <f>IF('Est. Ing.'!C47='Est. Egr.'!D24,"","Los Ingresos estimados con Aportaciones Federales es $"&amp;'Est. Ing.'!C47&amp;" y en los Egresos con el mismo recurso se presupuestan $"&amp;'Est. Egr.'!D24&amp;", por lo que no existe equilibrio.")</f>
        <v/>
      </c>
      <c r="BC121" s="544"/>
      <c r="BD121" s="544"/>
      <c r="BE121" s="544"/>
      <c r="BF121" s="544"/>
      <c r="BG121" s="544"/>
      <c r="BH121" s="544"/>
      <c r="BI121" s="544"/>
      <c r="BJ121" s="544"/>
      <c r="BK121" s="544"/>
      <c r="BL121" s="544"/>
      <c r="BM121" s="544"/>
      <c r="BN121" s="544"/>
      <c r="BO121" s="544"/>
      <c r="BP121" s="544"/>
      <c r="BQ121" s="544"/>
      <c r="BR121" s="544"/>
      <c r="BS121" s="544"/>
      <c r="BT121" s="544"/>
      <c r="BU121" s="544"/>
      <c r="BV121" s="544"/>
      <c r="BW121" s="545"/>
      <c r="BX121" s="178"/>
    </row>
    <row r="122" spans="1:76" ht="12.75" customHeight="1">
      <c r="A122" s="178"/>
      <c r="B122" s="497"/>
      <c r="C122" s="498"/>
      <c r="D122" s="498"/>
      <c r="E122" s="498"/>
      <c r="F122" s="498"/>
      <c r="G122" s="498"/>
      <c r="H122" s="498"/>
      <c r="I122" s="498"/>
      <c r="J122" s="498"/>
      <c r="K122" s="498"/>
      <c r="L122" s="498"/>
      <c r="M122" s="498"/>
      <c r="N122" s="498"/>
      <c r="O122" s="498"/>
      <c r="P122" s="498"/>
      <c r="Q122" s="498"/>
      <c r="R122" s="498"/>
      <c r="S122" s="499"/>
      <c r="T122" s="506"/>
      <c r="U122" s="506"/>
      <c r="V122" s="506"/>
      <c r="W122" s="555"/>
      <c r="X122" s="556"/>
      <c r="Y122" s="556"/>
      <c r="Z122" s="556"/>
      <c r="AA122" s="556"/>
      <c r="AB122" s="556"/>
      <c r="AC122" s="556"/>
      <c r="AD122" s="556"/>
      <c r="AE122" s="556"/>
      <c r="AF122" s="556"/>
      <c r="AG122" s="556"/>
      <c r="AH122" s="556"/>
      <c r="AI122" s="556"/>
      <c r="AJ122" s="556"/>
      <c r="AK122" s="556"/>
      <c r="AL122" s="556"/>
      <c r="AM122" s="556"/>
      <c r="AN122" s="556"/>
      <c r="AO122" s="556"/>
      <c r="AP122" s="556"/>
      <c r="AQ122" s="556"/>
      <c r="AR122" s="556"/>
      <c r="AS122" s="556"/>
      <c r="AT122" s="556"/>
      <c r="AU122" s="556"/>
      <c r="AV122" s="556"/>
      <c r="AW122" s="556"/>
      <c r="AX122" s="556"/>
      <c r="AY122" s="556"/>
      <c r="AZ122" s="556"/>
      <c r="BA122" s="557"/>
      <c r="BB122" s="546"/>
      <c r="BC122" s="547"/>
      <c r="BD122" s="547"/>
      <c r="BE122" s="547"/>
      <c r="BF122" s="547"/>
      <c r="BG122" s="547"/>
      <c r="BH122" s="547"/>
      <c r="BI122" s="547"/>
      <c r="BJ122" s="547"/>
      <c r="BK122" s="547"/>
      <c r="BL122" s="547"/>
      <c r="BM122" s="547"/>
      <c r="BN122" s="547"/>
      <c r="BO122" s="547"/>
      <c r="BP122" s="547"/>
      <c r="BQ122" s="547"/>
      <c r="BR122" s="547"/>
      <c r="BS122" s="547"/>
      <c r="BT122" s="547"/>
      <c r="BU122" s="547"/>
      <c r="BV122" s="547"/>
      <c r="BW122" s="548"/>
      <c r="BX122" s="178"/>
    </row>
    <row r="123" spans="1:76" ht="12.75" customHeight="1">
      <c r="A123" s="178"/>
      <c r="B123" s="497"/>
      <c r="C123" s="498"/>
      <c r="D123" s="498"/>
      <c r="E123" s="498"/>
      <c r="F123" s="498"/>
      <c r="G123" s="498"/>
      <c r="H123" s="498"/>
      <c r="I123" s="498"/>
      <c r="J123" s="498"/>
      <c r="K123" s="498"/>
      <c r="L123" s="498"/>
      <c r="M123" s="498"/>
      <c r="N123" s="498"/>
      <c r="O123" s="498"/>
      <c r="P123" s="498"/>
      <c r="Q123" s="498"/>
      <c r="R123" s="498"/>
      <c r="S123" s="499"/>
      <c r="T123" s="506"/>
      <c r="U123" s="506"/>
      <c r="V123" s="506"/>
      <c r="W123" s="555"/>
      <c r="X123" s="556"/>
      <c r="Y123" s="556"/>
      <c r="Z123" s="556"/>
      <c r="AA123" s="556"/>
      <c r="AB123" s="556"/>
      <c r="AC123" s="556"/>
      <c r="AD123" s="55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6"/>
      <c r="AY123" s="556"/>
      <c r="AZ123" s="556"/>
      <c r="BA123" s="557"/>
      <c r="BB123" s="546"/>
      <c r="BC123" s="547"/>
      <c r="BD123" s="547"/>
      <c r="BE123" s="547"/>
      <c r="BF123" s="547"/>
      <c r="BG123" s="547"/>
      <c r="BH123" s="547"/>
      <c r="BI123" s="547"/>
      <c r="BJ123" s="547"/>
      <c r="BK123" s="547"/>
      <c r="BL123" s="547"/>
      <c r="BM123" s="547"/>
      <c r="BN123" s="547"/>
      <c r="BO123" s="547"/>
      <c r="BP123" s="547"/>
      <c r="BQ123" s="547"/>
      <c r="BR123" s="547"/>
      <c r="BS123" s="547"/>
      <c r="BT123" s="547"/>
      <c r="BU123" s="547"/>
      <c r="BV123" s="547"/>
      <c r="BW123" s="548"/>
      <c r="BX123" s="178"/>
    </row>
    <row r="124" spans="1:76" ht="12.75" customHeight="1">
      <c r="A124" s="178"/>
      <c r="B124" s="497"/>
      <c r="C124" s="498"/>
      <c r="D124" s="498"/>
      <c r="E124" s="498"/>
      <c r="F124" s="498"/>
      <c r="G124" s="498"/>
      <c r="H124" s="498"/>
      <c r="I124" s="498"/>
      <c r="J124" s="498"/>
      <c r="K124" s="498"/>
      <c r="L124" s="498"/>
      <c r="M124" s="498"/>
      <c r="N124" s="498"/>
      <c r="O124" s="498"/>
      <c r="P124" s="498"/>
      <c r="Q124" s="498"/>
      <c r="R124" s="498"/>
      <c r="S124" s="499"/>
      <c r="T124" s="506"/>
      <c r="U124" s="506"/>
      <c r="V124" s="506"/>
      <c r="W124" s="555"/>
      <c r="X124" s="556"/>
      <c r="Y124" s="556"/>
      <c r="Z124" s="556"/>
      <c r="AA124" s="556"/>
      <c r="AB124" s="556"/>
      <c r="AC124" s="556"/>
      <c r="AD124" s="556"/>
      <c r="AE124" s="556"/>
      <c r="AF124" s="556"/>
      <c r="AG124" s="556"/>
      <c r="AH124" s="556"/>
      <c r="AI124" s="556"/>
      <c r="AJ124" s="556"/>
      <c r="AK124" s="556"/>
      <c r="AL124" s="556"/>
      <c r="AM124" s="556"/>
      <c r="AN124" s="556"/>
      <c r="AO124" s="556"/>
      <c r="AP124" s="556"/>
      <c r="AQ124" s="556"/>
      <c r="AR124" s="556"/>
      <c r="AS124" s="556"/>
      <c r="AT124" s="556"/>
      <c r="AU124" s="556"/>
      <c r="AV124" s="556"/>
      <c r="AW124" s="556"/>
      <c r="AX124" s="556"/>
      <c r="AY124" s="556"/>
      <c r="AZ124" s="556"/>
      <c r="BA124" s="557"/>
      <c r="BB124" s="549"/>
      <c r="BC124" s="550"/>
      <c r="BD124" s="550"/>
      <c r="BE124" s="550"/>
      <c r="BF124" s="550"/>
      <c r="BG124" s="550"/>
      <c r="BH124" s="550"/>
      <c r="BI124" s="550"/>
      <c r="BJ124" s="550"/>
      <c r="BK124" s="550"/>
      <c r="BL124" s="550"/>
      <c r="BM124" s="550"/>
      <c r="BN124" s="550"/>
      <c r="BO124" s="550"/>
      <c r="BP124" s="550"/>
      <c r="BQ124" s="550"/>
      <c r="BR124" s="550"/>
      <c r="BS124" s="550"/>
      <c r="BT124" s="550"/>
      <c r="BU124" s="550"/>
      <c r="BV124" s="550"/>
      <c r="BW124" s="551"/>
      <c r="BX124" s="178"/>
    </row>
    <row r="125" spans="1:76" ht="12.75" customHeight="1">
      <c r="A125" s="178"/>
      <c r="B125" s="497"/>
      <c r="C125" s="498"/>
      <c r="D125" s="498"/>
      <c r="E125" s="498"/>
      <c r="F125" s="498"/>
      <c r="G125" s="498"/>
      <c r="H125" s="498"/>
      <c r="I125" s="498"/>
      <c r="J125" s="498"/>
      <c r="K125" s="498"/>
      <c r="L125" s="498"/>
      <c r="M125" s="498"/>
      <c r="N125" s="498"/>
      <c r="O125" s="498"/>
      <c r="P125" s="498"/>
      <c r="Q125" s="498"/>
      <c r="R125" s="498"/>
      <c r="S125" s="499"/>
      <c r="T125" s="506">
        <v>3.33</v>
      </c>
      <c r="U125" s="506"/>
      <c r="V125" s="506"/>
      <c r="W125" s="555"/>
      <c r="X125" s="556"/>
      <c r="Y125" s="556"/>
      <c r="Z125" s="556"/>
      <c r="AA125" s="556"/>
      <c r="AB125" s="556"/>
      <c r="AC125" s="556"/>
      <c r="AD125" s="556"/>
      <c r="AE125" s="556"/>
      <c r="AF125" s="556"/>
      <c r="AG125" s="556"/>
      <c r="AH125" s="556"/>
      <c r="AI125" s="556"/>
      <c r="AJ125" s="556"/>
      <c r="AK125" s="556"/>
      <c r="AL125" s="556"/>
      <c r="AM125" s="556"/>
      <c r="AN125" s="556"/>
      <c r="AO125" s="556"/>
      <c r="AP125" s="556"/>
      <c r="AQ125" s="556"/>
      <c r="AR125" s="556"/>
      <c r="AS125" s="556"/>
      <c r="AT125" s="556"/>
      <c r="AU125" s="556"/>
      <c r="AV125" s="556"/>
      <c r="AW125" s="556"/>
      <c r="AX125" s="556"/>
      <c r="AY125" s="556"/>
      <c r="AZ125" s="556"/>
      <c r="BA125" s="557"/>
      <c r="BB125" s="543" t="str">
        <f>IF('Est. Ing.'!C76='Est. Egr.'!D53,"","Los Ingresos estimados con Programas Federales es $"&amp;'Est. Ing.'!C76&amp;" y en los Egresos con el mismo recurso se presupuestan $"&amp;'Est. Egr.'!D53&amp;", por lo que no existe equilibrio.")</f>
        <v/>
      </c>
      <c r="BC125" s="544"/>
      <c r="BD125" s="544"/>
      <c r="BE125" s="544"/>
      <c r="BF125" s="544"/>
      <c r="BG125" s="544"/>
      <c r="BH125" s="544"/>
      <c r="BI125" s="544"/>
      <c r="BJ125" s="544"/>
      <c r="BK125" s="544"/>
      <c r="BL125" s="544"/>
      <c r="BM125" s="544"/>
      <c r="BN125" s="544"/>
      <c r="BO125" s="544"/>
      <c r="BP125" s="544"/>
      <c r="BQ125" s="544"/>
      <c r="BR125" s="544"/>
      <c r="BS125" s="544"/>
      <c r="BT125" s="544"/>
      <c r="BU125" s="544"/>
      <c r="BV125" s="544"/>
      <c r="BW125" s="545"/>
      <c r="BX125" s="178"/>
    </row>
    <row r="126" spans="1:76" ht="12.75" customHeight="1">
      <c r="A126" s="178"/>
      <c r="B126" s="497"/>
      <c r="C126" s="498"/>
      <c r="D126" s="498"/>
      <c r="E126" s="498"/>
      <c r="F126" s="498"/>
      <c r="G126" s="498"/>
      <c r="H126" s="498"/>
      <c r="I126" s="498"/>
      <c r="J126" s="498"/>
      <c r="K126" s="498"/>
      <c r="L126" s="498"/>
      <c r="M126" s="498"/>
      <c r="N126" s="498"/>
      <c r="O126" s="498"/>
      <c r="P126" s="498"/>
      <c r="Q126" s="498"/>
      <c r="R126" s="498"/>
      <c r="S126" s="499"/>
      <c r="T126" s="506"/>
      <c r="U126" s="506"/>
      <c r="V126" s="506"/>
      <c r="W126" s="555"/>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6"/>
      <c r="AY126" s="556"/>
      <c r="AZ126" s="556"/>
      <c r="BA126" s="557"/>
      <c r="BB126" s="546"/>
      <c r="BC126" s="547"/>
      <c r="BD126" s="547"/>
      <c r="BE126" s="547"/>
      <c r="BF126" s="547"/>
      <c r="BG126" s="547"/>
      <c r="BH126" s="547"/>
      <c r="BI126" s="547"/>
      <c r="BJ126" s="547"/>
      <c r="BK126" s="547"/>
      <c r="BL126" s="547"/>
      <c r="BM126" s="547"/>
      <c r="BN126" s="547"/>
      <c r="BO126" s="547"/>
      <c r="BP126" s="547"/>
      <c r="BQ126" s="547"/>
      <c r="BR126" s="547"/>
      <c r="BS126" s="547"/>
      <c r="BT126" s="547"/>
      <c r="BU126" s="547"/>
      <c r="BV126" s="547"/>
      <c r="BW126" s="548"/>
      <c r="BX126" s="178"/>
    </row>
    <row r="127" spans="1:76" ht="12.75" customHeight="1">
      <c r="A127" s="178"/>
      <c r="B127" s="497"/>
      <c r="C127" s="498"/>
      <c r="D127" s="498"/>
      <c r="E127" s="498"/>
      <c r="F127" s="498"/>
      <c r="G127" s="498"/>
      <c r="H127" s="498"/>
      <c r="I127" s="498"/>
      <c r="J127" s="498"/>
      <c r="K127" s="498"/>
      <c r="L127" s="498"/>
      <c r="M127" s="498"/>
      <c r="N127" s="498"/>
      <c r="O127" s="498"/>
      <c r="P127" s="498"/>
      <c r="Q127" s="498"/>
      <c r="R127" s="498"/>
      <c r="S127" s="499"/>
      <c r="T127" s="506"/>
      <c r="U127" s="506"/>
      <c r="V127" s="506"/>
      <c r="W127" s="555"/>
      <c r="X127" s="556"/>
      <c r="Y127" s="556"/>
      <c r="Z127" s="556"/>
      <c r="AA127" s="556"/>
      <c r="AB127" s="556"/>
      <c r="AC127" s="556"/>
      <c r="AD127" s="556"/>
      <c r="AE127" s="556"/>
      <c r="AF127" s="556"/>
      <c r="AG127" s="556"/>
      <c r="AH127" s="556"/>
      <c r="AI127" s="556"/>
      <c r="AJ127" s="556"/>
      <c r="AK127" s="556"/>
      <c r="AL127" s="556"/>
      <c r="AM127" s="556"/>
      <c r="AN127" s="556"/>
      <c r="AO127" s="556"/>
      <c r="AP127" s="556"/>
      <c r="AQ127" s="556"/>
      <c r="AR127" s="556"/>
      <c r="AS127" s="556"/>
      <c r="AT127" s="556"/>
      <c r="AU127" s="556"/>
      <c r="AV127" s="556"/>
      <c r="AW127" s="556"/>
      <c r="AX127" s="556"/>
      <c r="AY127" s="556"/>
      <c r="AZ127" s="556"/>
      <c r="BA127" s="557"/>
      <c r="BB127" s="546"/>
      <c r="BC127" s="547"/>
      <c r="BD127" s="547"/>
      <c r="BE127" s="547"/>
      <c r="BF127" s="547"/>
      <c r="BG127" s="547"/>
      <c r="BH127" s="547"/>
      <c r="BI127" s="547"/>
      <c r="BJ127" s="547"/>
      <c r="BK127" s="547"/>
      <c r="BL127" s="547"/>
      <c r="BM127" s="547"/>
      <c r="BN127" s="547"/>
      <c r="BO127" s="547"/>
      <c r="BP127" s="547"/>
      <c r="BQ127" s="547"/>
      <c r="BR127" s="547"/>
      <c r="BS127" s="547"/>
      <c r="BT127" s="547"/>
      <c r="BU127" s="547"/>
      <c r="BV127" s="547"/>
      <c r="BW127" s="548"/>
      <c r="BX127" s="178"/>
    </row>
    <row r="128" spans="1:76" ht="12.75" customHeight="1">
      <c r="A128" s="178"/>
      <c r="B128" s="497"/>
      <c r="C128" s="498"/>
      <c r="D128" s="498"/>
      <c r="E128" s="498"/>
      <c r="F128" s="498"/>
      <c r="G128" s="498"/>
      <c r="H128" s="498"/>
      <c r="I128" s="498"/>
      <c r="J128" s="498"/>
      <c r="K128" s="498"/>
      <c r="L128" s="498"/>
      <c r="M128" s="498"/>
      <c r="N128" s="498"/>
      <c r="O128" s="498"/>
      <c r="P128" s="498"/>
      <c r="Q128" s="498"/>
      <c r="R128" s="498"/>
      <c r="S128" s="499"/>
      <c r="T128" s="506"/>
      <c r="U128" s="506"/>
      <c r="V128" s="506"/>
      <c r="W128" s="555"/>
      <c r="X128" s="556"/>
      <c r="Y128" s="556"/>
      <c r="Z128" s="556"/>
      <c r="AA128" s="556"/>
      <c r="AB128" s="556"/>
      <c r="AC128" s="556"/>
      <c r="AD128" s="556"/>
      <c r="AE128" s="556"/>
      <c r="AF128" s="556"/>
      <c r="AG128" s="556"/>
      <c r="AH128" s="556"/>
      <c r="AI128" s="556"/>
      <c r="AJ128" s="556"/>
      <c r="AK128" s="556"/>
      <c r="AL128" s="556"/>
      <c r="AM128" s="556"/>
      <c r="AN128" s="556"/>
      <c r="AO128" s="556"/>
      <c r="AP128" s="556"/>
      <c r="AQ128" s="556"/>
      <c r="AR128" s="556"/>
      <c r="AS128" s="556"/>
      <c r="AT128" s="556"/>
      <c r="AU128" s="556"/>
      <c r="AV128" s="556"/>
      <c r="AW128" s="556"/>
      <c r="AX128" s="556"/>
      <c r="AY128" s="556"/>
      <c r="AZ128" s="556"/>
      <c r="BA128" s="557"/>
      <c r="BB128" s="549"/>
      <c r="BC128" s="550"/>
      <c r="BD128" s="550"/>
      <c r="BE128" s="550"/>
      <c r="BF128" s="550"/>
      <c r="BG128" s="550"/>
      <c r="BH128" s="550"/>
      <c r="BI128" s="550"/>
      <c r="BJ128" s="550"/>
      <c r="BK128" s="550"/>
      <c r="BL128" s="550"/>
      <c r="BM128" s="550"/>
      <c r="BN128" s="550"/>
      <c r="BO128" s="550"/>
      <c r="BP128" s="550"/>
      <c r="BQ128" s="550"/>
      <c r="BR128" s="550"/>
      <c r="BS128" s="550"/>
      <c r="BT128" s="550"/>
      <c r="BU128" s="550"/>
      <c r="BV128" s="550"/>
      <c r="BW128" s="551"/>
      <c r="BX128" s="178"/>
    </row>
    <row r="129" spans="1:76" ht="12.75" customHeight="1">
      <c r="A129" s="178"/>
      <c r="B129" s="497"/>
      <c r="C129" s="498"/>
      <c r="D129" s="498"/>
      <c r="E129" s="498"/>
      <c r="F129" s="498"/>
      <c r="G129" s="498"/>
      <c r="H129" s="498"/>
      <c r="I129" s="498"/>
      <c r="J129" s="498"/>
      <c r="K129" s="498"/>
      <c r="L129" s="498"/>
      <c r="M129" s="498"/>
      <c r="N129" s="498"/>
      <c r="O129" s="498"/>
      <c r="P129" s="498"/>
      <c r="Q129" s="498"/>
      <c r="R129" s="498"/>
      <c r="S129" s="499"/>
      <c r="T129" s="506">
        <v>3.34</v>
      </c>
      <c r="U129" s="506"/>
      <c r="V129" s="506"/>
      <c r="W129" s="555"/>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6"/>
      <c r="AY129" s="556"/>
      <c r="AZ129" s="556"/>
      <c r="BA129" s="557"/>
      <c r="BB129" s="543" t="str">
        <f>IF('Est. Ing.'!C95='Est. Egr.'!D72,"","Los Ingresos estimados con Programas Estatales es $"&amp;'Est. Ing.'!C95&amp;" y en los Egresos con el mismo recurso se presupuestan $"&amp;'Est. Egr.'!D72&amp;", por lo que no existe equilibrio.")</f>
        <v/>
      </c>
      <c r="BC129" s="544"/>
      <c r="BD129" s="544"/>
      <c r="BE129" s="544"/>
      <c r="BF129" s="544"/>
      <c r="BG129" s="544"/>
      <c r="BH129" s="544"/>
      <c r="BI129" s="544"/>
      <c r="BJ129" s="544"/>
      <c r="BK129" s="544"/>
      <c r="BL129" s="544"/>
      <c r="BM129" s="544"/>
      <c r="BN129" s="544"/>
      <c r="BO129" s="544"/>
      <c r="BP129" s="544"/>
      <c r="BQ129" s="544"/>
      <c r="BR129" s="544"/>
      <c r="BS129" s="544"/>
      <c r="BT129" s="544"/>
      <c r="BU129" s="544"/>
      <c r="BV129" s="544"/>
      <c r="BW129" s="545"/>
      <c r="BX129" s="178"/>
    </row>
    <row r="130" spans="1:76" ht="12.75" customHeight="1">
      <c r="A130" s="178"/>
      <c r="B130" s="497"/>
      <c r="C130" s="498"/>
      <c r="D130" s="498"/>
      <c r="E130" s="498"/>
      <c r="F130" s="498"/>
      <c r="G130" s="498"/>
      <c r="H130" s="498"/>
      <c r="I130" s="498"/>
      <c r="J130" s="498"/>
      <c r="K130" s="498"/>
      <c r="L130" s="498"/>
      <c r="M130" s="498"/>
      <c r="N130" s="498"/>
      <c r="O130" s="498"/>
      <c r="P130" s="498"/>
      <c r="Q130" s="498"/>
      <c r="R130" s="498"/>
      <c r="S130" s="499"/>
      <c r="T130" s="506"/>
      <c r="U130" s="506"/>
      <c r="V130" s="506"/>
      <c r="W130" s="555"/>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6"/>
      <c r="AY130" s="556"/>
      <c r="AZ130" s="556"/>
      <c r="BA130" s="557"/>
      <c r="BB130" s="546"/>
      <c r="BC130" s="547"/>
      <c r="BD130" s="547"/>
      <c r="BE130" s="547"/>
      <c r="BF130" s="547"/>
      <c r="BG130" s="547"/>
      <c r="BH130" s="547"/>
      <c r="BI130" s="547"/>
      <c r="BJ130" s="547"/>
      <c r="BK130" s="547"/>
      <c r="BL130" s="547"/>
      <c r="BM130" s="547"/>
      <c r="BN130" s="547"/>
      <c r="BO130" s="547"/>
      <c r="BP130" s="547"/>
      <c r="BQ130" s="547"/>
      <c r="BR130" s="547"/>
      <c r="BS130" s="547"/>
      <c r="BT130" s="547"/>
      <c r="BU130" s="547"/>
      <c r="BV130" s="547"/>
      <c r="BW130" s="548"/>
      <c r="BX130" s="178"/>
    </row>
    <row r="131" spans="1:76" ht="12.75" customHeight="1">
      <c r="A131" s="178"/>
      <c r="B131" s="497"/>
      <c r="C131" s="498"/>
      <c r="D131" s="498"/>
      <c r="E131" s="498"/>
      <c r="F131" s="498"/>
      <c r="G131" s="498"/>
      <c r="H131" s="498"/>
      <c r="I131" s="498"/>
      <c r="J131" s="498"/>
      <c r="K131" s="498"/>
      <c r="L131" s="498"/>
      <c r="M131" s="498"/>
      <c r="N131" s="498"/>
      <c r="O131" s="498"/>
      <c r="P131" s="498"/>
      <c r="Q131" s="498"/>
      <c r="R131" s="498"/>
      <c r="S131" s="499"/>
      <c r="T131" s="506"/>
      <c r="U131" s="506"/>
      <c r="V131" s="506"/>
      <c r="W131" s="555"/>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6"/>
      <c r="AY131" s="556"/>
      <c r="AZ131" s="556"/>
      <c r="BA131" s="557"/>
      <c r="BB131" s="546"/>
      <c r="BC131" s="547"/>
      <c r="BD131" s="547"/>
      <c r="BE131" s="547"/>
      <c r="BF131" s="547"/>
      <c r="BG131" s="547"/>
      <c r="BH131" s="547"/>
      <c r="BI131" s="547"/>
      <c r="BJ131" s="547"/>
      <c r="BK131" s="547"/>
      <c r="BL131" s="547"/>
      <c r="BM131" s="547"/>
      <c r="BN131" s="547"/>
      <c r="BO131" s="547"/>
      <c r="BP131" s="547"/>
      <c r="BQ131" s="547"/>
      <c r="BR131" s="547"/>
      <c r="BS131" s="547"/>
      <c r="BT131" s="547"/>
      <c r="BU131" s="547"/>
      <c r="BV131" s="547"/>
      <c r="BW131" s="548"/>
      <c r="BX131" s="178"/>
    </row>
    <row r="132" spans="1:76" ht="12.75" customHeight="1">
      <c r="A132" s="178"/>
      <c r="B132" s="497"/>
      <c r="C132" s="498"/>
      <c r="D132" s="498"/>
      <c r="E132" s="498"/>
      <c r="F132" s="498"/>
      <c r="G132" s="498"/>
      <c r="H132" s="498"/>
      <c r="I132" s="498"/>
      <c r="J132" s="498"/>
      <c r="K132" s="498"/>
      <c r="L132" s="498"/>
      <c r="M132" s="498"/>
      <c r="N132" s="498"/>
      <c r="O132" s="498"/>
      <c r="P132" s="498"/>
      <c r="Q132" s="498"/>
      <c r="R132" s="498"/>
      <c r="S132" s="499"/>
      <c r="T132" s="506"/>
      <c r="U132" s="506"/>
      <c r="V132" s="506"/>
      <c r="W132" s="555"/>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6"/>
      <c r="AY132" s="556"/>
      <c r="AZ132" s="556"/>
      <c r="BA132" s="557"/>
      <c r="BB132" s="549"/>
      <c r="BC132" s="550"/>
      <c r="BD132" s="550"/>
      <c r="BE132" s="550"/>
      <c r="BF132" s="550"/>
      <c r="BG132" s="550"/>
      <c r="BH132" s="550"/>
      <c r="BI132" s="550"/>
      <c r="BJ132" s="550"/>
      <c r="BK132" s="550"/>
      <c r="BL132" s="550"/>
      <c r="BM132" s="550"/>
      <c r="BN132" s="550"/>
      <c r="BO132" s="550"/>
      <c r="BP132" s="550"/>
      <c r="BQ132" s="550"/>
      <c r="BR132" s="550"/>
      <c r="BS132" s="550"/>
      <c r="BT132" s="550"/>
      <c r="BU132" s="550"/>
      <c r="BV132" s="550"/>
      <c r="BW132" s="551"/>
      <c r="BX132" s="178"/>
    </row>
    <row r="133" spans="1:76" ht="12.75" customHeight="1">
      <c r="A133" s="178"/>
      <c r="B133" s="497"/>
      <c r="C133" s="498"/>
      <c r="D133" s="498"/>
      <c r="E133" s="498"/>
      <c r="F133" s="498"/>
      <c r="G133" s="498"/>
      <c r="H133" s="498"/>
      <c r="I133" s="498"/>
      <c r="J133" s="498"/>
      <c r="K133" s="498"/>
      <c r="L133" s="498"/>
      <c r="M133" s="498"/>
      <c r="N133" s="498"/>
      <c r="O133" s="498"/>
      <c r="P133" s="498"/>
      <c r="Q133" s="498"/>
      <c r="R133" s="498"/>
      <c r="S133" s="499"/>
      <c r="T133" s="506">
        <v>3.35</v>
      </c>
      <c r="U133" s="506"/>
      <c r="V133" s="506"/>
      <c r="W133" s="555"/>
      <c r="X133" s="556"/>
      <c r="Y133" s="556"/>
      <c r="Z133" s="556"/>
      <c r="AA133" s="556"/>
      <c r="AB133" s="556"/>
      <c r="AC133" s="556"/>
      <c r="AD133" s="556"/>
      <c r="AE133" s="556"/>
      <c r="AF133" s="556"/>
      <c r="AG133" s="556"/>
      <c r="AH133" s="556"/>
      <c r="AI133" s="556"/>
      <c r="AJ133" s="556"/>
      <c r="AK133" s="556"/>
      <c r="AL133" s="556"/>
      <c r="AM133" s="556"/>
      <c r="AN133" s="556"/>
      <c r="AO133" s="556"/>
      <c r="AP133" s="556"/>
      <c r="AQ133" s="556"/>
      <c r="AR133" s="556"/>
      <c r="AS133" s="556"/>
      <c r="AT133" s="556"/>
      <c r="AU133" s="556"/>
      <c r="AV133" s="556"/>
      <c r="AW133" s="556"/>
      <c r="AX133" s="556"/>
      <c r="AY133" s="556"/>
      <c r="AZ133" s="556"/>
      <c r="BA133" s="557"/>
      <c r="BB133" s="543" t="str">
        <f>IF('Est. Ing.'!C104='Est. Egr.'!D81,"","Los Ingresos estimados con Empréstitos es $"&amp;'Est. Ing.'!C104&amp;" y en los Egresos con el mismo recurso se presupuestan $"&amp;'Est. Egr.'!D81&amp;", por lo que no existe equilibrio.")</f>
        <v/>
      </c>
      <c r="BC133" s="544"/>
      <c r="BD133" s="544"/>
      <c r="BE133" s="544"/>
      <c r="BF133" s="544"/>
      <c r="BG133" s="544"/>
      <c r="BH133" s="544"/>
      <c r="BI133" s="544"/>
      <c r="BJ133" s="544"/>
      <c r="BK133" s="544"/>
      <c r="BL133" s="544"/>
      <c r="BM133" s="544"/>
      <c r="BN133" s="544"/>
      <c r="BO133" s="544"/>
      <c r="BP133" s="544"/>
      <c r="BQ133" s="544"/>
      <c r="BR133" s="544"/>
      <c r="BS133" s="544"/>
      <c r="BT133" s="544"/>
      <c r="BU133" s="544"/>
      <c r="BV133" s="544"/>
      <c r="BW133" s="545"/>
      <c r="BX133" s="178"/>
    </row>
    <row r="134" spans="1:76" ht="12.75" customHeight="1">
      <c r="A134" s="178"/>
      <c r="B134" s="497"/>
      <c r="C134" s="498"/>
      <c r="D134" s="498"/>
      <c r="E134" s="498"/>
      <c r="F134" s="498"/>
      <c r="G134" s="498"/>
      <c r="H134" s="498"/>
      <c r="I134" s="498"/>
      <c r="J134" s="498"/>
      <c r="K134" s="498"/>
      <c r="L134" s="498"/>
      <c r="M134" s="498"/>
      <c r="N134" s="498"/>
      <c r="O134" s="498"/>
      <c r="P134" s="498"/>
      <c r="Q134" s="498"/>
      <c r="R134" s="498"/>
      <c r="S134" s="499"/>
      <c r="T134" s="506"/>
      <c r="U134" s="506"/>
      <c r="V134" s="506"/>
      <c r="W134" s="555"/>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6"/>
      <c r="AY134" s="556"/>
      <c r="AZ134" s="556"/>
      <c r="BA134" s="557"/>
      <c r="BB134" s="546"/>
      <c r="BC134" s="547"/>
      <c r="BD134" s="547"/>
      <c r="BE134" s="547"/>
      <c r="BF134" s="547"/>
      <c r="BG134" s="547"/>
      <c r="BH134" s="547"/>
      <c r="BI134" s="547"/>
      <c r="BJ134" s="547"/>
      <c r="BK134" s="547"/>
      <c r="BL134" s="547"/>
      <c r="BM134" s="547"/>
      <c r="BN134" s="547"/>
      <c r="BO134" s="547"/>
      <c r="BP134" s="547"/>
      <c r="BQ134" s="547"/>
      <c r="BR134" s="547"/>
      <c r="BS134" s="547"/>
      <c r="BT134" s="547"/>
      <c r="BU134" s="547"/>
      <c r="BV134" s="547"/>
      <c r="BW134" s="548"/>
      <c r="BX134" s="178"/>
    </row>
    <row r="135" spans="1:76" ht="12.75" customHeight="1">
      <c r="A135" s="178"/>
      <c r="B135" s="497"/>
      <c r="C135" s="498"/>
      <c r="D135" s="498"/>
      <c r="E135" s="498"/>
      <c r="F135" s="498"/>
      <c r="G135" s="498"/>
      <c r="H135" s="498"/>
      <c r="I135" s="498"/>
      <c r="J135" s="498"/>
      <c r="K135" s="498"/>
      <c r="L135" s="498"/>
      <c r="M135" s="498"/>
      <c r="N135" s="498"/>
      <c r="O135" s="498"/>
      <c r="P135" s="498"/>
      <c r="Q135" s="498"/>
      <c r="R135" s="498"/>
      <c r="S135" s="499"/>
      <c r="T135" s="506"/>
      <c r="U135" s="506"/>
      <c r="V135" s="506"/>
      <c r="W135" s="555"/>
      <c r="X135" s="556"/>
      <c r="Y135" s="556"/>
      <c r="Z135" s="556"/>
      <c r="AA135" s="556"/>
      <c r="AB135" s="556"/>
      <c r="AC135" s="556"/>
      <c r="AD135" s="556"/>
      <c r="AE135" s="556"/>
      <c r="AF135" s="556"/>
      <c r="AG135" s="556"/>
      <c r="AH135" s="556"/>
      <c r="AI135" s="556"/>
      <c r="AJ135" s="556"/>
      <c r="AK135" s="556"/>
      <c r="AL135" s="556"/>
      <c r="AM135" s="556"/>
      <c r="AN135" s="556"/>
      <c r="AO135" s="556"/>
      <c r="AP135" s="556"/>
      <c r="AQ135" s="556"/>
      <c r="AR135" s="556"/>
      <c r="AS135" s="556"/>
      <c r="AT135" s="556"/>
      <c r="AU135" s="556"/>
      <c r="AV135" s="556"/>
      <c r="AW135" s="556"/>
      <c r="AX135" s="556"/>
      <c r="AY135" s="556"/>
      <c r="AZ135" s="556"/>
      <c r="BA135" s="557"/>
      <c r="BB135" s="546"/>
      <c r="BC135" s="547"/>
      <c r="BD135" s="547"/>
      <c r="BE135" s="547"/>
      <c r="BF135" s="547"/>
      <c r="BG135" s="547"/>
      <c r="BH135" s="547"/>
      <c r="BI135" s="547"/>
      <c r="BJ135" s="547"/>
      <c r="BK135" s="547"/>
      <c r="BL135" s="547"/>
      <c r="BM135" s="547"/>
      <c r="BN135" s="547"/>
      <c r="BO135" s="547"/>
      <c r="BP135" s="547"/>
      <c r="BQ135" s="547"/>
      <c r="BR135" s="547"/>
      <c r="BS135" s="547"/>
      <c r="BT135" s="547"/>
      <c r="BU135" s="547"/>
      <c r="BV135" s="547"/>
      <c r="BW135" s="548"/>
      <c r="BX135" s="178"/>
    </row>
    <row r="136" spans="1:76" ht="12.75" customHeight="1">
      <c r="A136" s="178"/>
      <c r="B136" s="497"/>
      <c r="C136" s="498"/>
      <c r="D136" s="498"/>
      <c r="E136" s="498"/>
      <c r="F136" s="498"/>
      <c r="G136" s="498"/>
      <c r="H136" s="498"/>
      <c r="I136" s="498"/>
      <c r="J136" s="498"/>
      <c r="K136" s="498"/>
      <c r="L136" s="498"/>
      <c r="M136" s="498"/>
      <c r="N136" s="498"/>
      <c r="O136" s="498"/>
      <c r="P136" s="498"/>
      <c r="Q136" s="498"/>
      <c r="R136" s="498"/>
      <c r="S136" s="499"/>
      <c r="T136" s="506"/>
      <c r="U136" s="506"/>
      <c r="V136" s="506"/>
      <c r="W136" s="555"/>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6"/>
      <c r="AY136" s="556"/>
      <c r="AZ136" s="556"/>
      <c r="BA136" s="557"/>
      <c r="BB136" s="549"/>
      <c r="BC136" s="550"/>
      <c r="BD136" s="550"/>
      <c r="BE136" s="550"/>
      <c r="BF136" s="550"/>
      <c r="BG136" s="550"/>
      <c r="BH136" s="550"/>
      <c r="BI136" s="550"/>
      <c r="BJ136" s="550"/>
      <c r="BK136" s="550"/>
      <c r="BL136" s="550"/>
      <c r="BM136" s="550"/>
      <c r="BN136" s="550"/>
      <c r="BO136" s="550"/>
      <c r="BP136" s="550"/>
      <c r="BQ136" s="550"/>
      <c r="BR136" s="550"/>
      <c r="BS136" s="550"/>
      <c r="BT136" s="550"/>
      <c r="BU136" s="550"/>
      <c r="BV136" s="550"/>
      <c r="BW136" s="551"/>
      <c r="BX136" s="178"/>
    </row>
    <row r="137" spans="1:76" ht="12.75" customHeight="1">
      <c r="A137" s="178"/>
      <c r="B137" s="497"/>
      <c r="C137" s="498"/>
      <c r="D137" s="498"/>
      <c r="E137" s="498"/>
      <c r="F137" s="498"/>
      <c r="G137" s="498"/>
      <c r="H137" s="498"/>
      <c r="I137" s="498"/>
      <c r="J137" s="498"/>
      <c r="K137" s="498"/>
      <c r="L137" s="498"/>
      <c r="M137" s="498"/>
      <c r="N137" s="498"/>
      <c r="O137" s="498"/>
      <c r="P137" s="498"/>
      <c r="Q137" s="498"/>
      <c r="R137" s="498"/>
      <c r="S137" s="499"/>
      <c r="T137" s="506">
        <v>3.36</v>
      </c>
      <c r="U137" s="506"/>
      <c r="V137" s="506"/>
      <c r="W137" s="555"/>
      <c r="X137" s="556"/>
      <c r="Y137" s="556"/>
      <c r="Z137" s="556"/>
      <c r="AA137" s="556"/>
      <c r="AB137" s="556"/>
      <c r="AC137" s="556"/>
      <c r="AD137" s="556"/>
      <c r="AE137" s="556"/>
      <c r="AF137" s="556"/>
      <c r="AG137" s="556"/>
      <c r="AH137" s="556"/>
      <c r="AI137" s="556"/>
      <c r="AJ137" s="556"/>
      <c r="AK137" s="556"/>
      <c r="AL137" s="556"/>
      <c r="AM137" s="556"/>
      <c r="AN137" s="556"/>
      <c r="AO137" s="556"/>
      <c r="AP137" s="556"/>
      <c r="AQ137" s="556"/>
      <c r="AR137" s="556"/>
      <c r="AS137" s="556"/>
      <c r="AT137" s="556"/>
      <c r="AU137" s="556"/>
      <c r="AV137" s="556"/>
      <c r="AW137" s="556"/>
      <c r="AX137" s="556"/>
      <c r="AY137" s="556"/>
      <c r="AZ137" s="556"/>
      <c r="BA137" s="557"/>
      <c r="BB137" s="543" t="str">
        <f>IF('Est. Ing.'!C109='Est. Egr.'!D86,"","Los Ingresos estimados con Otros recursos es $"&amp;'Est. Ing.'!C109&amp;" y en los Egresos con el mismo recurso se presupuestan $"&amp;'Est. Egr.'!D86&amp;", por lo que no existe equilibrio.")</f>
        <v/>
      </c>
      <c r="BC137" s="544"/>
      <c r="BD137" s="544"/>
      <c r="BE137" s="544"/>
      <c r="BF137" s="544"/>
      <c r="BG137" s="544"/>
      <c r="BH137" s="544"/>
      <c r="BI137" s="544"/>
      <c r="BJ137" s="544"/>
      <c r="BK137" s="544"/>
      <c r="BL137" s="544"/>
      <c r="BM137" s="544"/>
      <c r="BN137" s="544"/>
      <c r="BO137" s="544"/>
      <c r="BP137" s="544"/>
      <c r="BQ137" s="544"/>
      <c r="BR137" s="544"/>
      <c r="BS137" s="544"/>
      <c r="BT137" s="544"/>
      <c r="BU137" s="544"/>
      <c r="BV137" s="544"/>
      <c r="BW137" s="545"/>
      <c r="BX137" s="178"/>
    </row>
    <row r="138" spans="1:76" ht="12.75" customHeight="1">
      <c r="A138" s="178"/>
      <c r="B138" s="497"/>
      <c r="C138" s="498"/>
      <c r="D138" s="498"/>
      <c r="E138" s="498"/>
      <c r="F138" s="498"/>
      <c r="G138" s="498"/>
      <c r="H138" s="498"/>
      <c r="I138" s="498"/>
      <c r="J138" s="498"/>
      <c r="K138" s="498"/>
      <c r="L138" s="498"/>
      <c r="M138" s="498"/>
      <c r="N138" s="498"/>
      <c r="O138" s="498"/>
      <c r="P138" s="498"/>
      <c r="Q138" s="498"/>
      <c r="R138" s="498"/>
      <c r="S138" s="499"/>
      <c r="T138" s="506"/>
      <c r="U138" s="506"/>
      <c r="V138" s="506"/>
      <c r="W138" s="555"/>
      <c r="X138" s="556"/>
      <c r="Y138" s="556"/>
      <c r="Z138" s="556"/>
      <c r="AA138" s="556"/>
      <c r="AB138" s="556"/>
      <c r="AC138" s="556"/>
      <c r="AD138" s="556"/>
      <c r="AE138" s="556"/>
      <c r="AF138" s="556"/>
      <c r="AG138" s="556"/>
      <c r="AH138" s="556"/>
      <c r="AI138" s="556"/>
      <c r="AJ138" s="556"/>
      <c r="AK138" s="556"/>
      <c r="AL138" s="556"/>
      <c r="AM138" s="556"/>
      <c r="AN138" s="556"/>
      <c r="AO138" s="556"/>
      <c r="AP138" s="556"/>
      <c r="AQ138" s="556"/>
      <c r="AR138" s="556"/>
      <c r="AS138" s="556"/>
      <c r="AT138" s="556"/>
      <c r="AU138" s="556"/>
      <c r="AV138" s="556"/>
      <c r="AW138" s="556"/>
      <c r="AX138" s="556"/>
      <c r="AY138" s="556"/>
      <c r="AZ138" s="556"/>
      <c r="BA138" s="557"/>
      <c r="BB138" s="546"/>
      <c r="BC138" s="547"/>
      <c r="BD138" s="547"/>
      <c r="BE138" s="547"/>
      <c r="BF138" s="547"/>
      <c r="BG138" s="547"/>
      <c r="BH138" s="547"/>
      <c r="BI138" s="547"/>
      <c r="BJ138" s="547"/>
      <c r="BK138" s="547"/>
      <c r="BL138" s="547"/>
      <c r="BM138" s="547"/>
      <c r="BN138" s="547"/>
      <c r="BO138" s="547"/>
      <c r="BP138" s="547"/>
      <c r="BQ138" s="547"/>
      <c r="BR138" s="547"/>
      <c r="BS138" s="547"/>
      <c r="BT138" s="547"/>
      <c r="BU138" s="547"/>
      <c r="BV138" s="547"/>
      <c r="BW138" s="548"/>
      <c r="BX138" s="178"/>
    </row>
    <row r="139" spans="1:76" ht="12.75" customHeight="1">
      <c r="A139" s="178"/>
      <c r="B139" s="497"/>
      <c r="C139" s="498"/>
      <c r="D139" s="498"/>
      <c r="E139" s="498"/>
      <c r="F139" s="498"/>
      <c r="G139" s="498"/>
      <c r="H139" s="498"/>
      <c r="I139" s="498"/>
      <c r="J139" s="498"/>
      <c r="K139" s="498"/>
      <c r="L139" s="498"/>
      <c r="M139" s="498"/>
      <c r="N139" s="498"/>
      <c r="O139" s="498"/>
      <c r="P139" s="498"/>
      <c r="Q139" s="498"/>
      <c r="R139" s="498"/>
      <c r="S139" s="499"/>
      <c r="T139" s="506"/>
      <c r="U139" s="506"/>
      <c r="V139" s="506"/>
      <c r="W139" s="555"/>
      <c r="X139" s="556"/>
      <c r="Y139" s="556"/>
      <c r="Z139" s="556"/>
      <c r="AA139" s="556"/>
      <c r="AB139" s="556"/>
      <c r="AC139" s="556"/>
      <c r="AD139" s="556"/>
      <c r="AE139" s="556"/>
      <c r="AF139" s="556"/>
      <c r="AG139" s="556"/>
      <c r="AH139" s="556"/>
      <c r="AI139" s="556"/>
      <c r="AJ139" s="556"/>
      <c r="AK139" s="556"/>
      <c r="AL139" s="556"/>
      <c r="AM139" s="556"/>
      <c r="AN139" s="556"/>
      <c r="AO139" s="556"/>
      <c r="AP139" s="556"/>
      <c r="AQ139" s="556"/>
      <c r="AR139" s="556"/>
      <c r="AS139" s="556"/>
      <c r="AT139" s="556"/>
      <c r="AU139" s="556"/>
      <c r="AV139" s="556"/>
      <c r="AW139" s="556"/>
      <c r="AX139" s="556"/>
      <c r="AY139" s="556"/>
      <c r="AZ139" s="556"/>
      <c r="BA139" s="557"/>
      <c r="BB139" s="546"/>
      <c r="BC139" s="547"/>
      <c r="BD139" s="547"/>
      <c r="BE139" s="547"/>
      <c r="BF139" s="547"/>
      <c r="BG139" s="547"/>
      <c r="BH139" s="547"/>
      <c r="BI139" s="547"/>
      <c r="BJ139" s="547"/>
      <c r="BK139" s="547"/>
      <c r="BL139" s="547"/>
      <c r="BM139" s="547"/>
      <c r="BN139" s="547"/>
      <c r="BO139" s="547"/>
      <c r="BP139" s="547"/>
      <c r="BQ139" s="547"/>
      <c r="BR139" s="547"/>
      <c r="BS139" s="547"/>
      <c r="BT139" s="547"/>
      <c r="BU139" s="547"/>
      <c r="BV139" s="547"/>
      <c r="BW139" s="548"/>
      <c r="BX139" s="178"/>
    </row>
    <row r="140" spans="1:76" ht="12.75" customHeight="1">
      <c r="A140" s="178"/>
      <c r="B140" s="497"/>
      <c r="C140" s="498"/>
      <c r="D140" s="498"/>
      <c r="E140" s="498"/>
      <c r="F140" s="498"/>
      <c r="G140" s="498"/>
      <c r="H140" s="498"/>
      <c r="I140" s="498"/>
      <c r="J140" s="498"/>
      <c r="K140" s="498"/>
      <c r="L140" s="498"/>
      <c r="M140" s="498"/>
      <c r="N140" s="498"/>
      <c r="O140" s="498"/>
      <c r="P140" s="498"/>
      <c r="Q140" s="498"/>
      <c r="R140" s="498"/>
      <c r="S140" s="499"/>
      <c r="T140" s="506"/>
      <c r="U140" s="506"/>
      <c r="V140" s="506"/>
      <c r="W140" s="558"/>
      <c r="X140" s="559"/>
      <c r="Y140" s="559"/>
      <c r="Z140" s="559"/>
      <c r="AA140" s="559"/>
      <c r="AB140" s="559"/>
      <c r="AC140" s="559"/>
      <c r="AD140" s="559"/>
      <c r="AE140" s="559"/>
      <c r="AF140" s="559"/>
      <c r="AG140" s="559"/>
      <c r="AH140" s="559"/>
      <c r="AI140" s="559"/>
      <c r="AJ140" s="559"/>
      <c r="AK140" s="559"/>
      <c r="AL140" s="559"/>
      <c r="AM140" s="559"/>
      <c r="AN140" s="559"/>
      <c r="AO140" s="559"/>
      <c r="AP140" s="559"/>
      <c r="AQ140" s="559"/>
      <c r="AR140" s="559"/>
      <c r="AS140" s="559"/>
      <c r="AT140" s="559"/>
      <c r="AU140" s="559"/>
      <c r="AV140" s="559"/>
      <c r="AW140" s="559"/>
      <c r="AX140" s="559"/>
      <c r="AY140" s="559"/>
      <c r="AZ140" s="559"/>
      <c r="BA140" s="560"/>
      <c r="BB140" s="549"/>
      <c r="BC140" s="550"/>
      <c r="BD140" s="550"/>
      <c r="BE140" s="550"/>
      <c r="BF140" s="550"/>
      <c r="BG140" s="550"/>
      <c r="BH140" s="550"/>
      <c r="BI140" s="550"/>
      <c r="BJ140" s="550"/>
      <c r="BK140" s="550"/>
      <c r="BL140" s="550"/>
      <c r="BM140" s="550"/>
      <c r="BN140" s="550"/>
      <c r="BO140" s="550"/>
      <c r="BP140" s="550"/>
      <c r="BQ140" s="550"/>
      <c r="BR140" s="550"/>
      <c r="BS140" s="550"/>
      <c r="BT140" s="550"/>
      <c r="BU140" s="550"/>
      <c r="BV140" s="550"/>
      <c r="BW140" s="551"/>
      <c r="BX140" s="178"/>
    </row>
    <row r="141" spans="1:76" ht="12.75" customHeight="1">
      <c r="A141" s="178"/>
      <c r="B141" s="497"/>
      <c r="C141" s="498"/>
      <c r="D141" s="498"/>
      <c r="E141" s="498"/>
      <c r="F141" s="498"/>
      <c r="G141" s="498"/>
      <c r="H141" s="498"/>
      <c r="I141" s="498"/>
      <c r="J141" s="498"/>
      <c r="K141" s="498"/>
      <c r="L141" s="498"/>
      <c r="M141" s="498"/>
      <c r="N141" s="498"/>
      <c r="O141" s="498"/>
      <c r="P141" s="498"/>
      <c r="Q141" s="498"/>
      <c r="R141" s="498"/>
      <c r="S141" s="499"/>
      <c r="T141" s="506">
        <v>3.4</v>
      </c>
      <c r="U141" s="506"/>
      <c r="V141" s="506"/>
      <c r="W141" s="541" t="s">
        <v>1821</v>
      </c>
      <c r="X141" s="542"/>
      <c r="Y141" s="542"/>
      <c r="Z141" s="542"/>
      <c r="AA141" s="542"/>
      <c r="AB141" s="542"/>
      <c r="AC141" s="542"/>
      <c r="AD141" s="542"/>
      <c r="AE141" s="542"/>
      <c r="AF141" s="542"/>
      <c r="AG141" s="542"/>
      <c r="AH141" s="542"/>
      <c r="AI141" s="542"/>
      <c r="AJ141" s="542"/>
      <c r="AK141" s="542"/>
      <c r="AL141" s="542"/>
      <c r="AM141" s="542"/>
      <c r="AN141" s="542"/>
      <c r="AO141" s="542"/>
      <c r="AP141" s="542"/>
      <c r="AQ141" s="542"/>
      <c r="AR141" s="542"/>
      <c r="AS141" s="542"/>
      <c r="AT141" s="542"/>
      <c r="AU141" s="542"/>
      <c r="AV141" s="542"/>
      <c r="AW141" s="542"/>
      <c r="AX141" s="542"/>
      <c r="AY141" s="542"/>
      <c r="AZ141" s="542"/>
      <c r="BA141" s="542"/>
      <c r="BB141" s="532" t="str">
        <f>IF('E-OG'!F445&lt;&gt;0,"En el Presupuesto de Egresos hace falta capturar el OR en una o más de las partidas de este formato.","")</f>
        <v/>
      </c>
      <c r="BC141" s="533"/>
      <c r="BD141" s="533"/>
      <c r="BE141" s="533"/>
      <c r="BF141" s="533"/>
      <c r="BG141" s="533"/>
      <c r="BH141" s="533"/>
      <c r="BI141" s="533"/>
      <c r="BJ141" s="533"/>
      <c r="BK141" s="533"/>
      <c r="BL141" s="533"/>
      <c r="BM141" s="533"/>
      <c r="BN141" s="533"/>
      <c r="BO141" s="533"/>
      <c r="BP141" s="533"/>
      <c r="BQ141" s="533"/>
      <c r="BR141" s="533"/>
      <c r="BS141" s="533"/>
      <c r="BT141" s="533"/>
      <c r="BU141" s="533"/>
      <c r="BV141" s="533"/>
      <c r="BW141" s="534"/>
      <c r="BX141" s="178"/>
    </row>
    <row r="142" spans="1:76" ht="12.75" customHeight="1">
      <c r="A142" s="178"/>
      <c r="B142" s="497"/>
      <c r="C142" s="498"/>
      <c r="D142" s="498"/>
      <c r="E142" s="498"/>
      <c r="F142" s="498"/>
      <c r="G142" s="498"/>
      <c r="H142" s="498"/>
      <c r="I142" s="498"/>
      <c r="J142" s="498"/>
      <c r="K142" s="498"/>
      <c r="L142" s="498"/>
      <c r="M142" s="498"/>
      <c r="N142" s="498"/>
      <c r="O142" s="498"/>
      <c r="P142" s="498"/>
      <c r="Q142" s="498"/>
      <c r="R142" s="498"/>
      <c r="S142" s="499"/>
      <c r="T142" s="506"/>
      <c r="U142" s="506"/>
      <c r="V142" s="506"/>
      <c r="W142" s="542"/>
      <c r="X142" s="542"/>
      <c r="Y142" s="542"/>
      <c r="Z142" s="542"/>
      <c r="AA142" s="542"/>
      <c r="AB142" s="542"/>
      <c r="AC142" s="542"/>
      <c r="AD142" s="542"/>
      <c r="AE142" s="542"/>
      <c r="AF142" s="542"/>
      <c r="AG142" s="542"/>
      <c r="AH142" s="542"/>
      <c r="AI142" s="542"/>
      <c r="AJ142" s="542"/>
      <c r="AK142" s="542"/>
      <c r="AL142" s="542"/>
      <c r="AM142" s="542"/>
      <c r="AN142" s="542"/>
      <c r="AO142" s="542"/>
      <c r="AP142" s="542"/>
      <c r="AQ142" s="542"/>
      <c r="AR142" s="542"/>
      <c r="AS142" s="542"/>
      <c r="AT142" s="542"/>
      <c r="AU142" s="542"/>
      <c r="AV142" s="542"/>
      <c r="AW142" s="542"/>
      <c r="AX142" s="542"/>
      <c r="AY142" s="542"/>
      <c r="AZ142" s="542"/>
      <c r="BA142" s="542"/>
      <c r="BB142" s="535"/>
      <c r="BC142" s="536"/>
      <c r="BD142" s="536"/>
      <c r="BE142" s="536"/>
      <c r="BF142" s="536"/>
      <c r="BG142" s="536"/>
      <c r="BH142" s="536"/>
      <c r="BI142" s="536"/>
      <c r="BJ142" s="536"/>
      <c r="BK142" s="536"/>
      <c r="BL142" s="536"/>
      <c r="BM142" s="536"/>
      <c r="BN142" s="536"/>
      <c r="BO142" s="536"/>
      <c r="BP142" s="536"/>
      <c r="BQ142" s="536"/>
      <c r="BR142" s="536"/>
      <c r="BS142" s="536"/>
      <c r="BT142" s="536"/>
      <c r="BU142" s="536"/>
      <c r="BV142" s="536"/>
      <c r="BW142" s="537"/>
      <c r="BX142" s="178"/>
    </row>
    <row r="143" spans="1:76" ht="12.75" customHeight="1">
      <c r="A143" s="178"/>
      <c r="B143" s="497"/>
      <c r="C143" s="498"/>
      <c r="D143" s="498"/>
      <c r="E143" s="498"/>
      <c r="F143" s="498"/>
      <c r="G143" s="498"/>
      <c r="H143" s="498"/>
      <c r="I143" s="498"/>
      <c r="J143" s="498"/>
      <c r="K143" s="498"/>
      <c r="L143" s="498"/>
      <c r="M143" s="498"/>
      <c r="N143" s="498"/>
      <c r="O143" s="498"/>
      <c r="P143" s="498"/>
      <c r="Q143" s="498"/>
      <c r="R143" s="498"/>
      <c r="S143" s="499"/>
      <c r="T143" s="506"/>
      <c r="U143" s="506"/>
      <c r="V143" s="506"/>
      <c r="W143" s="542"/>
      <c r="X143" s="542"/>
      <c r="Y143" s="542"/>
      <c r="Z143" s="542"/>
      <c r="AA143" s="542"/>
      <c r="AB143" s="542"/>
      <c r="AC143" s="542"/>
      <c r="AD143" s="542"/>
      <c r="AE143" s="542"/>
      <c r="AF143" s="542"/>
      <c r="AG143" s="542"/>
      <c r="AH143" s="542"/>
      <c r="AI143" s="542"/>
      <c r="AJ143" s="542"/>
      <c r="AK143" s="542"/>
      <c r="AL143" s="542"/>
      <c r="AM143" s="542"/>
      <c r="AN143" s="542"/>
      <c r="AO143" s="542"/>
      <c r="AP143" s="542"/>
      <c r="AQ143" s="542"/>
      <c r="AR143" s="542"/>
      <c r="AS143" s="542"/>
      <c r="AT143" s="542"/>
      <c r="AU143" s="542"/>
      <c r="AV143" s="542"/>
      <c r="AW143" s="542"/>
      <c r="AX143" s="542"/>
      <c r="AY143" s="542"/>
      <c r="AZ143" s="542"/>
      <c r="BA143" s="542"/>
      <c r="BB143" s="535"/>
      <c r="BC143" s="536"/>
      <c r="BD143" s="536"/>
      <c r="BE143" s="536"/>
      <c r="BF143" s="536"/>
      <c r="BG143" s="536"/>
      <c r="BH143" s="536"/>
      <c r="BI143" s="536"/>
      <c r="BJ143" s="536"/>
      <c r="BK143" s="536"/>
      <c r="BL143" s="536"/>
      <c r="BM143" s="536"/>
      <c r="BN143" s="536"/>
      <c r="BO143" s="536"/>
      <c r="BP143" s="536"/>
      <c r="BQ143" s="536"/>
      <c r="BR143" s="536"/>
      <c r="BS143" s="536"/>
      <c r="BT143" s="536"/>
      <c r="BU143" s="536"/>
      <c r="BV143" s="536"/>
      <c r="BW143" s="537"/>
      <c r="BX143" s="178"/>
    </row>
    <row r="144" spans="1:76" ht="12.75" customHeight="1">
      <c r="A144" s="178"/>
      <c r="B144" s="497"/>
      <c r="C144" s="498"/>
      <c r="D144" s="498"/>
      <c r="E144" s="498"/>
      <c r="F144" s="498"/>
      <c r="G144" s="498"/>
      <c r="H144" s="498"/>
      <c r="I144" s="498"/>
      <c r="J144" s="498"/>
      <c r="K144" s="498"/>
      <c r="L144" s="498"/>
      <c r="M144" s="498"/>
      <c r="N144" s="498"/>
      <c r="O144" s="498"/>
      <c r="P144" s="498"/>
      <c r="Q144" s="498"/>
      <c r="R144" s="498"/>
      <c r="S144" s="499"/>
      <c r="T144" s="506"/>
      <c r="U144" s="506"/>
      <c r="V144" s="506"/>
      <c r="W144" s="542"/>
      <c r="X144" s="542"/>
      <c r="Y144" s="542"/>
      <c r="Z144" s="542"/>
      <c r="AA144" s="542"/>
      <c r="AB144" s="542"/>
      <c r="AC144" s="542"/>
      <c r="AD144" s="542"/>
      <c r="AE144" s="542"/>
      <c r="AF144" s="542"/>
      <c r="AG144" s="542"/>
      <c r="AH144" s="542"/>
      <c r="AI144" s="542"/>
      <c r="AJ144" s="542"/>
      <c r="AK144" s="542"/>
      <c r="AL144" s="542"/>
      <c r="AM144" s="542"/>
      <c r="AN144" s="542"/>
      <c r="AO144" s="542"/>
      <c r="AP144" s="542"/>
      <c r="AQ144" s="542"/>
      <c r="AR144" s="542"/>
      <c r="AS144" s="542"/>
      <c r="AT144" s="542"/>
      <c r="AU144" s="542"/>
      <c r="AV144" s="542"/>
      <c r="AW144" s="542"/>
      <c r="AX144" s="542"/>
      <c r="AY144" s="542"/>
      <c r="AZ144" s="542"/>
      <c r="BA144" s="542"/>
      <c r="BB144" s="538"/>
      <c r="BC144" s="539"/>
      <c r="BD144" s="539"/>
      <c r="BE144" s="539"/>
      <c r="BF144" s="539"/>
      <c r="BG144" s="539"/>
      <c r="BH144" s="539"/>
      <c r="BI144" s="539"/>
      <c r="BJ144" s="539"/>
      <c r="BK144" s="539"/>
      <c r="BL144" s="539"/>
      <c r="BM144" s="539"/>
      <c r="BN144" s="539"/>
      <c r="BO144" s="539"/>
      <c r="BP144" s="539"/>
      <c r="BQ144" s="539"/>
      <c r="BR144" s="539"/>
      <c r="BS144" s="539"/>
      <c r="BT144" s="539"/>
      <c r="BU144" s="539"/>
      <c r="BV144" s="539"/>
      <c r="BW144" s="540"/>
      <c r="BX144" s="178"/>
    </row>
    <row r="145" spans="1:76" ht="12.75" customHeight="1">
      <c r="A145" s="178"/>
      <c r="B145" s="497"/>
      <c r="C145" s="498"/>
      <c r="D145" s="498"/>
      <c r="E145" s="498"/>
      <c r="F145" s="498"/>
      <c r="G145" s="498"/>
      <c r="H145" s="498"/>
      <c r="I145" s="498"/>
      <c r="J145" s="498"/>
      <c r="K145" s="498"/>
      <c r="L145" s="498"/>
      <c r="M145" s="498"/>
      <c r="N145" s="498"/>
      <c r="O145" s="498"/>
      <c r="P145" s="498"/>
      <c r="Q145" s="498"/>
      <c r="R145" s="498"/>
      <c r="S145" s="499"/>
      <c r="T145" s="506">
        <v>3.5</v>
      </c>
      <c r="U145" s="506"/>
      <c r="V145" s="506"/>
      <c r="W145" s="541" t="s">
        <v>1827</v>
      </c>
      <c r="X145" s="542"/>
      <c r="Y145" s="542"/>
      <c r="Z145" s="542"/>
      <c r="AA145" s="542"/>
      <c r="AB145" s="542"/>
      <c r="AC145" s="542"/>
      <c r="AD145" s="542"/>
      <c r="AE145" s="542"/>
      <c r="AF145" s="542"/>
      <c r="AG145" s="542"/>
      <c r="AH145" s="542"/>
      <c r="AI145" s="542"/>
      <c r="AJ145" s="542"/>
      <c r="AK145" s="542"/>
      <c r="AL145" s="542"/>
      <c r="AM145" s="542"/>
      <c r="AN145" s="542"/>
      <c r="AO145" s="542"/>
      <c r="AP145" s="542"/>
      <c r="AQ145" s="542"/>
      <c r="AR145" s="542"/>
      <c r="AS145" s="542"/>
      <c r="AT145" s="542"/>
      <c r="AU145" s="542"/>
      <c r="AV145" s="542"/>
      <c r="AW145" s="542"/>
      <c r="AX145" s="542"/>
      <c r="AY145" s="542"/>
      <c r="AZ145" s="542"/>
      <c r="BA145" s="542"/>
      <c r="BB145" s="543" t="str">
        <f>IF('E-OG'!J452=0,"","Los Ingresos estimados en Infraestructura con OR 229 es de $"&amp;'E-OG'!J450&amp;" y en los Egresos se presupuesto $"&amp;'E-OG'!J451&amp;", por lo que no existe equilibrio.")</f>
        <v/>
      </c>
      <c r="BC145" s="544"/>
      <c r="BD145" s="544"/>
      <c r="BE145" s="544"/>
      <c r="BF145" s="544"/>
      <c r="BG145" s="544"/>
      <c r="BH145" s="544"/>
      <c r="BI145" s="544"/>
      <c r="BJ145" s="544"/>
      <c r="BK145" s="544"/>
      <c r="BL145" s="544"/>
      <c r="BM145" s="544"/>
      <c r="BN145" s="544"/>
      <c r="BO145" s="544"/>
      <c r="BP145" s="544"/>
      <c r="BQ145" s="544"/>
      <c r="BR145" s="544"/>
      <c r="BS145" s="544"/>
      <c r="BT145" s="544"/>
      <c r="BU145" s="544"/>
      <c r="BV145" s="544"/>
      <c r="BW145" s="545"/>
      <c r="BX145" s="178"/>
    </row>
    <row r="146" spans="1:76" ht="12.75" customHeight="1">
      <c r="A146" s="178"/>
      <c r="B146" s="497"/>
      <c r="C146" s="498"/>
      <c r="D146" s="498"/>
      <c r="E146" s="498"/>
      <c r="F146" s="498"/>
      <c r="G146" s="498"/>
      <c r="H146" s="498"/>
      <c r="I146" s="498"/>
      <c r="J146" s="498"/>
      <c r="K146" s="498"/>
      <c r="L146" s="498"/>
      <c r="M146" s="498"/>
      <c r="N146" s="498"/>
      <c r="O146" s="498"/>
      <c r="P146" s="498"/>
      <c r="Q146" s="498"/>
      <c r="R146" s="498"/>
      <c r="S146" s="499"/>
      <c r="T146" s="506"/>
      <c r="U146" s="506"/>
      <c r="V146" s="506"/>
      <c r="W146" s="542"/>
      <c r="X146" s="542"/>
      <c r="Y146" s="542"/>
      <c r="Z146" s="542"/>
      <c r="AA146" s="542"/>
      <c r="AB146" s="542"/>
      <c r="AC146" s="542"/>
      <c r="AD146" s="542"/>
      <c r="AE146" s="542"/>
      <c r="AF146" s="542"/>
      <c r="AG146" s="542"/>
      <c r="AH146" s="542"/>
      <c r="AI146" s="542"/>
      <c r="AJ146" s="542"/>
      <c r="AK146" s="542"/>
      <c r="AL146" s="542"/>
      <c r="AM146" s="542"/>
      <c r="AN146" s="542"/>
      <c r="AO146" s="542"/>
      <c r="AP146" s="542"/>
      <c r="AQ146" s="542"/>
      <c r="AR146" s="542"/>
      <c r="AS146" s="542"/>
      <c r="AT146" s="542"/>
      <c r="AU146" s="542"/>
      <c r="AV146" s="542"/>
      <c r="AW146" s="542"/>
      <c r="AX146" s="542"/>
      <c r="AY146" s="542"/>
      <c r="AZ146" s="542"/>
      <c r="BA146" s="542"/>
      <c r="BB146" s="546"/>
      <c r="BC146" s="547"/>
      <c r="BD146" s="547"/>
      <c r="BE146" s="547"/>
      <c r="BF146" s="547"/>
      <c r="BG146" s="547"/>
      <c r="BH146" s="547"/>
      <c r="BI146" s="547"/>
      <c r="BJ146" s="547"/>
      <c r="BK146" s="547"/>
      <c r="BL146" s="547"/>
      <c r="BM146" s="547"/>
      <c r="BN146" s="547"/>
      <c r="BO146" s="547"/>
      <c r="BP146" s="547"/>
      <c r="BQ146" s="547"/>
      <c r="BR146" s="547"/>
      <c r="BS146" s="547"/>
      <c r="BT146" s="547"/>
      <c r="BU146" s="547"/>
      <c r="BV146" s="547"/>
      <c r="BW146" s="548"/>
      <c r="BX146" s="178"/>
    </row>
    <row r="147" spans="1:76" ht="12.75" customHeight="1">
      <c r="A147" s="178"/>
      <c r="B147" s="497"/>
      <c r="C147" s="498"/>
      <c r="D147" s="498"/>
      <c r="E147" s="498"/>
      <c r="F147" s="498"/>
      <c r="G147" s="498"/>
      <c r="H147" s="498"/>
      <c r="I147" s="498"/>
      <c r="J147" s="498"/>
      <c r="K147" s="498"/>
      <c r="L147" s="498"/>
      <c r="M147" s="498"/>
      <c r="N147" s="498"/>
      <c r="O147" s="498"/>
      <c r="P147" s="498"/>
      <c r="Q147" s="498"/>
      <c r="R147" s="498"/>
      <c r="S147" s="499"/>
      <c r="T147" s="506"/>
      <c r="U147" s="506"/>
      <c r="V147" s="506"/>
      <c r="W147" s="542"/>
      <c r="X147" s="542"/>
      <c r="Y147" s="542"/>
      <c r="Z147" s="542"/>
      <c r="AA147" s="542"/>
      <c r="AB147" s="542"/>
      <c r="AC147" s="542"/>
      <c r="AD147" s="542"/>
      <c r="AE147" s="542"/>
      <c r="AF147" s="542"/>
      <c r="AG147" s="542"/>
      <c r="AH147" s="542"/>
      <c r="AI147" s="542"/>
      <c r="AJ147" s="542"/>
      <c r="AK147" s="542"/>
      <c r="AL147" s="542"/>
      <c r="AM147" s="542"/>
      <c r="AN147" s="542"/>
      <c r="AO147" s="542"/>
      <c r="AP147" s="542"/>
      <c r="AQ147" s="542"/>
      <c r="AR147" s="542"/>
      <c r="AS147" s="542"/>
      <c r="AT147" s="542"/>
      <c r="AU147" s="542"/>
      <c r="AV147" s="542"/>
      <c r="AW147" s="542"/>
      <c r="AX147" s="542"/>
      <c r="AY147" s="542"/>
      <c r="AZ147" s="542"/>
      <c r="BA147" s="542"/>
      <c r="BB147" s="546"/>
      <c r="BC147" s="547"/>
      <c r="BD147" s="547"/>
      <c r="BE147" s="547"/>
      <c r="BF147" s="547"/>
      <c r="BG147" s="547"/>
      <c r="BH147" s="547"/>
      <c r="BI147" s="547"/>
      <c r="BJ147" s="547"/>
      <c r="BK147" s="547"/>
      <c r="BL147" s="547"/>
      <c r="BM147" s="547"/>
      <c r="BN147" s="547"/>
      <c r="BO147" s="547"/>
      <c r="BP147" s="547"/>
      <c r="BQ147" s="547"/>
      <c r="BR147" s="547"/>
      <c r="BS147" s="547"/>
      <c r="BT147" s="547"/>
      <c r="BU147" s="547"/>
      <c r="BV147" s="547"/>
      <c r="BW147" s="548"/>
      <c r="BX147" s="178"/>
    </row>
    <row r="148" spans="1:76" ht="12.75" customHeight="1">
      <c r="A148" s="178"/>
      <c r="B148" s="497"/>
      <c r="C148" s="498"/>
      <c r="D148" s="498"/>
      <c r="E148" s="498"/>
      <c r="F148" s="498"/>
      <c r="G148" s="498"/>
      <c r="H148" s="498"/>
      <c r="I148" s="498"/>
      <c r="J148" s="498"/>
      <c r="K148" s="498"/>
      <c r="L148" s="498"/>
      <c r="M148" s="498"/>
      <c r="N148" s="498"/>
      <c r="O148" s="498"/>
      <c r="P148" s="498"/>
      <c r="Q148" s="498"/>
      <c r="R148" s="498"/>
      <c r="S148" s="499"/>
      <c r="T148" s="506"/>
      <c r="U148" s="506"/>
      <c r="V148" s="506"/>
      <c r="W148" s="542"/>
      <c r="X148" s="542"/>
      <c r="Y148" s="542"/>
      <c r="Z148" s="542"/>
      <c r="AA148" s="542"/>
      <c r="AB148" s="542"/>
      <c r="AC148" s="542"/>
      <c r="AD148" s="542"/>
      <c r="AE148" s="542"/>
      <c r="AF148" s="542"/>
      <c r="AG148" s="542"/>
      <c r="AH148" s="542"/>
      <c r="AI148" s="542"/>
      <c r="AJ148" s="542"/>
      <c r="AK148" s="542"/>
      <c r="AL148" s="542"/>
      <c r="AM148" s="542"/>
      <c r="AN148" s="542"/>
      <c r="AO148" s="542"/>
      <c r="AP148" s="542"/>
      <c r="AQ148" s="542"/>
      <c r="AR148" s="542"/>
      <c r="AS148" s="542"/>
      <c r="AT148" s="542"/>
      <c r="AU148" s="542"/>
      <c r="AV148" s="542"/>
      <c r="AW148" s="542"/>
      <c r="AX148" s="542"/>
      <c r="AY148" s="542"/>
      <c r="AZ148" s="542"/>
      <c r="BA148" s="542"/>
      <c r="BB148" s="549"/>
      <c r="BC148" s="550"/>
      <c r="BD148" s="550"/>
      <c r="BE148" s="550"/>
      <c r="BF148" s="550"/>
      <c r="BG148" s="550"/>
      <c r="BH148" s="550"/>
      <c r="BI148" s="550"/>
      <c r="BJ148" s="550"/>
      <c r="BK148" s="550"/>
      <c r="BL148" s="550"/>
      <c r="BM148" s="550"/>
      <c r="BN148" s="550"/>
      <c r="BO148" s="550"/>
      <c r="BP148" s="550"/>
      <c r="BQ148" s="550"/>
      <c r="BR148" s="550"/>
      <c r="BS148" s="550"/>
      <c r="BT148" s="550"/>
      <c r="BU148" s="550"/>
      <c r="BV148" s="550"/>
      <c r="BW148" s="551"/>
      <c r="BX148" s="178"/>
    </row>
    <row r="149" spans="1:76" ht="12.75" customHeight="1">
      <c r="A149" s="178"/>
      <c r="B149" s="497"/>
      <c r="C149" s="498"/>
      <c r="D149" s="498"/>
      <c r="E149" s="498"/>
      <c r="F149" s="498"/>
      <c r="G149" s="498"/>
      <c r="H149" s="498"/>
      <c r="I149" s="498"/>
      <c r="J149" s="498"/>
      <c r="K149" s="498"/>
      <c r="L149" s="498"/>
      <c r="M149" s="498"/>
      <c r="N149" s="498"/>
      <c r="O149" s="498"/>
      <c r="P149" s="498"/>
      <c r="Q149" s="498"/>
      <c r="R149" s="498"/>
      <c r="S149" s="499"/>
      <c r="T149" s="506">
        <v>3.6</v>
      </c>
      <c r="U149" s="506"/>
      <c r="V149" s="506"/>
      <c r="W149" s="541" t="s">
        <v>1828</v>
      </c>
      <c r="X149" s="542"/>
      <c r="Y149" s="542"/>
      <c r="Z149" s="542"/>
      <c r="AA149" s="542"/>
      <c r="AB149" s="542"/>
      <c r="AC149" s="542"/>
      <c r="AD149" s="542"/>
      <c r="AE149" s="542"/>
      <c r="AF149" s="542"/>
      <c r="AG149" s="542"/>
      <c r="AH149" s="542"/>
      <c r="AI149" s="542"/>
      <c r="AJ149" s="542"/>
      <c r="AK149" s="542"/>
      <c r="AL149" s="542"/>
      <c r="AM149" s="542"/>
      <c r="AN149" s="542"/>
      <c r="AO149" s="542"/>
      <c r="AP149" s="542"/>
      <c r="AQ149" s="542"/>
      <c r="AR149" s="542"/>
      <c r="AS149" s="542"/>
      <c r="AT149" s="542"/>
      <c r="AU149" s="542"/>
      <c r="AV149" s="542"/>
      <c r="AW149" s="542"/>
      <c r="AX149" s="542"/>
      <c r="AY149" s="542"/>
      <c r="AZ149" s="542"/>
      <c r="BA149" s="542"/>
      <c r="BB149" s="543" t="str">
        <f>IF('E-OG'!K452=0,"","Los Ingresos estimados en Fortalecimiento con OR 230 es de $"&amp;'E-OG'!K450&amp;" y en los Egresos se presupuesto $"&amp;'E-OG'!K451&amp;", por lo que no existe equilibrio.")</f>
        <v/>
      </c>
      <c r="BC149" s="544"/>
      <c r="BD149" s="544"/>
      <c r="BE149" s="544"/>
      <c r="BF149" s="544"/>
      <c r="BG149" s="544"/>
      <c r="BH149" s="544"/>
      <c r="BI149" s="544"/>
      <c r="BJ149" s="544"/>
      <c r="BK149" s="544"/>
      <c r="BL149" s="544"/>
      <c r="BM149" s="544"/>
      <c r="BN149" s="544"/>
      <c r="BO149" s="544"/>
      <c r="BP149" s="544"/>
      <c r="BQ149" s="544"/>
      <c r="BR149" s="544"/>
      <c r="BS149" s="544"/>
      <c r="BT149" s="544"/>
      <c r="BU149" s="544"/>
      <c r="BV149" s="544"/>
      <c r="BW149" s="545"/>
      <c r="BX149" s="178"/>
    </row>
    <row r="150" spans="1:76" ht="12.75" customHeight="1">
      <c r="A150" s="178"/>
      <c r="B150" s="497"/>
      <c r="C150" s="498"/>
      <c r="D150" s="498"/>
      <c r="E150" s="498"/>
      <c r="F150" s="498"/>
      <c r="G150" s="498"/>
      <c r="H150" s="498"/>
      <c r="I150" s="498"/>
      <c r="J150" s="498"/>
      <c r="K150" s="498"/>
      <c r="L150" s="498"/>
      <c r="M150" s="498"/>
      <c r="N150" s="498"/>
      <c r="O150" s="498"/>
      <c r="P150" s="498"/>
      <c r="Q150" s="498"/>
      <c r="R150" s="498"/>
      <c r="S150" s="499"/>
      <c r="T150" s="506"/>
      <c r="U150" s="506"/>
      <c r="V150" s="506"/>
      <c r="W150" s="542"/>
      <c r="X150" s="542"/>
      <c r="Y150" s="542"/>
      <c r="Z150" s="542"/>
      <c r="AA150" s="542"/>
      <c r="AB150" s="542"/>
      <c r="AC150" s="542"/>
      <c r="AD150" s="542"/>
      <c r="AE150" s="542"/>
      <c r="AF150" s="542"/>
      <c r="AG150" s="542"/>
      <c r="AH150" s="542"/>
      <c r="AI150" s="542"/>
      <c r="AJ150" s="542"/>
      <c r="AK150" s="542"/>
      <c r="AL150" s="542"/>
      <c r="AM150" s="542"/>
      <c r="AN150" s="542"/>
      <c r="AO150" s="542"/>
      <c r="AP150" s="542"/>
      <c r="AQ150" s="542"/>
      <c r="AR150" s="542"/>
      <c r="AS150" s="542"/>
      <c r="AT150" s="542"/>
      <c r="AU150" s="542"/>
      <c r="AV150" s="542"/>
      <c r="AW150" s="542"/>
      <c r="AX150" s="542"/>
      <c r="AY150" s="542"/>
      <c r="AZ150" s="542"/>
      <c r="BA150" s="542"/>
      <c r="BB150" s="546"/>
      <c r="BC150" s="547"/>
      <c r="BD150" s="547"/>
      <c r="BE150" s="547"/>
      <c r="BF150" s="547"/>
      <c r="BG150" s="547"/>
      <c r="BH150" s="547"/>
      <c r="BI150" s="547"/>
      <c r="BJ150" s="547"/>
      <c r="BK150" s="547"/>
      <c r="BL150" s="547"/>
      <c r="BM150" s="547"/>
      <c r="BN150" s="547"/>
      <c r="BO150" s="547"/>
      <c r="BP150" s="547"/>
      <c r="BQ150" s="547"/>
      <c r="BR150" s="547"/>
      <c r="BS150" s="547"/>
      <c r="BT150" s="547"/>
      <c r="BU150" s="547"/>
      <c r="BV150" s="547"/>
      <c r="BW150" s="548"/>
      <c r="BX150" s="178"/>
    </row>
    <row r="151" spans="1:76" ht="12.75" customHeight="1">
      <c r="A151" s="178"/>
      <c r="B151" s="497"/>
      <c r="C151" s="498"/>
      <c r="D151" s="498"/>
      <c r="E151" s="498"/>
      <c r="F151" s="498"/>
      <c r="G151" s="498"/>
      <c r="H151" s="498"/>
      <c r="I151" s="498"/>
      <c r="J151" s="498"/>
      <c r="K151" s="498"/>
      <c r="L151" s="498"/>
      <c r="M151" s="498"/>
      <c r="N151" s="498"/>
      <c r="O151" s="498"/>
      <c r="P151" s="498"/>
      <c r="Q151" s="498"/>
      <c r="R151" s="498"/>
      <c r="S151" s="499"/>
      <c r="T151" s="506"/>
      <c r="U151" s="506"/>
      <c r="V151" s="506"/>
      <c r="W151" s="542"/>
      <c r="X151" s="542"/>
      <c r="Y151" s="542"/>
      <c r="Z151" s="542"/>
      <c r="AA151" s="542"/>
      <c r="AB151" s="542"/>
      <c r="AC151" s="542"/>
      <c r="AD151" s="542"/>
      <c r="AE151" s="542"/>
      <c r="AF151" s="542"/>
      <c r="AG151" s="542"/>
      <c r="AH151" s="542"/>
      <c r="AI151" s="542"/>
      <c r="AJ151" s="542"/>
      <c r="AK151" s="542"/>
      <c r="AL151" s="542"/>
      <c r="AM151" s="542"/>
      <c r="AN151" s="542"/>
      <c r="AO151" s="542"/>
      <c r="AP151" s="542"/>
      <c r="AQ151" s="542"/>
      <c r="AR151" s="542"/>
      <c r="AS151" s="542"/>
      <c r="AT151" s="542"/>
      <c r="AU151" s="542"/>
      <c r="AV151" s="542"/>
      <c r="AW151" s="542"/>
      <c r="AX151" s="542"/>
      <c r="AY151" s="542"/>
      <c r="AZ151" s="542"/>
      <c r="BA151" s="542"/>
      <c r="BB151" s="546"/>
      <c r="BC151" s="547"/>
      <c r="BD151" s="547"/>
      <c r="BE151" s="547"/>
      <c r="BF151" s="547"/>
      <c r="BG151" s="547"/>
      <c r="BH151" s="547"/>
      <c r="BI151" s="547"/>
      <c r="BJ151" s="547"/>
      <c r="BK151" s="547"/>
      <c r="BL151" s="547"/>
      <c r="BM151" s="547"/>
      <c r="BN151" s="547"/>
      <c r="BO151" s="547"/>
      <c r="BP151" s="547"/>
      <c r="BQ151" s="547"/>
      <c r="BR151" s="547"/>
      <c r="BS151" s="547"/>
      <c r="BT151" s="547"/>
      <c r="BU151" s="547"/>
      <c r="BV151" s="547"/>
      <c r="BW151" s="548"/>
      <c r="BX151" s="178"/>
    </row>
    <row r="152" spans="1:76" ht="12.75" customHeight="1">
      <c r="A152" s="178"/>
      <c r="B152" s="500"/>
      <c r="C152" s="501"/>
      <c r="D152" s="501"/>
      <c r="E152" s="501"/>
      <c r="F152" s="501"/>
      <c r="G152" s="501"/>
      <c r="H152" s="501"/>
      <c r="I152" s="501"/>
      <c r="J152" s="501"/>
      <c r="K152" s="501"/>
      <c r="L152" s="501"/>
      <c r="M152" s="501"/>
      <c r="N152" s="501"/>
      <c r="O152" s="501"/>
      <c r="P152" s="501"/>
      <c r="Q152" s="501"/>
      <c r="R152" s="501"/>
      <c r="S152" s="502"/>
      <c r="T152" s="506"/>
      <c r="U152" s="506"/>
      <c r="V152" s="506"/>
      <c r="W152" s="542"/>
      <c r="X152" s="542"/>
      <c r="Y152" s="542"/>
      <c r="Z152" s="542"/>
      <c r="AA152" s="542"/>
      <c r="AB152" s="542"/>
      <c r="AC152" s="542"/>
      <c r="AD152" s="542"/>
      <c r="AE152" s="542"/>
      <c r="AF152" s="542"/>
      <c r="AG152" s="542"/>
      <c r="AH152" s="542"/>
      <c r="AI152" s="542"/>
      <c r="AJ152" s="542"/>
      <c r="AK152" s="542"/>
      <c r="AL152" s="542"/>
      <c r="AM152" s="542"/>
      <c r="AN152" s="542"/>
      <c r="AO152" s="542"/>
      <c r="AP152" s="542"/>
      <c r="AQ152" s="542"/>
      <c r="AR152" s="542"/>
      <c r="AS152" s="542"/>
      <c r="AT152" s="542"/>
      <c r="AU152" s="542"/>
      <c r="AV152" s="542"/>
      <c r="AW152" s="542"/>
      <c r="AX152" s="542"/>
      <c r="AY152" s="542"/>
      <c r="AZ152" s="542"/>
      <c r="BA152" s="542"/>
      <c r="BB152" s="549"/>
      <c r="BC152" s="550"/>
      <c r="BD152" s="550"/>
      <c r="BE152" s="550"/>
      <c r="BF152" s="550"/>
      <c r="BG152" s="550"/>
      <c r="BH152" s="550"/>
      <c r="BI152" s="550"/>
      <c r="BJ152" s="550"/>
      <c r="BK152" s="550"/>
      <c r="BL152" s="550"/>
      <c r="BM152" s="550"/>
      <c r="BN152" s="550"/>
      <c r="BO152" s="550"/>
      <c r="BP152" s="550"/>
      <c r="BQ152" s="550"/>
      <c r="BR152" s="550"/>
      <c r="BS152" s="550"/>
      <c r="BT152" s="550"/>
      <c r="BU152" s="550"/>
      <c r="BV152" s="550"/>
      <c r="BW152" s="551"/>
      <c r="BX152" s="178"/>
    </row>
    <row r="153" spans="1:76" ht="12.75" customHeight="1">
      <c r="A153" s="178"/>
      <c r="B153" s="494" t="s">
        <v>1321</v>
      </c>
      <c r="C153" s="495"/>
      <c r="D153" s="495"/>
      <c r="E153" s="495"/>
      <c r="F153" s="495"/>
      <c r="G153" s="495"/>
      <c r="H153" s="495"/>
      <c r="I153" s="495"/>
      <c r="J153" s="495"/>
      <c r="K153" s="495"/>
      <c r="L153" s="495"/>
      <c r="M153" s="495"/>
      <c r="N153" s="495"/>
      <c r="O153" s="495"/>
      <c r="P153" s="495"/>
      <c r="Q153" s="495"/>
      <c r="R153" s="495"/>
      <c r="S153" s="496"/>
      <c r="T153" s="506">
        <v>4.0999999999999996</v>
      </c>
      <c r="U153" s="506"/>
      <c r="V153" s="506"/>
      <c r="W153" s="541" t="s">
        <v>1350</v>
      </c>
      <c r="X153" s="542"/>
      <c r="Y153" s="542"/>
      <c r="Z153" s="542"/>
      <c r="AA153" s="542"/>
      <c r="AB153" s="542"/>
      <c r="AC153" s="542"/>
      <c r="AD153" s="542"/>
      <c r="AE153" s="542"/>
      <c r="AF153" s="542"/>
      <c r="AG153" s="542"/>
      <c r="AH153" s="542"/>
      <c r="AI153" s="542"/>
      <c r="AJ153" s="542"/>
      <c r="AK153" s="542"/>
      <c r="AL153" s="542"/>
      <c r="AM153" s="542"/>
      <c r="AN153" s="542"/>
      <c r="AO153" s="542"/>
      <c r="AP153" s="542"/>
      <c r="AQ153" s="542"/>
      <c r="AR153" s="542"/>
      <c r="AS153" s="542"/>
      <c r="AT153" s="542"/>
      <c r="AU153" s="542"/>
      <c r="AV153" s="542"/>
      <c r="AW153" s="542"/>
      <c r="AX153" s="542"/>
      <c r="AY153" s="542"/>
      <c r="AZ153" s="542"/>
      <c r="BA153" s="542"/>
      <c r="BB153" s="532" t="str">
        <f>IF(P!H48&gt;0,"","No se anexa el formato de Plantilla de Personal de Carácter Permanente o falta integrar información.")</f>
        <v/>
      </c>
      <c r="BC153" s="533"/>
      <c r="BD153" s="533"/>
      <c r="BE153" s="533"/>
      <c r="BF153" s="533"/>
      <c r="BG153" s="533"/>
      <c r="BH153" s="533"/>
      <c r="BI153" s="533"/>
      <c r="BJ153" s="533"/>
      <c r="BK153" s="533"/>
      <c r="BL153" s="533"/>
      <c r="BM153" s="533"/>
      <c r="BN153" s="533"/>
      <c r="BO153" s="533"/>
      <c r="BP153" s="533"/>
      <c r="BQ153" s="533"/>
      <c r="BR153" s="533"/>
      <c r="BS153" s="533"/>
      <c r="BT153" s="533"/>
      <c r="BU153" s="533"/>
      <c r="BV153" s="533"/>
      <c r="BW153" s="534"/>
      <c r="BX153" s="178"/>
    </row>
    <row r="154" spans="1:76" ht="12.75" customHeight="1">
      <c r="A154" s="178"/>
      <c r="B154" s="497"/>
      <c r="C154" s="498"/>
      <c r="D154" s="498"/>
      <c r="E154" s="498"/>
      <c r="F154" s="498"/>
      <c r="G154" s="498"/>
      <c r="H154" s="498"/>
      <c r="I154" s="498"/>
      <c r="J154" s="498"/>
      <c r="K154" s="498"/>
      <c r="L154" s="498"/>
      <c r="M154" s="498"/>
      <c r="N154" s="498"/>
      <c r="O154" s="498"/>
      <c r="P154" s="498"/>
      <c r="Q154" s="498"/>
      <c r="R154" s="498"/>
      <c r="S154" s="499"/>
      <c r="T154" s="506"/>
      <c r="U154" s="506"/>
      <c r="V154" s="506"/>
      <c r="W154" s="541"/>
      <c r="X154" s="542"/>
      <c r="Y154" s="542"/>
      <c r="Z154" s="542"/>
      <c r="AA154" s="542"/>
      <c r="AB154" s="542"/>
      <c r="AC154" s="542"/>
      <c r="AD154" s="542"/>
      <c r="AE154" s="542"/>
      <c r="AF154" s="542"/>
      <c r="AG154" s="542"/>
      <c r="AH154" s="542"/>
      <c r="AI154" s="542"/>
      <c r="AJ154" s="542"/>
      <c r="AK154" s="542"/>
      <c r="AL154" s="542"/>
      <c r="AM154" s="542"/>
      <c r="AN154" s="542"/>
      <c r="AO154" s="542"/>
      <c r="AP154" s="542"/>
      <c r="AQ154" s="542"/>
      <c r="AR154" s="542"/>
      <c r="AS154" s="542"/>
      <c r="AT154" s="542"/>
      <c r="AU154" s="542"/>
      <c r="AV154" s="542"/>
      <c r="AW154" s="542"/>
      <c r="AX154" s="542"/>
      <c r="AY154" s="542"/>
      <c r="AZ154" s="542"/>
      <c r="BA154" s="542"/>
      <c r="BB154" s="535"/>
      <c r="BC154" s="536"/>
      <c r="BD154" s="536"/>
      <c r="BE154" s="536"/>
      <c r="BF154" s="536"/>
      <c r="BG154" s="536"/>
      <c r="BH154" s="536"/>
      <c r="BI154" s="536"/>
      <c r="BJ154" s="536"/>
      <c r="BK154" s="536"/>
      <c r="BL154" s="536"/>
      <c r="BM154" s="536"/>
      <c r="BN154" s="536"/>
      <c r="BO154" s="536"/>
      <c r="BP154" s="536"/>
      <c r="BQ154" s="536"/>
      <c r="BR154" s="536"/>
      <c r="BS154" s="536"/>
      <c r="BT154" s="536"/>
      <c r="BU154" s="536"/>
      <c r="BV154" s="536"/>
      <c r="BW154" s="537"/>
      <c r="BX154" s="178"/>
    </row>
    <row r="155" spans="1:76" ht="12.75" customHeight="1">
      <c r="A155" s="178"/>
      <c r="B155" s="497"/>
      <c r="C155" s="498"/>
      <c r="D155" s="498"/>
      <c r="E155" s="498"/>
      <c r="F155" s="498"/>
      <c r="G155" s="498"/>
      <c r="H155" s="498"/>
      <c r="I155" s="498"/>
      <c r="J155" s="498"/>
      <c r="K155" s="498"/>
      <c r="L155" s="498"/>
      <c r="M155" s="498"/>
      <c r="N155" s="498"/>
      <c r="O155" s="498"/>
      <c r="P155" s="498"/>
      <c r="Q155" s="498"/>
      <c r="R155" s="498"/>
      <c r="S155" s="499"/>
      <c r="T155" s="506"/>
      <c r="U155" s="506"/>
      <c r="V155" s="506"/>
      <c r="W155" s="542"/>
      <c r="X155" s="542"/>
      <c r="Y155" s="542"/>
      <c r="Z155" s="542"/>
      <c r="AA155" s="542"/>
      <c r="AB155" s="542"/>
      <c r="AC155" s="542"/>
      <c r="AD155" s="542"/>
      <c r="AE155" s="542"/>
      <c r="AF155" s="542"/>
      <c r="AG155" s="542"/>
      <c r="AH155" s="542"/>
      <c r="AI155" s="542"/>
      <c r="AJ155" s="542"/>
      <c r="AK155" s="542"/>
      <c r="AL155" s="542"/>
      <c r="AM155" s="542"/>
      <c r="AN155" s="542"/>
      <c r="AO155" s="542"/>
      <c r="AP155" s="542"/>
      <c r="AQ155" s="542"/>
      <c r="AR155" s="542"/>
      <c r="AS155" s="542"/>
      <c r="AT155" s="542"/>
      <c r="AU155" s="542"/>
      <c r="AV155" s="542"/>
      <c r="AW155" s="542"/>
      <c r="AX155" s="542"/>
      <c r="AY155" s="542"/>
      <c r="AZ155" s="542"/>
      <c r="BA155" s="542"/>
      <c r="BB155" s="535"/>
      <c r="BC155" s="536"/>
      <c r="BD155" s="536"/>
      <c r="BE155" s="536"/>
      <c r="BF155" s="536"/>
      <c r="BG155" s="536"/>
      <c r="BH155" s="536"/>
      <c r="BI155" s="536"/>
      <c r="BJ155" s="536"/>
      <c r="BK155" s="536"/>
      <c r="BL155" s="536"/>
      <c r="BM155" s="536"/>
      <c r="BN155" s="536"/>
      <c r="BO155" s="536"/>
      <c r="BP155" s="536"/>
      <c r="BQ155" s="536"/>
      <c r="BR155" s="536"/>
      <c r="BS155" s="536"/>
      <c r="BT155" s="536"/>
      <c r="BU155" s="536"/>
      <c r="BV155" s="536"/>
      <c r="BW155" s="537"/>
      <c r="BX155" s="178"/>
    </row>
    <row r="156" spans="1:76" ht="12.75" customHeight="1">
      <c r="A156" s="178"/>
      <c r="B156" s="497"/>
      <c r="C156" s="498"/>
      <c r="D156" s="498"/>
      <c r="E156" s="498"/>
      <c r="F156" s="498"/>
      <c r="G156" s="498"/>
      <c r="H156" s="498"/>
      <c r="I156" s="498"/>
      <c r="J156" s="498"/>
      <c r="K156" s="498"/>
      <c r="L156" s="498"/>
      <c r="M156" s="498"/>
      <c r="N156" s="498"/>
      <c r="O156" s="498"/>
      <c r="P156" s="498"/>
      <c r="Q156" s="498"/>
      <c r="R156" s="498"/>
      <c r="S156" s="499"/>
      <c r="T156" s="506"/>
      <c r="U156" s="506"/>
      <c r="V156" s="506"/>
      <c r="W156" s="542"/>
      <c r="X156" s="542"/>
      <c r="Y156" s="542"/>
      <c r="Z156" s="542"/>
      <c r="AA156" s="542"/>
      <c r="AB156" s="542"/>
      <c r="AC156" s="542"/>
      <c r="AD156" s="542"/>
      <c r="AE156" s="542"/>
      <c r="AF156" s="542"/>
      <c r="AG156" s="542"/>
      <c r="AH156" s="542"/>
      <c r="AI156" s="542"/>
      <c r="AJ156" s="542"/>
      <c r="AK156" s="542"/>
      <c r="AL156" s="542"/>
      <c r="AM156" s="542"/>
      <c r="AN156" s="542"/>
      <c r="AO156" s="542"/>
      <c r="AP156" s="542"/>
      <c r="AQ156" s="542"/>
      <c r="AR156" s="542"/>
      <c r="AS156" s="542"/>
      <c r="AT156" s="542"/>
      <c r="AU156" s="542"/>
      <c r="AV156" s="542"/>
      <c r="AW156" s="542"/>
      <c r="AX156" s="542"/>
      <c r="AY156" s="542"/>
      <c r="AZ156" s="542"/>
      <c r="BA156" s="542"/>
      <c r="BB156" s="538"/>
      <c r="BC156" s="539"/>
      <c r="BD156" s="539"/>
      <c r="BE156" s="539"/>
      <c r="BF156" s="539"/>
      <c r="BG156" s="539"/>
      <c r="BH156" s="539"/>
      <c r="BI156" s="539"/>
      <c r="BJ156" s="539"/>
      <c r="BK156" s="539"/>
      <c r="BL156" s="539"/>
      <c r="BM156" s="539"/>
      <c r="BN156" s="539"/>
      <c r="BO156" s="539"/>
      <c r="BP156" s="539"/>
      <c r="BQ156" s="539"/>
      <c r="BR156" s="539"/>
      <c r="BS156" s="539"/>
      <c r="BT156" s="539"/>
      <c r="BU156" s="539"/>
      <c r="BV156" s="539"/>
      <c r="BW156" s="540"/>
      <c r="BX156" s="178"/>
    </row>
    <row r="157" spans="1:76" ht="12.75" customHeight="1">
      <c r="A157" s="178"/>
      <c r="B157" s="497"/>
      <c r="C157" s="498"/>
      <c r="D157" s="498"/>
      <c r="E157" s="498"/>
      <c r="F157" s="498"/>
      <c r="G157" s="498"/>
      <c r="H157" s="498"/>
      <c r="I157" s="498"/>
      <c r="J157" s="498"/>
      <c r="K157" s="498"/>
      <c r="L157" s="498"/>
      <c r="M157" s="498"/>
      <c r="N157" s="498"/>
      <c r="O157" s="498"/>
      <c r="P157" s="498"/>
      <c r="Q157" s="498"/>
      <c r="R157" s="498"/>
      <c r="S157" s="499"/>
      <c r="T157" s="506">
        <v>4.2</v>
      </c>
      <c r="U157" s="506"/>
      <c r="V157" s="506"/>
      <c r="W157" s="541" t="s">
        <v>1416</v>
      </c>
      <c r="X157" s="542"/>
      <c r="Y157" s="542"/>
      <c r="Z157" s="542"/>
      <c r="AA157" s="542"/>
      <c r="AB157" s="542"/>
      <c r="AC157" s="542"/>
      <c r="AD157" s="542"/>
      <c r="AE157" s="542"/>
      <c r="AF157" s="542"/>
      <c r="AG157" s="542"/>
      <c r="AH157" s="542"/>
      <c r="AI157" s="542"/>
      <c r="AJ157" s="542"/>
      <c r="AK157" s="542"/>
      <c r="AL157" s="542"/>
      <c r="AM157" s="542"/>
      <c r="AN157" s="542"/>
      <c r="AO157" s="542"/>
      <c r="AP157" s="542"/>
      <c r="AQ157" s="542"/>
      <c r="AR157" s="542"/>
      <c r="AS157" s="542"/>
      <c r="AT157" s="542"/>
      <c r="AU157" s="542"/>
      <c r="AV157" s="542"/>
      <c r="AW157" s="542"/>
      <c r="AX157" s="542"/>
      <c r="AY157" s="542"/>
      <c r="AZ157" s="542"/>
      <c r="BA157" s="542"/>
      <c r="BB157" s="543" t="str">
        <f>IF('E-OG'!O6=P!H48,"","Los Sueldos base al personal permanente estimado es (partida 1100) $"&amp;'E-OG'!O6&amp;" y en la Plantilla se determino $"&amp;P!H48&amp;", por lo que no existe equilibrio.")</f>
        <v>Los Sueldos base al personal permanente estimado es (partida 1100) $5913453 y en la Plantilla se determino $5913452.4, por lo que no existe equilibrio.</v>
      </c>
      <c r="BC157" s="544"/>
      <c r="BD157" s="544"/>
      <c r="BE157" s="544"/>
      <c r="BF157" s="544"/>
      <c r="BG157" s="544"/>
      <c r="BH157" s="544"/>
      <c r="BI157" s="544"/>
      <c r="BJ157" s="544"/>
      <c r="BK157" s="544"/>
      <c r="BL157" s="544"/>
      <c r="BM157" s="544"/>
      <c r="BN157" s="544"/>
      <c r="BO157" s="544"/>
      <c r="BP157" s="544"/>
      <c r="BQ157" s="544"/>
      <c r="BR157" s="544"/>
      <c r="BS157" s="544"/>
      <c r="BT157" s="544"/>
      <c r="BU157" s="544"/>
      <c r="BV157" s="544"/>
      <c r="BW157" s="545"/>
      <c r="BX157" s="178"/>
    </row>
    <row r="158" spans="1:76" ht="12.75" customHeight="1">
      <c r="A158" s="178"/>
      <c r="B158" s="497"/>
      <c r="C158" s="498"/>
      <c r="D158" s="498"/>
      <c r="E158" s="498"/>
      <c r="F158" s="498"/>
      <c r="G158" s="498"/>
      <c r="H158" s="498"/>
      <c r="I158" s="498"/>
      <c r="J158" s="498"/>
      <c r="K158" s="498"/>
      <c r="L158" s="498"/>
      <c r="M158" s="498"/>
      <c r="N158" s="498"/>
      <c r="O158" s="498"/>
      <c r="P158" s="498"/>
      <c r="Q158" s="498"/>
      <c r="R158" s="498"/>
      <c r="S158" s="499"/>
      <c r="T158" s="506"/>
      <c r="U158" s="506"/>
      <c r="V158" s="506"/>
      <c r="W158" s="541"/>
      <c r="X158" s="542"/>
      <c r="Y158" s="542"/>
      <c r="Z158" s="542"/>
      <c r="AA158" s="542"/>
      <c r="AB158" s="542"/>
      <c r="AC158" s="542"/>
      <c r="AD158" s="542"/>
      <c r="AE158" s="542"/>
      <c r="AF158" s="542"/>
      <c r="AG158" s="542"/>
      <c r="AH158" s="542"/>
      <c r="AI158" s="542"/>
      <c r="AJ158" s="542"/>
      <c r="AK158" s="542"/>
      <c r="AL158" s="542"/>
      <c r="AM158" s="542"/>
      <c r="AN158" s="542"/>
      <c r="AO158" s="542"/>
      <c r="AP158" s="542"/>
      <c r="AQ158" s="542"/>
      <c r="AR158" s="542"/>
      <c r="AS158" s="542"/>
      <c r="AT158" s="542"/>
      <c r="AU158" s="542"/>
      <c r="AV158" s="542"/>
      <c r="AW158" s="542"/>
      <c r="AX158" s="542"/>
      <c r="AY158" s="542"/>
      <c r="AZ158" s="542"/>
      <c r="BA158" s="542"/>
      <c r="BB158" s="546"/>
      <c r="BC158" s="547"/>
      <c r="BD158" s="547"/>
      <c r="BE158" s="547"/>
      <c r="BF158" s="547"/>
      <c r="BG158" s="547"/>
      <c r="BH158" s="547"/>
      <c r="BI158" s="547"/>
      <c r="BJ158" s="547"/>
      <c r="BK158" s="547"/>
      <c r="BL158" s="547"/>
      <c r="BM158" s="547"/>
      <c r="BN158" s="547"/>
      <c r="BO158" s="547"/>
      <c r="BP158" s="547"/>
      <c r="BQ158" s="547"/>
      <c r="BR158" s="547"/>
      <c r="BS158" s="547"/>
      <c r="BT158" s="547"/>
      <c r="BU158" s="547"/>
      <c r="BV158" s="547"/>
      <c r="BW158" s="548"/>
      <c r="BX158" s="178"/>
    </row>
    <row r="159" spans="1:76" ht="12.75" customHeight="1">
      <c r="A159" s="178"/>
      <c r="B159" s="497"/>
      <c r="C159" s="498"/>
      <c r="D159" s="498"/>
      <c r="E159" s="498"/>
      <c r="F159" s="498"/>
      <c r="G159" s="498"/>
      <c r="H159" s="498"/>
      <c r="I159" s="498"/>
      <c r="J159" s="498"/>
      <c r="K159" s="498"/>
      <c r="L159" s="498"/>
      <c r="M159" s="498"/>
      <c r="N159" s="498"/>
      <c r="O159" s="498"/>
      <c r="P159" s="498"/>
      <c r="Q159" s="498"/>
      <c r="R159" s="498"/>
      <c r="S159" s="499"/>
      <c r="T159" s="506"/>
      <c r="U159" s="506"/>
      <c r="V159" s="506"/>
      <c r="W159" s="542"/>
      <c r="X159" s="542"/>
      <c r="Y159" s="542"/>
      <c r="Z159" s="542"/>
      <c r="AA159" s="542"/>
      <c r="AB159" s="542"/>
      <c r="AC159" s="542"/>
      <c r="AD159" s="542"/>
      <c r="AE159" s="542"/>
      <c r="AF159" s="542"/>
      <c r="AG159" s="542"/>
      <c r="AH159" s="542"/>
      <c r="AI159" s="542"/>
      <c r="AJ159" s="542"/>
      <c r="AK159" s="542"/>
      <c r="AL159" s="542"/>
      <c r="AM159" s="542"/>
      <c r="AN159" s="542"/>
      <c r="AO159" s="542"/>
      <c r="AP159" s="542"/>
      <c r="AQ159" s="542"/>
      <c r="AR159" s="542"/>
      <c r="AS159" s="542"/>
      <c r="AT159" s="542"/>
      <c r="AU159" s="542"/>
      <c r="AV159" s="542"/>
      <c r="AW159" s="542"/>
      <c r="AX159" s="542"/>
      <c r="AY159" s="542"/>
      <c r="AZ159" s="542"/>
      <c r="BA159" s="542"/>
      <c r="BB159" s="546"/>
      <c r="BC159" s="547"/>
      <c r="BD159" s="547"/>
      <c r="BE159" s="547"/>
      <c r="BF159" s="547"/>
      <c r="BG159" s="547"/>
      <c r="BH159" s="547"/>
      <c r="BI159" s="547"/>
      <c r="BJ159" s="547"/>
      <c r="BK159" s="547"/>
      <c r="BL159" s="547"/>
      <c r="BM159" s="547"/>
      <c r="BN159" s="547"/>
      <c r="BO159" s="547"/>
      <c r="BP159" s="547"/>
      <c r="BQ159" s="547"/>
      <c r="BR159" s="547"/>
      <c r="BS159" s="547"/>
      <c r="BT159" s="547"/>
      <c r="BU159" s="547"/>
      <c r="BV159" s="547"/>
      <c r="BW159" s="548"/>
      <c r="BX159" s="178"/>
    </row>
    <row r="160" spans="1:76" ht="12.75" customHeight="1" thickBot="1">
      <c r="A160" s="178"/>
      <c r="B160" s="503"/>
      <c r="C160" s="504"/>
      <c r="D160" s="504"/>
      <c r="E160" s="504"/>
      <c r="F160" s="504"/>
      <c r="G160" s="504"/>
      <c r="H160" s="504"/>
      <c r="I160" s="504"/>
      <c r="J160" s="504"/>
      <c r="K160" s="504"/>
      <c r="L160" s="504"/>
      <c r="M160" s="504"/>
      <c r="N160" s="504"/>
      <c r="O160" s="504"/>
      <c r="P160" s="504"/>
      <c r="Q160" s="504"/>
      <c r="R160" s="504"/>
      <c r="S160" s="505"/>
      <c r="T160" s="507"/>
      <c r="U160" s="507"/>
      <c r="V160" s="507"/>
      <c r="W160" s="579"/>
      <c r="X160" s="579"/>
      <c r="Y160" s="579"/>
      <c r="Z160" s="579"/>
      <c r="AA160" s="579"/>
      <c r="AB160" s="579"/>
      <c r="AC160" s="579"/>
      <c r="AD160" s="579"/>
      <c r="AE160" s="579"/>
      <c r="AF160" s="579"/>
      <c r="AG160" s="579"/>
      <c r="AH160" s="579"/>
      <c r="AI160" s="579"/>
      <c r="AJ160" s="579"/>
      <c r="AK160" s="579"/>
      <c r="AL160" s="579"/>
      <c r="AM160" s="579"/>
      <c r="AN160" s="579"/>
      <c r="AO160" s="579"/>
      <c r="AP160" s="579"/>
      <c r="AQ160" s="579"/>
      <c r="AR160" s="579"/>
      <c r="AS160" s="579"/>
      <c r="AT160" s="579"/>
      <c r="AU160" s="579"/>
      <c r="AV160" s="579"/>
      <c r="AW160" s="579"/>
      <c r="AX160" s="579"/>
      <c r="AY160" s="579"/>
      <c r="AZ160" s="579"/>
      <c r="BA160" s="579"/>
      <c r="BB160" s="576"/>
      <c r="BC160" s="577"/>
      <c r="BD160" s="577"/>
      <c r="BE160" s="577"/>
      <c r="BF160" s="577"/>
      <c r="BG160" s="577"/>
      <c r="BH160" s="577"/>
      <c r="BI160" s="577"/>
      <c r="BJ160" s="577"/>
      <c r="BK160" s="577"/>
      <c r="BL160" s="577"/>
      <c r="BM160" s="577"/>
      <c r="BN160" s="577"/>
      <c r="BO160" s="577"/>
      <c r="BP160" s="577"/>
      <c r="BQ160" s="577"/>
      <c r="BR160" s="577"/>
      <c r="BS160" s="577"/>
      <c r="BT160" s="577"/>
      <c r="BU160" s="577"/>
      <c r="BV160" s="577"/>
      <c r="BW160" s="578"/>
      <c r="BX160" s="178"/>
    </row>
    <row r="161" spans="1:76" s="303" customFormat="1" ht="6" customHeight="1"/>
    <row r="162" spans="1:76">
      <c r="A162" s="303"/>
      <c r="B162" s="303"/>
      <c r="C162" s="303"/>
      <c r="D162" s="303"/>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BG162" s="303"/>
      <c r="BH162" s="303"/>
      <c r="BI162" s="303"/>
      <c r="BJ162" s="303"/>
      <c r="BK162" s="303"/>
      <c r="BL162" s="303"/>
      <c r="BM162" s="303"/>
      <c r="BN162" s="303"/>
      <c r="BO162" s="303"/>
      <c r="BP162" s="303"/>
      <c r="BQ162" s="303"/>
      <c r="BR162" s="303"/>
      <c r="BS162" s="303"/>
      <c r="BT162" s="303"/>
      <c r="BU162" s="303"/>
      <c r="BV162" s="303"/>
      <c r="BW162" s="303"/>
      <c r="BX162" s="303"/>
    </row>
    <row r="163" spans="1:76">
      <c r="A163" s="303"/>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3"/>
      <c r="BJ163" s="303"/>
      <c r="BK163" s="303"/>
      <c r="BL163" s="303"/>
      <c r="BM163" s="303"/>
      <c r="BN163" s="303"/>
      <c r="BO163" s="303"/>
      <c r="BP163" s="303"/>
      <c r="BQ163" s="303"/>
      <c r="BR163" s="303"/>
      <c r="BS163" s="303"/>
      <c r="BT163" s="303"/>
      <c r="BU163" s="303"/>
      <c r="BV163" s="303"/>
      <c r="BW163" s="303"/>
      <c r="BX163" s="303"/>
    </row>
    <row r="164" spans="1:76" ht="15.75" thickBot="1">
      <c r="A164" s="303"/>
      <c r="B164" s="455" t="s">
        <v>1829</v>
      </c>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c r="BN164" s="303"/>
      <c r="BO164" s="303"/>
      <c r="BP164" s="303"/>
      <c r="BQ164" s="303"/>
      <c r="BR164" s="303"/>
      <c r="BS164" s="303"/>
      <c r="BT164" s="303"/>
      <c r="BU164" s="303"/>
      <c r="BV164" s="303"/>
      <c r="BW164" s="303"/>
      <c r="BX164" s="303"/>
    </row>
    <row r="165" spans="1:76">
      <c r="A165" s="303"/>
      <c r="B165" s="570"/>
      <c r="C165" s="571"/>
      <c r="D165" s="571"/>
      <c r="E165" s="571"/>
      <c r="F165" s="571"/>
      <c r="G165" s="571"/>
      <c r="H165" s="571"/>
      <c r="I165" s="571"/>
      <c r="J165" s="571"/>
      <c r="K165" s="571"/>
      <c r="L165" s="571"/>
      <c r="M165" s="571"/>
      <c r="N165" s="571"/>
      <c r="O165" s="571"/>
      <c r="P165" s="571"/>
      <c r="Q165" s="571"/>
      <c r="R165" s="571"/>
      <c r="S165" s="571"/>
      <c r="T165" s="571"/>
      <c r="U165" s="571"/>
      <c r="V165" s="571"/>
      <c r="W165" s="571"/>
      <c r="X165" s="571"/>
      <c r="Y165" s="571"/>
      <c r="Z165" s="571"/>
      <c r="AA165" s="571"/>
      <c r="AB165" s="571"/>
      <c r="AC165" s="571"/>
      <c r="AD165" s="571"/>
      <c r="AE165" s="571"/>
      <c r="AF165" s="571"/>
      <c r="AG165" s="571"/>
      <c r="AH165" s="571"/>
      <c r="AI165" s="571"/>
      <c r="AJ165" s="571"/>
      <c r="AK165" s="571"/>
      <c r="AL165" s="571"/>
      <c r="AM165" s="571"/>
      <c r="AN165" s="571"/>
      <c r="AO165" s="571"/>
      <c r="AP165" s="571"/>
      <c r="AQ165" s="571"/>
      <c r="AR165" s="571"/>
      <c r="AS165" s="571"/>
      <c r="AT165" s="571"/>
      <c r="AU165" s="571"/>
      <c r="AV165" s="571"/>
      <c r="AW165" s="571"/>
      <c r="AX165" s="571"/>
      <c r="AY165" s="571"/>
      <c r="AZ165" s="571"/>
      <c r="BA165" s="571"/>
      <c r="BB165" s="571"/>
      <c r="BC165" s="571"/>
      <c r="BD165" s="571"/>
      <c r="BE165" s="571"/>
      <c r="BF165" s="571"/>
      <c r="BG165" s="571"/>
      <c r="BH165" s="571"/>
      <c r="BI165" s="571"/>
      <c r="BJ165" s="571"/>
      <c r="BK165" s="571"/>
      <c r="BL165" s="571"/>
      <c r="BM165" s="571"/>
      <c r="BN165" s="571"/>
      <c r="BO165" s="571"/>
      <c r="BP165" s="571"/>
      <c r="BQ165" s="571"/>
      <c r="BR165" s="571"/>
      <c r="BS165" s="571"/>
      <c r="BT165" s="571"/>
      <c r="BU165" s="571"/>
      <c r="BV165" s="572"/>
      <c r="BW165" s="303"/>
      <c r="BX165" s="303"/>
    </row>
    <row r="166" spans="1:76">
      <c r="A166" s="303"/>
      <c r="B166" s="573"/>
      <c r="C166" s="574"/>
      <c r="D166" s="574"/>
      <c r="E166" s="574"/>
      <c r="F166" s="574"/>
      <c r="G166" s="574"/>
      <c r="H166" s="574"/>
      <c r="I166" s="574"/>
      <c r="J166" s="574"/>
      <c r="K166" s="574"/>
      <c r="L166" s="574"/>
      <c r="M166" s="574"/>
      <c r="N166" s="574"/>
      <c r="O166" s="574"/>
      <c r="P166" s="574"/>
      <c r="Q166" s="574"/>
      <c r="R166" s="574"/>
      <c r="S166" s="574"/>
      <c r="T166" s="574"/>
      <c r="U166" s="574"/>
      <c r="V166" s="574"/>
      <c r="W166" s="574"/>
      <c r="X166" s="574"/>
      <c r="Y166" s="574"/>
      <c r="Z166" s="574"/>
      <c r="AA166" s="574"/>
      <c r="AB166" s="574"/>
      <c r="AC166" s="574"/>
      <c r="AD166" s="574"/>
      <c r="AE166" s="574"/>
      <c r="AF166" s="574"/>
      <c r="AG166" s="574"/>
      <c r="AH166" s="574"/>
      <c r="AI166" s="574"/>
      <c r="AJ166" s="574"/>
      <c r="AK166" s="574"/>
      <c r="AL166" s="574"/>
      <c r="AM166" s="574"/>
      <c r="AN166" s="574"/>
      <c r="AO166" s="574"/>
      <c r="AP166" s="574"/>
      <c r="AQ166" s="574"/>
      <c r="AR166" s="574"/>
      <c r="AS166" s="574"/>
      <c r="AT166" s="574"/>
      <c r="AU166" s="574"/>
      <c r="AV166" s="574"/>
      <c r="AW166" s="574"/>
      <c r="AX166" s="574"/>
      <c r="AY166" s="574"/>
      <c r="AZ166" s="574"/>
      <c r="BA166" s="574"/>
      <c r="BB166" s="574"/>
      <c r="BC166" s="574"/>
      <c r="BD166" s="574"/>
      <c r="BE166" s="574"/>
      <c r="BF166" s="574"/>
      <c r="BG166" s="574"/>
      <c r="BH166" s="574"/>
      <c r="BI166" s="574"/>
      <c r="BJ166" s="574"/>
      <c r="BK166" s="574"/>
      <c r="BL166" s="574"/>
      <c r="BM166" s="574"/>
      <c r="BN166" s="574"/>
      <c r="BO166" s="574"/>
      <c r="BP166" s="574"/>
      <c r="BQ166" s="574"/>
      <c r="BR166" s="574"/>
      <c r="BS166" s="574"/>
      <c r="BT166" s="574"/>
      <c r="BU166" s="574"/>
      <c r="BV166" s="575"/>
      <c r="BW166" s="303"/>
      <c r="BX166" s="303"/>
    </row>
    <row r="167" spans="1:76">
      <c r="A167" s="303"/>
      <c r="B167" s="573"/>
      <c r="C167" s="574"/>
      <c r="D167" s="574"/>
      <c r="E167" s="574"/>
      <c r="F167" s="574"/>
      <c r="G167" s="574"/>
      <c r="H167" s="574"/>
      <c r="I167" s="574"/>
      <c r="J167" s="574"/>
      <c r="K167" s="574"/>
      <c r="L167" s="574"/>
      <c r="M167" s="574"/>
      <c r="N167" s="574"/>
      <c r="O167" s="574"/>
      <c r="P167" s="574"/>
      <c r="Q167" s="574"/>
      <c r="R167" s="574"/>
      <c r="S167" s="574"/>
      <c r="T167" s="574"/>
      <c r="U167" s="574"/>
      <c r="V167" s="574"/>
      <c r="W167" s="574"/>
      <c r="X167" s="574"/>
      <c r="Y167" s="574"/>
      <c r="Z167" s="574"/>
      <c r="AA167" s="574"/>
      <c r="AB167" s="574"/>
      <c r="AC167" s="574"/>
      <c r="AD167" s="574"/>
      <c r="AE167" s="574"/>
      <c r="AF167" s="574"/>
      <c r="AG167" s="574"/>
      <c r="AH167" s="574"/>
      <c r="AI167" s="574"/>
      <c r="AJ167" s="574"/>
      <c r="AK167" s="574"/>
      <c r="AL167" s="574"/>
      <c r="AM167" s="574"/>
      <c r="AN167" s="574"/>
      <c r="AO167" s="574"/>
      <c r="AP167" s="574"/>
      <c r="AQ167" s="574"/>
      <c r="AR167" s="574"/>
      <c r="AS167" s="574"/>
      <c r="AT167" s="574"/>
      <c r="AU167" s="574"/>
      <c r="AV167" s="574"/>
      <c r="AW167" s="574"/>
      <c r="AX167" s="574"/>
      <c r="AY167" s="574"/>
      <c r="AZ167" s="574"/>
      <c r="BA167" s="574"/>
      <c r="BB167" s="574"/>
      <c r="BC167" s="574"/>
      <c r="BD167" s="574"/>
      <c r="BE167" s="574"/>
      <c r="BF167" s="574"/>
      <c r="BG167" s="574"/>
      <c r="BH167" s="574"/>
      <c r="BI167" s="574"/>
      <c r="BJ167" s="574"/>
      <c r="BK167" s="574"/>
      <c r="BL167" s="574"/>
      <c r="BM167" s="574"/>
      <c r="BN167" s="574"/>
      <c r="BO167" s="574"/>
      <c r="BP167" s="574"/>
      <c r="BQ167" s="574"/>
      <c r="BR167" s="574"/>
      <c r="BS167" s="574"/>
      <c r="BT167" s="574"/>
      <c r="BU167" s="574"/>
      <c r="BV167" s="575"/>
      <c r="BW167" s="303"/>
      <c r="BX167" s="303"/>
    </row>
    <row r="168" spans="1:76">
      <c r="A168" s="303"/>
      <c r="B168" s="573"/>
      <c r="C168" s="574"/>
      <c r="D168" s="574"/>
      <c r="E168" s="574"/>
      <c r="F168" s="574"/>
      <c r="G168" s="574"/>
      <c r="H168" s="574"/>
      <c r="I168" s="574"/>
      <c r="J168" s="574"/>
      <c r="K168" s="574"/>
      <c r="L168" s="574"/>
      <c r="M168" s="574"/>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4"/>
      <c r="AK168" s="574"/>
      <c r="AL168" s="574"/>
      <c r="AM168" s="574"/>
      <c r="AN168" s="574"/>
      <c r="AO168" s="574"/>
      <c r="AP168" s="574"/>
      <c r="AQ168" s="574"/>
      <c r="AR168" s="574"/>
      <c r="AS168" s="574"/>
      <c r="AT168" s="574"/>
      <c r="AU168" s="574"/>
      <c r="AV168" s="574"/>
      <c r="AW168" s="574"/>
      <c r="AX168" s="574"/>
      <c r="AY168" s="574"/>
      <c r="AZ168" s="574"/>
      <c r="BA168" s="574"/>
      <c r="BB168" s="574"/>
      <c r="BC168" s="574"/>
      <c r="BD168" s="574"/>
      <c r="BE168" s="574"/>
      <c r="BF168" s="574"/>
      <c r="BG168" s="574"/>
      <c r="BH168" s="574"/>
      <c r="BI168" s="574"/>
      <c r="BJ168" s="574"/>
      <c r="BK168" s="574"/>
      <c r="BL168" s="574"/>
      <c r="BM168" s="574"/>
      <c r="BN168" s="574"/>
      <c r="BO168" s="574"/>
      <c r="BP168" s="574"/>
      <c r="BQ168" s="574"/>
      <c r="BR168" s="574"/>
      <c r="BS168" s="574"/>
      <c r="BT168" s="574"/>
      <c r="BU168" s="574"/>
      <c r="BV168" s="575"/>
      <c r="BW168" s="303"/>
      <c r="BX168" s="303"/>
    </row>
    <row r="169" spans="1:76">
      <c r="A169" s="303"/>
      <c r="B169" s="573"/>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4"/>
      <c r="AL169" s="574"/>
      <c r="AM169" s="574"/>
      <c r="AN169" s="574"/>
      <c r="AO169" s="574"/>
      <c r="AP169" s="574"/>
      <c r="AQ169" s="574"/>
      <c r="AR169" s="574"/>
      <c r="AS169" s="574"/>
      <c r="AT169" s="574"/>
      <c r="AU169" s="574"/>
      <c r="AV169" s="574"/>
      <c r="AW169" s="574"/>
      <c r="AX169" s="574"/>
      <c r="AY169" s="574"/>
      <c r="AZ169" s="574"/>
      <c r="BA169" s="574"/>
      <c r="BB169" s="574"/>
      <c r="BC169" s="574"/>
      <c r="BD169" s="574"/>
      <c r="BE169" s="574"/>
      <c r="BF169" s="574"/>
      <c r="BG169" s="574"/>
      <c r="BH169" s="574"/>
      <c r="BI169" s="574"/>
      <c r="BJ169" s="574"/>
      <c r="BK169" s="574"/>
      <c r="BL169" s="574"/>
      <c r="BM169" s="574"/>
      <c r="BN169" s="574"/>
      <c r="BO169" s="574"/>
      <c r="BP169" s="574"/>
      <c r="BQ169" s="574"/>
      <c r="BR169" s="574"/>
      <c r="BS169" s="574"/>
      <c r="BT169" s="574"/>
      <c r="BU169" s="574"/>
      <c r="BV169" s="575"/>
      <c r="BW169" s="303"/>
      <c r="BX169" s="303"/>
    </row>
    <row r="170" spans="1:76">
      <c r="A170" s="303"/>
      <c r="B170" s="573"/>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4"/>
      <c r="AL170" s="574"/>
      <c r="AM170" s="574"/>
      <c r="AN170" s="574"/>
      <c r="AO170" s="574"/>
      <c r="AP170" s="574"/>
      <c r="AQ170" s="574"/>
      <c r="AR170" s="574"/>
      <c r="AS170" s="574"/>
      <c r="AT170" s="574"/>
      <c r="AU170" s="574"/>
      <c r="AV170" s="574"/>
      <c r="AW170" s="574"/>
      <c r="AX170" s="574"/>
      <c r="AY170" s="574"/>
      <c r="AZ170" s="574"/>
      <c r="BA170" s="574"/>
      <c r="BB170" s="574"/>
      <c r="BC170" s="574"/>
      <c r="BD170" s="574"/>
      <c r="BE170" s="574"/>
      <c r="BF170" s="574"/>
      <c r="BG170" s="574"/>
      <c r="BH170" s="574"/>
      <c r="BI170" s="574"/>
      <c r="BJ170" s="574"/>
      <c r="BK170" s="574"/>
      <c r="BL170" s="574"/>
      <c r="BM170" s="574"/>
      <c r="BN170" s="574"/>
      <c r="BO170" s="574"/>
      <c r="BP170" s="574"/>
      <c r="BQ170" s="574"/>
      <c r="BR170" s="574"/>
      <c r="BS170" s="574"/>
      <c r="BT170" s="574"/>
      <c r="BU170" s="574"/>
      <c r="BV170" s="575"/>
      <c r="BW170" s="303"/>
      <c r="BX170" s="303"/>
    </row>
    <row r="171" spans="1:76">
      <c r="A171" s="303"/>
      <c r="B171" s="573"/>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4"/>
      <c r="AL171" s="574"/>
      <c r="AM171" s="574"/>
      <c r="AN171" s="574"/>
      <c r="AO171" s="574"/>
      <c r="AP171" s="574"/>
      <c r="AQ171" s="574"/>
      <c r="AR171" s="574"/>
      <c r="AS171" s="574"/>
      <c r="AT171" s="574"/>
      <c r="AU171" s="574"/>
      <c r="AV171" s="574"/>
      <c r="AW171" s="574"/>
      <c r="AX171" s="574"/>
      <c r="AY171" s="574"/>
      <c r="AZ171" s="574"/>
      <c r="BA171" s="574"/>
      <c r="BB171" s="574"/>
      <c r="BC171" s="574"/>
      <c r="BD171" s="574"/>
      <c r="BE171" s="574"/>
      <c r="BF171" s="574"/>
      <c r="BG171" s="574"/>
      <c r="BH171" s="574"/>
      <c r="BI171" s="574"/>
      <c r="BJ171" s="574"/>
      <c r="BK171" s="574"/>
      <c r="BL171" s="574"/>
      <c r="BM171" s="574"/>
      <c r="BN171" s="574"/>
      <c r="BO171" s="574"/>
      <c r="BP171" s="574"/>
      <c r="BQ171" s="574"/>
      <c r="BR171" s="574"/>
      <c r="BS171" s="574"/>
      <c r="BT171" s="574"/>
      <c r="BU171" s="574"/>
      <c r="BV171" s="575"/>
      <c r="BW171" s="303"/>
      <c r="BX171" s="303"/>
    </row>
    <row r="172" spans="1:76">
      <c r="A172" s="303"/>
      <c r="B172" s="573"/>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4"/>
      <c r="AL172" s="574"/>
      <c r="AM172" s="574"/>
      <c r="AN172" s="574"/>
      <c r="AO172" s="574"/>
      <c r="AP172" s="574"/>
      <c r="AQ172" s="574"/>
      <c r="AR172" s="574"/>
      <c r="AS172" s="574"/>
      <c r="AT172" s="574"/>
      <c r="AU172" s="574"/>
      <c r="AV172" s="574"/>
      <c r="AW172" s="574"/>
      <c r="AX172" s="574"/>
      <c r="AY172" s="574"/>
      <c r="AZ172" s="574"/>
      <c r="BA172" s="574"/>
      <c r="BB172" s="574"/>
      <c r="BC172" s="574"/>
      <c r="BD172" s="574"/>
      <c r="BE172" s="574"/>
      <c r="BF172" s="574"/>
      <c r="BG172" s="574"/>
      <c r="BH172" s="574"/>
      <c r="BI172" s="574"/>
      <c r="BJ172" s="574"/>
      <c r="BK172" s="574"/>
      <c r="BL172" s="574"/>
      <c r="BM172" s="574"/>
      <c r="BN172" s="574"/>
      <c r="BO172" s="574"/>
      <c r="BP172" s="574"/>
      <c r="BQ172" s="574"/>
      <c r="BR172" s="574"/>
      <c r="BS172" s="574"/>
      <c r="BT172" s="574"/>
      <c r="BU172" s="574"/>
      <c r="BV172" s="575"/>
      <c r="BW172" s="303"/>
      <c r="BX172" s="303"/>
    </row>
    <row r="173" spans="1:76">
      <c r="A173" s="303"/>
      <c r="B173" s="573"/>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4"/>
      <c r="AL173" s="574"/>
      <c r="AM173" s="574"/>
      <c r="AN173" s="574"/>
      <c r="AO173" s="574"/>
      <c r="AP173" s="574"/>
      <c r="AQ173" s="574"/>
      <c r="AR173" s="574"/>
      <c r="AS173" s="574"/>
      <c r="AT173" s="574"/>
      <c r="AU173" s="574"/>
      <c r="AV173" s="574"/>
      <c r="AW173" s="574"/>
      <c r="AX173" s="574"/>
      <c r="AY173" s="574"/>
      <c r="AZ173" s="574"/>
      <c r="BA173" s="574"/>
      <c r="BB173" s="574"/>
      <c r="BC173" s="574"/>
      <c r="BD173" s="574"/>
      <c r="BE173" s="574"/>
      <c r="BF173" s="574"/>
      <c r="BG173" s="574"/>
      <c r="BH173" s="574"/>
      <c r="BI173" s="574"/>
      <c r="BJ173" s="574"/>
      <c r="BK173" s="574"/>
      <c r="BL173" s="574"/>
      <c r="BM173" s="574"/>
      <c r="BN173" s="574"/>
      <c r="BO173" s="574"/>
      <c r="BP173" s="574"/>
      <c r="BQ173" s="574"/>
      <c r="BR173" s="574"/>
      <c r="BS173" s="574"/>
      <c r="BT173" s="574"/>
      <c r="BU173" s="574"/>
      <c r="BV173" s="575"/>
      <c r="BW173" s="303"/>
      <c r="BX173" s="303"/>
    </row>
    <row r="174" spans="1:76">
      <c r="A174" s="303"/>
      <c r="B174" s="573"/>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4"/>
      <c r="AL174" s="574"/>
      <c r="AM174" s="574"/>
      <c r="AN174" s="574"/>
      <c r="AO174" s="574"/>
      <c r="AP174" s="574"/>
      <c r="AQ174" s="574"/>
      <c r="AR174" s="574"/>
      <c r="AS174" s="574"/>
      <c r="AT174" s="574"/>
      <c r="AU174" s="574"/>
      <c r="AV174" s="574"/>
      <c r="AW174" s="574"/>
      <c r="AX174" s="574"/>
      <c r="AY174" s="574"/>
      <c r="AZ174" s="574"/>
      <c r="BA174" s="574"/>
      <c r="BB174" s="574"/>
      <c r="BC174" s="574"/>
      <c r="BD174" s="574"/>
      <c r="BE174" s="574"/>
      <c r="BF174" s="574"/>
      <c r="BG174" s="574"/>
      <c r="BH174" s="574"/>
      <c r="BI174" s="574"/>
      <c r="BJ174" s="574"/>
      <c r="BK174" s="574"/>
      <c r="BL174" s="574"/>
      <c r="BM174" s="574"/>
      <c r="BN174" s="574"/>
      <c r="BO174" s="574"/>
      <c r="BP174" s="574"/>
      <c r="BQ174" s="574"/>
      <c r="BR174" s="574"/>
      <c r="BS174" s="574"/>
      <c r="BT174" s="574"/>
      <c r="BU174" s="574"/>
      <c r="BV174" s="575"/>
      <c r="BW174" s="303"/>
      <c r="BX174" s="303"/>
    </row>
    <row r="175" spans="1:76">
      <c r="A175" s="303"/>
      <c r="B175" s="573"/>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4"/>
      <c r="AL175" s="574"/>
      <c r="AM175" s="574"/>
      <c r="AN175" s="574"/>
      <c r="AO175" s="574"/>
      <c r="AP175" s="574"/>
      <c r="AQ175" s="574"/>
      <c r="AR175" s="574"/>
      <c r="AS175" s="574"/>
      <c r="AT175" s="574"/>
      <c r="AU175" s="574"/>
      <c r="AV175" s="574"/>
      <c r="AW175" s="574"/>
      <c r="AX175" s="574"/>
      <c r="AY175" s="574"/>
      <c r="AZ175" s="574"/>
      <c r="BA175" s="574"/>
      <c r="BB175" s="574"/>
      <c r="BC175" s="574"/>
      <c r="BD175" s="574"/>
      <c r="BE175" s="574"/>
      <c r="BF175" s="574"/>
      <c r="BG175" s="574"/>
      <c r="BH175" s="574"/>
      <c r="BI175" s="574"/>
      <c r="BJ175" s="574"/>
      <c r="BK175" s="574"/>
      <c r="BL175" s="574"/>
      <c r="BM175" s="574"/>
      <c r="BN175" s="574"/>
      <c r="BO175" s="574"/>
      <c r="BP175" s="574"/>
      <c r="BQ175" s="574"/>
      <c r="BR175" s="574"/>
      <c r="BS175" s="574"/>
      <c r="BT175" s="574"/>
      <c r="BU175" s="574"/>
      <c r="BV175" s="575"/>
      <c r="BW175" s="303"/>
      <c r="BX175" s="303"/>
    </row>
    <row r="176" spans="1:76">
      <c r="A176" s="303"/>
      <c r="B176" s="573"/>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4"/>
      <c r="AL176" s="574"/>
      <c r="AM176" s="574"/>
      <c r="AN176" s="574"/>
      <c r="AO176" s="574"/>
      <c r="AP176" s="574"/>
      <c r="AQ176" s="574"/>
      <c r="AR176" s="574"/>
      <c r="AS176" s="574"/>
      <c r="AT176" s="574"/>
      <c r="AU176" s="574"/>
      <c r="AV176" s="574"/>
      <c r="AW176" s="574"/>
      <c r="AX176" s="574"/>
      <c r="AY176" s="574"/>
      <c r="AZ176" s="574"/>
      <c r="BA176" s="574"/>
      <c r="BB176" s="574"/>
      <c r="BC176" s="574"/>
      <c r="BD176" s="574"/>
      <c r="BE176" s="574"/>
      <c r="BF176" s="574"/>
      <c r="BG176" s="574"/>
      <c r="BH176" s="574"/>
      <c r="BI176" s="574"/>
      <c r="BJ176" s="574"/>
      <c r="BK176" s="574"/>
      <c r="BL176" s="574"/>
      <c r="BM176" s="574"/>
      <c r="BN176" s="574"/>
      <c r="BO176" s="574"/>
      <c r="BP176" s="574"/>
      <c r="BQ176" s="574"/>
      <c r="BR176" s="574"/>
      <c r="BS176" s="574"/>
      <c r="BT176" s="574"/>
      <c r="BU176" s="574"/>
      <c r="BV176" s="575"/>
      <c r="BW176" s="303"/>
      <c r="BX176" s="303"/>
    </row>
    <row r="177" spans="1:76">
      <c r="A177" s="303"/>
      <c r="B177" s="573"/>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4"/>
      <c r="AL177" s="574"/>
      <c r="AM177" s="574"/>
      <c r="AN177" s="574"/>
      <c r="AO177" s="574"/>
      <c r="AP177" s="574"/>
      <c r="AQ177" s="574"/>
      <c r="AR177" s="574"/>
      <c r="AS177" s="574"/>
      <c r="AT177" s="574"/>
      <c r="AU177" s="574"/>
      <c r="AV177" s="574"/>
      <c r="AW177" s="574"/>
      <c r="AX177" s="574"/>
      <c r="AY177" s="574"/>
      <c r="AZ177" s="574"/>
      <c r="BA177" s="574"/>
      <c r="BB177" s="574"/>
      <c r="BC177" s="574"/>
      <c r="BD177" s="574"/>
      <c r="BE177" s="574"/>
      <c r="BF177" s="574"/>
      <c r="BG177" s="574"/>
      <c r="BH177" s="574"/>
      <c r="BI177" s="574"/>
      <c r="BJ177" s="574"/>
      <c r="BK177" s="574"/>
      <c r="BL177" s="574"/>
      <c r="BM177" s="574"/>
      <c r="BN177" s="574"/>
      <c r="BO177" s="574"/>
      <c r="BP177" s="574"/>
      <c r="BQ177" s="574"/>
      <c r="BR177" s="574"/>
      <c r="BS177" s="574"/>
      <c r="BT177" s="574"/>
      <c r="BU177" s="574"/>
      <c r="BV177" s="575"/>
      <c r="BW177" s="303"/>
      <c r="BX177" s="303"/>
    </row>
    <row r="178" spans="1:76">
      <c r="A178" s="303"/>
      <c r="B178" s="573"/>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4"/>
      <c r="AL178" s="574"/>
      <c r="AM178" s="574"/>
      <c r="AN178" s="574"/>
      <c r="AO178" s="574"/>
      <c r="AP178" s="574"/>
      <c r="AQ178" s="574"/>
      <c r="AR178" s="574"/>
      <c r="AS178" s="574"/>
      <c r="AT178" s="574"/>
      <c r="AU178" s="574"/>
      <c r="AV178" s="574"/>
      <c r="AW178" s="574"/>
      <c r="AX178" s="574"/>
      <c r="AY178" s="574"/>
      <c r="AZ178" s="574"/>
      <c r="BA178" s="574"/>
      <c r="BB178" s="574"/>
      <c r="BC178" s="574"/>
      <c r="BD178" s="574"/>
      <c r="BE178" s="574"/>
      <c r="BF178" s="574"/>
      <c r="BG178" s="574"/>
      <c r="BH178" s="574"/>
      <c r="BI178" s="574"/>
      <c r="BJ178" s="574"/>
      <c r="BK178" s="574"/>
      <c r="BL178" s="574"/>
      <c r="BM178" s="574"/>
      <c r="BN178" s="574"/>
      <c r="BO178" s="574"/>
      <c r="BP178" s="574"/>
      <c r="BQ178" s="574"/>
      <c r="BR178" s="574"/>
      <c r="BS178" s="574"/>
      <c r="BT178" s="574"/>
      <c r="BU178" s="574"/>
      <c r="BV178" s="575"/>
      <c r="BW178" s="303"/>
      <c r="BX178" s="303"/>
    </row>
    <row r="179" spans="1:76">
      <c r="A179" s="303"/>
      <c r="B179" s="573"/>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4"/>
      <c r="AL179" s="574"/>
      <c r="AM179" s="574"/>
      <c r="AN179" s="574"/>
      <c r="AO179" s="574"/>
      <c r="AP179" s="574"/>
      <c r="AQ179" s="574"/>
      <c r="AR179" s="574"/>
      <c r="AS179" s="574"/>
      <c r="AT179" s="574"/>
      <c r="AU179" s="574"/>
      <c r="AV179" s="574"/>
      <c r="AW179" s="574"/>
      <c r="AX179" s="574"/>
      <c r="AY179" s="574"/>
      <c r="AZ179" s="574"/>
      <c r="BA179" s="574"/>
      <c r="BB179" s="574"/>
      <c r="BC179" s="574"/>
      <c r="BD179" s="574"/>
      <c r="BE179" s="574"/>
      <c r="BF179" s="574"/>
      <c r="BG179" s="574"/>
      <c r="BH179" s="574"/>
      <c r="BI179" s="574"/>
      <c r="BJ179" s="574"/>
      <c r="BK179" s="574"/>
      <c r="BL179" s="574"/>
      <c r="BM179" s="574"/>
      <c r="BN179" s="574"/>
      <c r="BO179" s="574"/>
      <c r="BP179" s="574"/>
      <c r="BQ179" s="574"/>
      <c r="BR179" s="574"/>
      <c r="BS179" s="574"/>
      <c r="BT179" s="574"/>
      <c r="BU179" s="574"/>
      <c r="BV179" s="575"/>
      <c r="BW179" s="303"/>
      <c r="BX179" s="303"/>
    </row>
    <row r="180" spans="1:76">
      <c r="A180" s="303"/>
      <c r="B180" s="573"/>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4"/>
      <c r="AL180" s="574"/>
      <c r="AM180" s="574"/>
      <c r="AN180" s="574"/>
      <c r="AO180" s="574"/>
      <c r="AP180" s="574"/>
      <c r="AQ180" s="574"/>
      <c r="AR180" s="574"/>
      <c r="AS180" s="574"/>
      <c r="AT180" s="574"/>
      <c r="AU180" s="574"/>
      <c r="AV180" s="574"/>
      <c r="AW180" s="574"/>
      <c r="AX180" s="574"/>
      <c r="AY180" s="574"/>
      <c r="AZ180" s="574"/>
      <c r="BA180" s="574"/>
      <c r="BB180" s="574"/>
      <c r="BC180" s="574"/>
      <c r="BD180" s="574"/>
      <c r="BE180" s="574"/>
      <c r="BF180" s="574"/>
      <c r="BG180" s="574"/>
      <c r="BH180" s="574"/>
      <c r="BI180" s="574"/>
      <c r="BJ180" s="574"/>
      <c r="BK180" s="574"/>
      <c r="BL180" s="574"/>
      <c r="BM180" s="574"/>
      <c r="BN180" s="574"/>
      <c r="BO180" s="574"/>
      <c r="BP180" s="574"/>
      <c r="BQ180" s="574"/>
      <c r="BR180" s="574"/>
      <c r="BS180" s="574"/>
      <c r="BT180" s="574"/>
      <c r="BU180" s="574"/>
      <c r="BV180" s="575"/>
      <c r="BW180" s="303"/>
      <c r="BX180" s="303"/>
    </row>
    <row r="181" spans="1:76">
      <c r="A181" s="303"/>
      <c r="B181" s="573"/>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4"/>
      <c r="AL181" s="574"/>
      <c r="AM181" s="574"/>
      <c r="AN181" s="574"/>
      <c r="AO181" s="574"/>
      <c r="AP181" s="574"/>
      <c r="AQ181" s="574"/>
      <c r="AR181" s="574"/>
      <c r="AS181" s="574"/>
      <c r="AT181" s="574"/>
      <c r="AU181" s="574"/>
      <c r="AV181" s="574"/>
      <c r="AW181" s="574"/>
      <c r="AX181" s="574"/>
      <c r="AY181" s="574"/>
      <c r="AZ181" s="574"/>
      <c r="BA181" s="574"/>
      <c r="BB181" s="574"/>
      <c r="BC181" s="574"/>
      <c r="BD181" s="574"/>
      <c r="BE181" s="574"/>
      <c r="BF181" s="574"/>
      <c r="BG181" s="574"/>
      <c r="BH181" s="574"/>
      <c r="BI181" s="574"/>
      <c r="BJ181" s="574"/>
      <c r="BK181" s="574"/>
      <c r="BL181" s="574"/>
      <c r="BM181" s="574"/>
      <c r="BN181" s="574"/>
      <c r="BO181" s="574"/>
      <c r="BP181" s="574"/>
      <c r="BQ181" s="574"/>
      <c r="BR181" s="574"/>
      <c r="BS181" s="574"/>
      <c r="BT181" s="574"/>
      <c r="BU181" s="574"/>
      <c r="BV181" s="575"/>
      <c r="BW181" s="303"/>
      <c r="BX181" s="303"/>
    </row>
    <row r="182" spans="1:76">
      <c r="A182" s="303"/>
      <c r="B182" s="573"/>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4"/>
      <c r="AL182" s="574"/>
      <c r="AM182" s="574"/>
      <c r="AN182" s="574"/>
      <c r="AO182" s="574"/>
      <c r="AP182" s="574"/>
      <c r="AQ182" s="574"/>
      <c r="AR182" s="574"/>
      <c r="AS182" s="574"/>
      <c r="AT182" s="574"/>
      <c r="AU182" s="574"/>
      <c r="AV182" s="574"/>
      <c r="AW182" s="574"/>
      <c r="AX182" s="574"/>
      <c r="AY182" s="574"/>
      <c r="AZ182" s="574"/>
      <c r="BA182" s="574"/>
      <c r="BB182" s="574"/>
      <c r="BC182" s="574"/>
      <c r="BD182" s="574"/>
      <c r="BE182" s="574"/>
      <c r="BF182" s="574"/>
      <c r="BG182" s="574"/>
      <c r="BH182" s="574"/>
      <c r="BI182" s="574"/>
      <c r="BJ182" s="574"/>
      <c r="BK182" s="574"/>
      <c r="BL182" s="574"/>
      <c r="BM182" s="574"/>
      <c r="BN182" s="574"/>
      <c r="BO182" s="574"/>
      <c r="BP182" s="574"/>
      <c r="BQ182" s="574"/>
      <c r="BR182" s="574"/>
      <c r="BS182" s="574"/>
      <c r="BT182" s="574"/>
      <c r="BU182" s="574"/>
      <c r="BV182" s="575"/>
      <c r="BW182" s="303"/>
      <c r="BX182" s="303"/>
    </row>
    <row r="183" spans="1:76">
      <c r="A183" s="303"/>
      <c r="B183" s="573"/>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4"/>
      <c r="AL183" s="574"/>
      <c r="AM183" s="574"/>
      <c r="AN183" s="574"/>
      <c r="AO183" s="574"/>
      <c r="AP183" s="574"/>
      <c r="AQ183" s="574"/>
      <c r="AR183" s="574"/>
      <c r="AS183" s="574"/>
      <c r="AT183" s="574"/>
      <c r="AU183" s="574"/>
      <c r="AV183" s="574"/>
      <c r="AW183" s="574"/>
      <c r="AX183" s="574"/>
      <c r="AY183" s="574"/>
      <c r="AZ183" s="574"/>
      <c r="BA183" s="574"/>
      <c r="BB183" s="574"/>
      <c r="BC183" s="574"/>
      <c r="BD183" s="574"/>
      <c r="BE183" s="574"/>
      <c r="BF183" s="574"/>
      <c r="BG183" s="574"/>
      <c r="BH183" s="574"/>
      <c r="BI183" s="574"/>
      <c r="BJ183" s="574"/>
      <c r="BK183" s="574"/>
      <c r="BL183" s="574"/>
      <c r="BM183" s="574"/>
      <c r="BN183" s="574"/>
      <c r="BO183" s="574"/>
      <c r="BP183" s="574"/>
      <c r="BQ183" s="574"/>
      <c r="BR183" s="574"/>
      <c r="BS183" s="574"/>
      <c r="BT183" s="574"/>
      <c r="BU183" s="574"/>
      <c r="BV183" s="575"/>
      <c r="BW183" s="303"/>
      <c r="BX183" s="303"/>
    </row>
    <row r="184" spans="1:76">
      <c r="A184" s="303"/>
      <c r="B184" s="573"/>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4"/>
      <c r="AL184" s="574"/>
      <c r="AM184" s="574"/>
      <c r="AN184" s="574"/>
      <c r="AO184" s="574"/>
      <c r="AP184" s="574"/>
      <c r="AQ184" s="574"/>
      <c r="AR184" s="574"/>
      <c r="AS184" s="574"/>
      <c r="AT184" s="574"/>
      <c r="AU184" s="574"/>
      <c r="AV184" s="574"/>
      <c r="AW184" s="574"/>
      <c r="AX184" s="574"/>
      <c r="AY184" s="574"/>
      <c r="AZ184" s="574"/>
      <c r="BA184" s="574"/>
      <c r="BB184" s="574"/>
      <c r="BC184" s="574"/>
      <c r="BD184" s="574"/>
      <c r="BE184" s="574"/>
      <c r="BF184" s="574"/>
      <c r="BG184" s="574"/>
      <c r="BH184" s="574"/>
      <c r="BI184" s="574"/>
      <c r="BJ184" s="574"/>
      <c r="BK184" s="574"/>
      <c r="BL184" s="574"/>
      <c r="BM184" s="574"/>
      <c r="BN184" s="574"/>
      <c r="BO184" s="574"/>
      <c r="BP184" s="574"/>
      <c r="BQ184" s="574"/>
      <c r="BR184" s="574"/>
      <c r="BS184" s="574"/>
      <c r="BT184" s="574"/>
      <c r="BU184" s="574"/>
      <c r="BV184" s="575"/>
      <c r="BW184" s="303"/>
      <c r="BX184" s="303"/>
    </row>
    <row r="185" spans="1:76">
      <c r="A185" s="303"/>
      <c r="B185" s="573"/>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4"/>
      <c r="AL185" s="574"/>
      <c r="AM185" s="574"/>
      <c r="AN185" s="574"/>
      <c r="AO185" s="574"/>
      <c r="AP185" s="574"/>
      <c r="AQ185" s="574"/>
      <c r="AR185" s="574"/>
      <c r="AS185" s="574"/>
      <c r="AT185" s="574"/>
      <c r="AU185" s="574"/>
      <c r="AV185" s="574"/>
      <c r="AW185" s="574"/>
      <c r="AX185" s="574"/>
      <c r="AY185" s="574"/>
      <c r="AZ185" s="574"/>
      <c r="BA185" s="574"/>
      <c r="BB185" s="574"/>
      <c r="BC185" s="574"/>
      <c r="BD185" s="574"/>
      <c r="BE185" s="574"/>
      <c r="BF185" s="574"/>
      <c r="BG185" s="574"/>
      <c r="BH185" s="574"/>
      <c r="BI185" s="574"/>
      <c r="BJ185" s="574"/>
      <c r="BK185" s="574"/>
      <c r="BL185" s="574"/>
      <c r="BM185" s="574"/>
      <c r="BN185" s="574"/>
      <c r="BO185" s="574"/>
      <c r="BP185" s="574"/>
      <c r="BQ185" s="574"/>
      <c r="BR185" s="574"/>
      <c r="BS185" s="574"/>
      <c r="BT185" s="574"/>
      <c r="BU185" s="574"/>
      <c r="BV185" s="575"/>
      <c r="BW185" s="303"/>
      <c r="BX185" s="303"/>
    </row>
    <row r="186" spans="1:76">
      <c r="A186" s="303"/>
      <c r="B186" s="573"/>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4"/>
      <c r="AL186" s="574"/>
      <c r="AM186" s="574"/>
      <c r="AN186" s="574"/>
      <c r="AO186" s="574"/>
      <c r="AP186" s="574"/>
      <c r="AQ186" s="574"/>
      <c r="AR186" s="574"/>
      <c r="AS186" s="574"/>
      <c r="AT186" s="574"/>
      <c r="AU186" s="574"/>
      <c r="AV186" s="574"/>
      <c r="AW186" s="574"/>
      <c r="AX186" s="574"/>
      <c r="AY186" s="574"/>
      <c r="AZ186" s="574"/>
      <c r="BA186" s="574"/>
      <c r="BB186" s="574"/>
      <c r="BC186" s="574"/>
      <c r="BD186" s="574"/>
      <c r="BE186" s="574"/>
      <c r="BF186" s="574"/>
      <c r="BG186" s="574"/>
      <c r="BH186" s="574"/>
      <c r="BI186" s="574"/>
      <c r="BJ186" s="574"/>
      <c r="BK186" s="574"/>
      <c r="BL186" s="574"/>
      <c r="BM186" s="574"/>
      <c r="BN186" s="574"/>
      <c r="BO186" s="574"/>
      <c r="BP186" s="574"/>
      <c r="BQ186" s="574"/>
      <c r="BR186" s="574"/>
      <c r="BS186" s="574"/>
      <c r="BT186" s="574"/>
      <c r="BU186" s="574"/>
      <c r="BV186" s="575"/>
      <c r="BW186" s="303"/>
      <c r="BX186" s="303"/>
    </row>
    <row r="187" spans="1:76">
      <c r="A187" s="303"/>
      <c r="B187" s="573"/>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4"/>
      <c r="AL187" s="574"/>
      <c r="AM187" s="574"/>
      <c r="AN187" s="574"/>
      <c r="AO187" s="574"/>
      <c r="AP187" s="574"/>
      <c r="AQ187" s="574"/>
      <c r="AR187" s="574"/>
      <c r="AS187" s="574"/>
      <c r="AT187" s="574"/>
      <c r="AU187" s="574"/>
      <c r="AV187" s="574"/>
      <c r="AW187" s="574"/>
      <c r="AX187" s="574"/>
      <c r="AY187" s="574"/>
      <c r="AZ187" s="574"/>
      <c r="BA187" s="574"/>
      <c r="BB187" s="574"/>
      <c r="BC187" s="574"/>
      <c r="BD187" s="574"/>
      <c r="BE187" s="574"/>
      <c r="BF187" s="574"/>
      <c r="BG187" s="574"/>
      <c r="BH187" s="574"/>
      <c r="BI187" s="574"/>
      <c r="BJ187" s="574"/>
      <c r="BK187" s="574"/>
      <c r="BL187" s="574"/>
      <c r="BM187" s="574"/>
      <c r="BN187" s="574"/>
      <c r="BO187" s="574"/>
      <c r="BP187" s="574"/>
      <c r="BQ187" s="574"/>
      <c r="BR187" s="574"/>
      <c r="BS187" s="574"/>
      <c r="BT187" s="574"/>
      <c r="BU187" s="574"/>
      <c r="BV187" s="575"/>
      <c r="BW187" s="303"/>
      <c r="BX187" s="303"/>
    </row>
    <row r="188" spans="1:76">
      <c r="A188" s="303"/>
      <c r="B188" s="573"/>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4"/>
      <c r="AL188" s="574"/>
      <c r="AM188" s="574"/>
      <c r="AN188" s="574"/>
      <c r="AO188" s="574"/>
      <c r="AP188" s="574"/>
      <c r="AQ188" s="574"/>
      <c r="AR188" s="574"/>
      <c r="AS188" s="574"/>
      <c r="AT188" s="574"/>
      <c r="AU188" s="574"/>
      <c r="AV188" s="574"/>
      <c r="AW188" s="574"/>
      <c r="AX188" s="574"/>
      <c r="AY188" s="574"/>
      <c r="AZ188" s="574"/>
      <c r="BA188" s="574"/>
      <c r="BB188" s="574"/>
      <c r="BC188" s="574"/>
      <c r="BD188" s="574"/>
      <c r="BE188" s="574"/>
      <c r="BF188" s="574"/>
      <c r="BG188" s="574"/>
      <c r="BH188" s="574"/>
      <c r="BI188" s="574"/>
      <c r="BJ188" s="574"/>
      <c r="BK188" s="574"/>
      <c r="BL188" s="574"/>
      <c r="BM188" s="574"/>
      <c r="BN188" s="574"/>
      <c r="BO188" s="574"/>
      <c r="BP188" s="574"/>
      <c r="BQ188" s="574"/>
      <c r="BR188" s="574"/>
      <c r="BS188" s="574"/>
      <c r="BT188" s="574"/>
      <c r="BU188" s="574"/>
      <c r="BV188" s="575"/>
      <c r="BW188" s="303"/>
      <c r="BX188" s="303"/>
    </row>
    <row r="189" spans="1:76">
      <c r="A189" s="303"/>
      <c r="B189" s="573"/>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4"/>
      <c r="AL189" s="574"/>
      <c r="AM189" s="574"/>
      <c r="AN189" s="574"/>
      <c r="AO189" s="574"/>
      <c r="AP189" s="574"/>
      <c r="AQ189" s="574"/>
      <c r="AR189" s="574"/>
      <c r="AS189" s="574"/>
      <c r="AT189" s="574"/>
      <c r="AU189" s="574"/>
      <c r="AV189" s="574"/>
      <c r="AW189" s="574"/>
      <c r="AX189" s="574"/>
      <c r="AY189" s="574"/>
      <c r="AZ189" s="574"/>
      <c r="BA189" s="574"/>
      <c r="BB189" s="574"/>
      <c r="BC189" s="574"/>
      <c r="BD189" s="574"/>
      <c r="BE189" s="574"/>
      <c r="BF189" s="574"/>
      <c r="BG189" s="574"/>
      <c r="BH189" s="574"/>
      <c r="BI189" s="574"/>
      <c r="BJ189" s="574"/>
      <c r="BK189" s="574"/>
      <c r="BL189" s="574"/>
      <c r="BM189" s="574"/>
      <c r="BN189" s="574"/>
      <c r="BO189" s="574"/>
      <c r="BP189" s="574"/>
      <c r="BQ189" s="574"/>
      <c r="BR189" s="574"/>
      <c r="BS189" s="574"/>
      <c r="BT189" s="574"/>
      <c r="BU189" s="574"/>
      <c r="BV189" s="575"/>
      <c r="BW189" s="303"/>
      <c r="BX189" s="303"/>
    </row>
    <row r="190" spans="1:76">
      <c r="A190" s="303"/>
      <c r="B190" s="573"/>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4"/>
      <c r="AL190" s="574"/>
      <c r="AM190" s="574"/>
      <c r="AN190" s="574"/>
      <c r="AO190" s="574"/>
      <c r="AP190" s="574"/>
      <c r="AQ190" s="574"/>
      <c r="AR190" s="574"/>
      <c r="AS190" s="574"/>
      <c r="AT190" s="574"/>
      <c r="AU190" s="574"/>
      <c r="AV190" s="574"/>
      <c r="AW190" s="574"/>
      <c r="AX190" s="574"/>
      <c r="AY190" s="574"/>
      <c r="AZ190" s="574"/>
      <c r="BA190" s="574"/>
      <c r="BB190" s="574"/>
      <c r="BC190" s="574"/>
      <c r="BD190" s="574"/>
      <c r="BE190" s="574"/>
      <c r="BF190" s="574"/>
      <c r="BG190" s="574"/>
      <c r="BH190" s="574"/>
      <c r="BI190" s="574"/>
      <c r="BJ190" s="574"/>
      <c r="BK190" s="574"/>
      <c r="BL190" s="574"/>
      <c r="BM190" s="574"/>
      <c r="BN190" s="574"/>
      <c r="BO190" s="574"/>
      <c r="BP190" s="574"/>
      <c r="BQ190" s="574"/>
      <c r="BR190" s="574"/>
      <c r="BS190" s="574"/>
      <c r="BT190" s="574"/>
      <c r="BU190" s="574"/>
      <c r="BV190" s="575"/>
      <c r="BW190" s="303"/>
      <c r="BX190" s="303"/>
    </row>
    <row r="191" spans="1:76">
      <c r="A191" s="303"/>
      <c r="B191" s="573"/>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4"/>
      <c r="AL191" s="574"/>
      <c r="AM191" s="574"/>
      <c r="AN191" s="574"/>
      <c r="AO191" s="574"/>
      <c r="AP191" s="574"/>
      <c r="AQ191" s="574"/>
      <c r="AR191" s="574"/>
      <c r="AS191" s="574"/>
      <c r="AT191" s="574"/>
      <c r="AU191" s="574"/>
      <c r="AV191" s="574"/>
      <c r="AW191" s="574"/>
      <c r="AX191" s="574"/>
      <c r="AY191" s="574"/>
      <c r="AZ191" s="574"/>
      <c r="BA191" s="574"/>
      <c r="BB191" s="574"/>
      <c r="BC191" s="574"/>
      <c r="BD191" s="574"/>
      <c r="BE191" s="574"/>
      <c r="BF191" s="574"/>
      <c r="BG191" s="574"/>
      <c r="BH191" s="574"/>
      <c r="BI191" s="574"/>
      <c r="BJ191" s="574"/>
      <c r="BK191" s="574"/>
      <c r="BL191" s="574"/>
      <c r="BM191" s="574"/>
      <c r="BN191" s="574"/>
      <c r="BO191" s="574"/>
      <c r="BP191" s="574"/>
      <c r="BQ191" s="574"/>
      <c r="BR191" s="574"/>
      <c r="BS191" s="574"/>
      <c r="BT191" s="574"/>
      <c r="BU191" s="574"/>
      <c r="BV191" s="575"/>
      <c r="BW191" s="303"/>
      <c r="BX191" s="303"/>
    </row>
    <row r="192" spans="1:76">
      <c r="A192" s="303"/>
      <c r="B192" s="573"/>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4"/>
      <c r="AL192" s="574"/>
      <c r="AM192" s="574"/>
      <c r="AN192" s="574"/>
      <c r="AO192" s="574"/>
      <c r="AP192" s="574"/>
      <c r="AQ192" s="574"/>
      <c r="AR192" s="574"/>
      <c r="AS192" s="574"/>
      <c r="AT192" s="574"/>
      <c r="AU192" s="574"/>
      <c r="AV192" s="574"/>
      <c r="AW192" s="574"/>
      <c r="AX192" s="574"/>
      <c r="AY192" s="574"/>
      <c r="AZ192" s="574"/>
      <c r="BA192" s="574"/>
      <c r="BB192" s="574"/>
      <c r="BC192" s="574"/>
      <c r="BD192" s="574"/>
      <c r="BE192" s="574"/>
      <c r="BF192" s="574"/>
      <c r="BG192" s="574"/>
      <c r="BH192" s="574"/>
      <c r="BI192" s="574"/>
      <c r="BJ192" s="574"/>
      <c r="BK192" s="574"/>
      <c r="BL192" s="574"/>
      <c r="BM192" s="574"/>
      <c r="BN192" s="574"/>
      <c r="BO192" s="574"/>
      <c r="BP192" s="574"/>
      <c r="BQ192" s="574"/>
      <c r="BR192" s="574"/>
      <c r="BS192" s="574"/>
      <c r="BT192" s="574"/>
      <c r="BU192" s="574"/>
      <c r="BV192" s="575"/>
      <c r="BW192" s="303"/>
      <c r="BX192" s="303"/>
    </row>
    <row r="193" spans="1:76">
      <c r="A193" s="303"/>
      <c r="B193" s="573"/>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4"/>
      <c r="AL193" s="574"/>
      <c r="AM193" s="574"/>
      <c r="AN193" s="574"/>
      <c r="AO193" s="574"/>
      <c r="AP193" s="574"/>
      <c r="AQ193" s="574"/>
      <c r="AR193" s="574"/>
      <c r="AS193" s="574"/>
      <c r="AT193" s="574"/>
      <c r="AU193" s="574"/>
      <c r="AV193" s="574"/>
      <c r="AW193" s="574"/>
      <c r="AX193" s="574"/>
      <c r="AY193" s="574"/>
      <c r="AZ193" s="574"/>
      <c r="BA193" s="574"/>
      <c r="BB193" s="574"/>
      <c r="BC193" s="574"/>
      <c r="BD193" s="574"/>
      <c r="BE193" s="574"/>
      <c r="BF193" s="574"/>
      <c r="BG193" s="574"/>
      <c r="BH193" s="574"/>
      <c r="BI193" s="574"/>
      <c r="BJ193" s="574"/>
      <c r="BK193" s="574"/>
      <c r="BL193" s="574"/>
      <c r="BM193" s="574"/>
      <c r="BN193" s="574"/>
      <c r="BO193" s="574"/>
      <c r="BP193" s="574"/>
      <c r="BQ193" s="574"/>
      <c r="BR193" s="574"/>
      <c r="BS193" s="574"/>
      <c r="BT193" s="574"/>
      <c r="BU193" s="574"/>
      <c r="BV193" s="575"/>
      <c r="BW193" s="303"/>
      <c r="BX193" s="303"/>
    </row>
    <row r="194" spans="1:76">
      <c r="A194" s="303"/>
      <c r="B194" s="573"/>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4"/>
      <c r="AL194" s="574"/>
      <c r="AM194" s="574"/>
      <c r="AN194" s="574"/>
      <c r="AO194" s="574"/>
      <c r="AP194" s="574"/>
      <c r="AQ194" s="574"/>
      <c r="AR194" s="574"/>
      <c r="AS194" s="574"/>
      <c r="AT194" s="574"/>
      <c r="AU194" s="574"/>
      <c r="AV194" s="574"/>
      <c r="AW194" s="574"/>
      <c r="AX194" s="574"/>
      <c r="AY194" s="574"/>
      <c r="AZ194" s="574"/>
      <c r="BA194" s="574"/>
      <c r="BB194" s="574"/>
      <c r="BC194" s="574"/>
      <c r="BD194" s="574"/>
      <c r="BE194" s="574"/>
      <c r="BF194" s="574"/>
      <c r="BG194" s="574"/>
      <c r="BH194" s="574"/>
      <c r="BI194" s="574"/>
      <c r="BJ194" s="574"/>
      <c r="BK194" s="574"/>
      <c r="BL194" s="574"/>
      <c r="BM194" s="574"/>
      <c r="BN194" s="574"/>
      <c r="BO194" s="574"/>
      <c r="BP194" s="574"/>
      <c r="BQ194" s="574"/>
      <c r="BR194" s="574"/>
      <c r="BS194" s="574"/>
      <c r="BT194" s="574"/>
      <c r="BU194" s="574"/>
      <c r="BV194" s="575"/>
      <c r="BW194" s="303"/>
      <c r="BX194" s="303"/>
    </row>
    <row r="195" spans="1:76">
      <c r="A195" s="303"/>
      <c r="B195" s="573"/>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4"/>
      <c r="AL195" s="574"/>
      <c r="AM195" s="574"/>
      <c r="AN195" s="574"/>
      <c r="AO195" s="574"/>
      <c r="AP195" s="574"/>
      <c r="AQ195" s="574"/>
      <c r="AR195" s="574"/>
      <c r="AS195" s="574"/>
      <c r="AT195" s="574"/>
      <c r="AU195" s="574"/>
      <c r="AV195" s="574"/>
      <c r="AW195" s="574"/>
      <c r="AX195" s="574"/>
      <c r="AY195" s="574"/>
      <c r="AZ195" s="574"/>
      <c r="BA195" s="574"/>
      <c r="BB195" s="574"/>
      <c r="BC195" s="574"/>
      <c r="BD195" s="574"/>
      <c r="BE195" s="574"/>
      <c r="BF195" s="574"/>
      <c r="BG195" s="574"/>
      <c r="BH195" s="574"/>
      <c r="BI195" s="574"/>
      <c r="BJ195" s="574"/>
      <c r="BK195" s="574"/>
      <c r="BL195" s="574"/>
      <c r="BM195" s="574"/>
      <c r="BN195" s="574"/>
      <c r="BO195" s="574"/>
      <c r="BP195" s="574"/>
      <c r="BQ195" s="574"/>
      <c r="BR195" s="574"/>
      <c r="BS195" s="574"/>
      <c r="BT195" s="574"/>
      <c r="BU195" s="574"/>
      <c r="BV195" s="575"/>
      <c r="BW195" s="303"/>
      <c r="BX195" s="303"/>
    </row>
    <row r="196" spans="1:76">
      <c r="A196" s="303"/>
      <c r="B196" s="573"/>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4"/>
      <c r="AL196" s="574"/>
      <c r="AM196" s="574"/>
      <c r="AN196" s="574"/>
      <c r="AO196" s="574"/>
      <c r="AP196" s="574"/>
      <c r="AQ196" s="574"/>
      <c r="AR196" s="574"/>
      <c r="AS196" s="574"/>
      <c r="AT196" s="574"/>
      <c r="AU196" s="574"/>
      <c r="AV196" s="574"/>
      <c r="AW196" s="574"/>
      <c r="AX196" s="574"/>
      <c r="AY196" s="574"/>
      <c r="AZ196" s="574"/>
      <c r="BA196" s="574"/>
      <c r="BB196" s="574"/>
      <c r="BC196" s="574"/>
      <c r="BD196" s="574"/>
      <c r="BE196" s="574"/>
      <c r="BF196" s="574"/>
      <c r="BG196" s="574"/>
      <c r="BH196" s="574"/>
      <c r="BI196" s="574"/>
      <c r="BJ196" s="574"/>
      <c r="BK196" s="574"/>
      <c r="BL196" s="574"/>
      <c r="BM196" s="574"/>
      <c r="BN196" s="574"/>
      <c r="BO196" s="574"/>
      <c r="BP196" s="574"/>
      <c r="BQ196" s="574"/>
      <c r="BR196" s="574"/>
      <c r="BS196" s="574"/>
      <c r="BT196" s="574"/>
      <c r="BU196" s="574"/>
      <c r="BV196" s="575"/>
      <c r="BW196" s="303"/>
      <c r="BX196" s="303"/>
    </row>
    <row r="197" spans="1:76">
      <c r="A197" s="303"/>
      <c r="B197" s="573"/>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4"/>
      <c r="AL197" s="574"/>
      <c r="AM197" s="574"/>
      <c r="AN197" s="574"/>
      <c r="AO197" s="574"/>
      <c r="AP197" s="574"/>
      <c r="AQ197" s="574"/>
      <c r="AR197" s="574"/>
      <c r="AS197" s="574"/>
      <c r="AT197" s="574"/>
      <c r="AU197" s="574"/>
      <c r="AV197" s="574"/>
      <c r="AW197" s="574"/>
      <c r="AX197" s="574"/>
      <c r="AY197" s="574"/>
      <c r="AZ197" s="574"/>
      <c r="BA197" s="574"/>
      <c r="BB197" s="574"/>
      <c r="BC197" s="574"/>
      <c r="BD197" s="574"/>
      <c r="BE197" s="574"/>
      <c r="BF197" s="574"/>
      <c r="BG197" s="574"/>
      <c r="BH197" s="574"/>
      <c r="BI197" s="574"/>
      <c r="BJ197" s="574"/>
      <c r="BK197" s="574"/>
      <c r="BL197" s="574"/>
      <c r="BM197" s="574"/>
      <c r="BN197" s="574"/>
      <c r="BO197" s="574"/>
      <c r="BP197" s="574"/>
      <c r="BQ197" s="574"/>
      <c r="BR197" s="574"/>
      <c r="BS197" s="574"/>
      <c r="BT197" s="574"/>
      <c r="BU197" s="574"/>
      <c r="BV197" s="575"/>
      <c r="BW197" s="303"/>
      <c r="BX197" s="303"/>
    </row>
    <row r="198" spans="1:76">
      <c r="A198" s="303"/>
      <c r="B198" s="573"/>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4"/>
      <c r="AL198" s="574"/>
      <c r="AM198" s="574"/>
      <c r="AN198" s="574"/>
      <c r="AO198" s="574"/>
      <c r="AP198" s="574"/>
      <c r="AQ198" s="574"/>
      <c r="AR198" s="574"/>
      <c r="AS198" s="574"/>
      <c r="AT198" s="574"/>
      <c r="AU198" s="574"/>
      <c r="AV198" s="574"/>
      <c r="AW198" s="574"/>
      <c r="AX198" s="574"/>
      <c r="AY198" s="574"/>
      <c r="AZ198" s="574"/>
      <c r="BA198" s="574"/>
      <c r="BB198" s="574"/>
      <c r="BC198" s="574"/>
      <c r="BD198" s="574"/>
      <c r="BE198" s="574"/>
      <c r="BF198" s="574"/>
      <c r="BG198" s="574"/>
      <c r="BH198" s="574"/>
      <c r="BI198" s="574"/>
      <c r="BJ198" s="574"/>
      <c r="BK198" s="574"/>
      <c r="BL198" s="574"/>
      <c r="BM198" s="574"/>
      <c r="BN198" s="574"/>
      <c r="BO198" s="574"/>
      <c r="BP198" s="574"/>
      <c r="BQ198" s="574"/>
      <c r="BR198" s="574"/>
      <c r="BS198" s="574"/>
      <c r="BT198" s="574"/>
      <c r="BU198" s="574"/>
      <c r="BV198" s="575"/>
      <c r="BW198" s="303"/>
      <c r="BX198" s="303"/>
    </row>
    <row r="199" spans="1:76">
      <c r="A199" s="303"/>
      <c r="B199" s="573"/>
      <c r="C199" s="574"/>
      <c r="D199" s="574"/>
      <c r="E199" s="574"/>
      <c r="F199" s="574"/>
      <c r="G199" s="574"/>
      <c r="H199" s="574"/>
      <c r="I199" s="574"/>
      <c r="J199" s="574"/>
      <c r="K199" s="574"/>
      <c r="L199" s="574"/>
      <c r="M199" s="574"/>
      <c r="N199" s="574"/>
      <c r="O199" s="574"/>
      <c r="P199" s="574"/>
      <c r="Q199" s="574"/>
      <c r="R199" s="574"/>
      <c r="S199" s="574"/>
      <c r="T199" s="574"/>
      <c r="U199" s="574"/>
      <c r="V199" s="574"/>
      <c r="W199" s="574"/>
      <c r="X199" s="574"/>
      <c r="Y199" s="574"/>
      <c r="Z199" s="574"/>
      <c r="AA199" s="574"/>
      <c r="AB199" s="574"/>
      <c r="AC199" s="574"/>
      <c r="AD199" s="574"/>
      <c r="AE199" s="574"/>
      <c r="AF199" s="574"/>
      <c r="AG199" s="574"/>
      <c r="AH199" s="574"/>
      <c r="AI199" s="574"/>
      <c r="AJ199" s="574"/>
      <c r="AK199" s="574"/>
      <c r="AL199" s="574"/>
      <c r="AM199" s="574"/>
      <c r="AN199" s="574"/>
      <c r="AO199" s="574"/>
      <c r="AP199" s="574"/>
      <c r="AQ199" s="574"/>
      <c r="AR199" s="574"/>
      <c r="AS199" s="574"/>
      <c r="AT199" s="574"/>
      <c r="AU199" s="574"/>
      <c r="AV199" s="574"/>
      <c r="AW199" s="574"/>
      <c r="AX199" s="574"/>
      <c r="AY199" s="574"/>
      <c r="AZ199" s="574"/>
      <c r="BA199" s="574"/>
      <c r="BB199" s="574"/>
      <c r="BC199" s="574"/>
      <c r="BD199" s="574"/>
      <c r="BE199" s="574"/>
      <c r="BF199" s="574"/>
      <c r="BG199" s="574"/>
      <c r="BH199" s="574"/>
      <c r="BI199" s="574"/>
      <c r="BJ199" s="574"/>
      <c r="BK199" s="574"/>
      <c r="BL199" s="574"/>
      <c r="BM199" s="574"/>
      <c r="BN199" s="574"/>
      <c r="BO199" s="574"/>
      <c r="BP199" s="574"/>
      <c r="BQ199" s="574"/>
      <c r="BR199" s="574"/>
      <c r="BS199" s="574"/>
      <c r="BT199" s="574"/>
      <c r="BU199" s="574"/>
      <c r="BV199" s="575"/>
      <c r="BW199" s="303"/>
      <c r="BX199" s="303"/>
    </row>
    <row r="200" spans="1:76">
      <c r="A200" s="303"/>
      <c r="B200" s="573"/>
      <c r="C200" s="574"/>
      <c r="D200" s="574"/>
      <c r="E200" s="574"/>
      <c r="F200" s="574"/>
      <c r="G200" s="574"/>
      <c r="H200" s="574"/>
      <c r="I200" s="574"/>
      <c r="J200" s="574"/>
      <c r="K200" s="574"/>
      <c r="L200" s="574"/>
      <c r="M200" s="574"/>
      <c r="N200" s="574"/>
      <c r="O200" s="574"/>
      <c r="P200" s="574"/>
      <c r="Q200" s="574"/>
      <c r="R200" s="574"/>
      <c r="S200" s="574"/>
      <c r="T200" s="574"/>
      <c r="U200" s="574"/>
      <c r="V200" s="574"/>
      <c r="W200" s="574"/>
      <c r="X200" s="574"/>
      <c r="Y200" s="574"/>
      <c r="Z200" s="574"/>
      <c r="AA200" s="574"/>
      <c r="AB200" s="574"/>
      <c r="AC200" s="574"/>
      <c r="AD200" s="574"/>
      <c r="AE200" s="574"/>
      <c r="AF200" s="574"/>
      <c r="AG200" s="574"/>
      <c r="AH200" s="574"/>
      <c r="AI200" s="574"/>
      <c r="AJ200" s="574"/>
      <c r="AK200" s="574"/>
      <c r="AL200" s="574"/>
      <c r="AM200" s="574"/>
      <c r="AN200" s="574"/>
      <c r="AO200" s="574"/>
      <c r="AP200" s="574"/>
      <c r="AQ200" s="574"/>
      <c r="AR200" s="574"/>
      <c r="AS200" s="574"/>
      <c r="AT200" s="574"/>
      <c r="AU200" s="574"/>
      <c r="AV200" s="574"/>
      <c r="AW200" s="574"/>
      <c r="AX200" s="574"/>
      <c r="AY200" s="574"/>
      <c r="AZ200" s="574"/>
      <c r="BA200" s="574"/>
      <c r="BB200" s="574"/>
      <c r="BC200" s="574"/>
      <c r="BD200" s="574"/>
      <c r="BE200" s="574"/>
      <c r="BF200" s="574"/>
      <c r="BG200" s="574"/>
      <c r="BH200" s="574"/>
      <c r="BI200" s="574"/>
      <c r="BJ200" s="574"/>
      <c r="BK200" s="574"/>
      <c r="BL200" s="574"/>
      <c r="BM200" s="574"/>
      <c r="BN200" s="574"/>
      <c r="BO200" s="574"/>
      <c r="BP200" s="574"/>
      <c r="BQ200" s="574"/>
      <c r="BR200" s="574"/>
      <c r="BS200" s="574"/>
      <c r="BT200" s="574"/>
      <c r="BU200" s="574"/>
      <c r="BV200" s="575"/>
      <c r="BW200" s="303"/>
      <c r="BX200" s="303"/>
    </row>
    <row r="201" spans="1:76">
      <c r="A201" s="303"/>
      <c r="B201" s="573"/>
      <c r="C201" s="574"/>
      <c r="D201" s="574"/>
      <c r="E201" s="574"/>
      <c r="F201" s="574"/>
      <c r="G201" s="574"/>
      <c r="H201" s="574"/>
      <c r="I201" s="574"/>
      <c r="J201" s="574"/>
      <c r="K201" s="574"/>
      <c r="L201" s="574"/>
      <c r="M201" s="574"/>
      <c r="N201" s="574"/>
      <c r="O201" s="574"/>
      <c r="P201" s="574"/>
      <c r="Q201" s="574"/>
      <c r="R201" s="574"/>
      <c r="S201" s="574"/>
      <c r="T201" s="574"/>
      <c r="U201" s="574"/>
      <c r="V201" s="574"/>
      <c r="W201" s="574"/>
      <c r="X201" s="574"/>
      <c r="Y201" s="574"/>
      <c r="Z201" s="574"/>
      <c r="AA201" s="574"/>
      <c r="AB201" s="574"/>
      <c r="AC201" s="574"/>
      <c r="AD201" s="574"/>
      <c r="AE201" s="574"/>
      <c r="AF201" s="574"/>
      <c r="AG201" s="574"/>
      <c r="AH201" s="574"/>
      <c r="AI201" s="574"/>
      <c r="AJ201" s="574"/>
      <c r="AK201" s="574"/>
      <c r="AL201" s="574"/>
      <c r="AM201" s="574"/>
      <c r="AN201" s="574"/>
      <c r="AO201" s="574"/>
      <c r="AP201" s="574"/>
      <c r="AQ201" s="574"/>
      <c r="AR201" s="574"/>
      <c r="AS201" s="574"/>
      <c r="AT201" s="574"/>
      <c r="AU201" s="574"/>
      <c r="AV201" s="574"/>
      <c r="AW201" s="574"/>
      <c r="AX201" s="574"/>
      <c r="AY201" s="574"/>
      <c r="AZ201" s="574"/>
      <c r="BA201" s="574"/>
      <c r="BB201" s="574"/>
      <c r="BC201" s="574"/>
      <c r="BD201" s="574"/>
      <c r="BE201" s="574"/>
      <c r="BF201" s="574"/>
      <c r="BG201" s="574"/>
      <c r="BH201" s="574"/>
      <c r="BI201" s="574"/>
      <c r="BJ201" s="574"/>
      <c r="BK201" s="574"/>
      <c r="BL201" s="574"/>
      <c r="BM201" s="574"/>
      <c r="BN201" s="574"/>
      <c r="BO201" s="574"/>
      <c r="BP201" s="574"/>
      <c r="BQ201" s="574"/>
      <c r="BR201" s="574"/>
      <c r="BS201" s="574"/>
      <c r="BT201" s="574"/>
      <c r="BU201" s="574"/>
      <c r="BV201" s="575"/>
      <c r="BW201" s="303"/>
      <c r="BX201" s="303"/>
    </row>
    <row r="202" spans="1:76">
      <c r="A202" s="303"/>
      <c r="B202" s="573"/>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4"/>
      <c r="AL202" s="574"/>
      <c r="AM202" s="574"/>
      <c r="AN202" s="574"/>
      <c r="AO202" s="574"/>
      <c r="AP202" s="574"/>
      <c r="AQ202" s="574"/>
      <c r="AR202" s="574"/>
      <c r="AS202" s="574"/>
      <c r="AT202" s="574"/>
      <c r="AU202" s="574"/>
      <c r="AV202" s="574"/>
      <c r="AW202" s="574"/>
      <c r="AX202" s="574"/>
      <c r="AY202" s="574"/>
      <c r="AZ202" s="574"/>
      <c r="BA202" s="574"/>
      <c r="BB202" s="574"/>
      <c r="BC202" s="574"/>
      <c r="BD202" s="574"/>
      <c r="BE202" s="574"/>
      <c r="BF202" s="574"/>
      <c r="BG202" s="574"/>
      <c r="BH202" s="574"/>
      <c r="BI202" s="574"/>
      <c r="BJ202" s="574"/>
      <c r="BK202" s="574"/>
      <c r="BL202" s="574"/>
      <c r="BM202" s="574"/>
      <c r="BN202" s="574"/>
      <c r="BO202" s="574"/>
      <c r="BP202" s="574"/>
      <c r="BQ202" s="574"/>
      <c r="BR202" s="574"/>
      <c r="BS202" s="574"/>
      <c r="BT202" s="574"/>
      <c r="BU202" s="574"/>
      <c r="BV202" s="575"/>
      <c r="BW202" s="303"/>
      <c r="BX202" s="303"/>
    </row>
    <row r="203" spans="1:76">
      <c r="A203" s="303"/>
      <c r="B203" s="573"/>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4"/>
      <c r="AL203" s="574"/>
      <c r="AM203" s="574"/>
      <c r="AN203" s="574"/>
      <c r="AO203" s="574"/>
      <c r="AP203" s="574"/>
      <c r="AQ203" s="574"/>
      <c r="AR203" s="574"/>
      <c r="AS203" s="574"/>
      <c r="AT203" s="574"/>
      <c r="AU203" s="574"/>
      <c r="AV203" s="574"/>
      <c r="AW203" s="574"/>
      <c r="AX203" s="574"/>
      <c r="AY203" s="574"/>
      <c r="AZ203" s="574"/>
      <c r="BA203" s="574"/>
      <c r="BB203" s="574"/>
      <c r="BC203" s="574"/>
      <c r="BD203" s="574"/>
      <c r="BE203" s="574"/>
      <c r="BF203" s="574"/>
      <c r="BG203" s="574"/>
      <c r="BH203" s="574"/>
      <c r="BI203" s="574"/>
      <c r="BJ203" s="574"/>
      <c r="BK203" s="574"/>
      <c r="BL203" s="574"/>
      <c r="BM203" s="574"/>
      <c r="BN203" s="574"/>
      <c r="BO203" s="574"/>
      <c r="BP203" s="574"/>
      <c r="BQ203" s="574"/>
      <c r="BR203" s="574"/>
      <c r="BS203" s="574"/>
      <c r="BT203" s="574"/>
      <c r="BU203" s="574"/>
      <c r="BV203" s="575"/>
      <c r="BW203" s="303"/>
      <c r="BX203" s="303"/>
    </row>
    <row r="204" spans="1:76" ht="15.75" thickBot="1">
      <c r="A204" s="303"/>
      <c r="B204" s="583"/>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4"/>
      <c r="AL204" s="584"/>
      <c r="AM204" s="584"/>
      <c r="AN204" s="584"/>
      <c r="AO204" s="584"/>
      <c r="AP204" s="584"/>
      <c r="AQ204" s="584"/>
      <c r="AR204" s="584"/>
      <c r="AS204" s="584"/>
      <c r="AT204" s="584"/>
      <c r="AU204" s="584"/>
      <c r="AV204" s="584"/>
      <c r="AW204" s="584"/>
      <c r="AX204" s="584"/>
      <c r="AY204" s="584"/>
      <c r="AZ204" s="584"/>
      <c r="BA204" s="584"/>
      <c r="BB204" s="584"/>
      <c r="BC204" s="584"/>
      <c r="BD204" s="584"/>
      <c r="BE204" s="584"/>
      <c r="BF204" s="584"/>
      <c r="BG204" s="584"/>
      <c r="BH204" s="584"/>
      <c r="BI204" s="584"/>
      <c r="BJ204" s="584"/>
      <c r="BK204" s="584"/>
      <c r="BL204" s="584"/>
      <c r="BM204" s="584"/>
      <c r="BN204" s="584"/>
      <c r="BO204" s="584"/>
      <c r="BP204" s="584"/>
      <c r="BQ204" s="584"/>
      <c r="BR204" s="584"/>
      <c r="BS204" s="584"/>
      <c r="BT204" s="584"/>
      <c r="BU204" s="584"/>
      <c r="BV204" s="585"/>
      <c r="BW204" s="303"/>
      <c r="BX204" s="303"/>
    </row>
    <row r="205" spans="1:76">
      <c r="A205" s="303"/>
      <c r="B205" s="303"/>
      <c r="C205" s="303"/>
      <c r="D205" s="303"/>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AX205" s="303"/>
      <c r="AY205" s="303"/>
      <c r="AZ205" s="303"/>
      <c r="BA205" s="303"/>
      <c r="BB205" s="303"/>
      <c r="BC205" s="303"/>
      <c r="BD205" s="303"/>
      <c r="BE205" s="303"/>
      <c r="BF205" s="303"/>
      <c r="BG205" s="303"/>
      <c r="BH205" s="303"/>
      <c r="BI205" s="303"/>
      <c r="BJ205" s="303"/>
      <c r="BK205" s="303"/>
      <c r="BL205" s="303"/>
      <c r="BM205" s="303"/>
      <c r="BN205" s="303"/>
      <c r="BO205" s="303"/>
      <c r="BP205" s="303"/>
      <c r="BQ205" s="303"/>
      <c r="BR205" s="303"/>
      <c r="BS205" s="303"/>
      <c r="BT205" s="303"/>
      <c r="BU205" s="303"/>
      <c r="BV205" s="303"/>
      <c r="BW205" s="303"/>
      <c r="BX205" s="303"/>
    </row>
    <row r="206" spans="1:76" ht="15.75" thickBot="1">
      <c r="A206" s="303"/>
      <c r="B206" s="455" t="s">
        <v>1830</v>
      </c>
      <c r="C206" s="303"/>
      <c r="D206" s="303"/>
      <c r="E206" s="303"/>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3"/>
      <c r="AJ206" s="303"/>
      <c r="AK206" s="303"/>
      <c r="AL206" s="303"/>
      <c r="AM206" s="303"/>
      <c r="AN206" s="303"/>
      <c r="AO206" s="303"/>
      <c r="AP206" s="303"/>
      <c r="AQ206" s="303"/>
      <c r="AR206" s="303"/>
      <c r="AS206" s="303"/>
      <c r="AT206" s="303"/>
      <c r="AU206" s="303"/>
      <c r="AV206" s="303"/>
      <c r="AW206" s="303"/>
      <c r="AX206" s="303"/>
      <c r="AY206" s="303"/>
      <c r="AZ206" s="303"/>
      <c r="BA206" s="303"/>
      <c r="BB206" s="303"/>
      <c r="BC206" s="303"/>
      <c r="BD206" s="303"/>
      <c r="BE206" s="303"/>
      <c r="BF206" s="303"/>
      <c r="BG206" s="303"/>
      <c r="BH206" s="303"/>
      <c r="BI206" s="303"/>
      <c r="BJ206" s="303"/>
      <c r="BK206" s="303"/>
      <c r="BL206" s="303"/>
      <c r="BM206" s="303"/>
      <c r="BN206" s="303"/>
      <c r="BO206" s="303"/>
      <c r="BP206" s="303"/>
      <c r="BQ206" s="303"/>
      <c r="BR206" s="303"/>
      <c r="BS206" s="303"/>
      <c r="BT206" s="303"/>
      <c r="BU206" s="303"/>
      <c r="BV206" s="303"/>
      <c r="BW206" s="303"/>
      <c r="BX206" s="303"/>
    </row>
    <row r="207" spans="1:76">
      <c r="A207" s="303"/>
      <c r="B207" s="570"/>
      <c r="C207" s="571"/>
      <c r="D207" s="571"/>
      <c r="E207" s="571"/>
      <c r="F207" s="571"/>
      <c r="G207" s="571"/>
      <c r="H207" s="571"/>
      <c r="I207" s="571"/>
      <c r="J207" s="571"/>
      <c r="K207" s="571"/>
      <c r="L207" s="571"/>
      <c r="M207" s="571"/>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c r="AK207" s="571"/>
      <c r="AL207" s="571"/>
      <c r="AM207" s="571"/>
      <c r="AN207" s="571"/>
      <c r="AO207" s="571"/>
      <c r="AP207" s="571"/>
      <c r="AQ207" s="571"/>
      <c r="AR207" s="571"/>
      <c r="AS207" s="571"/>
      <c r="AT207" s="571"/>
      <c r="AU207" s="571"/>
      <c r="AV207" s="571"/>
      <c r="AW207" s="571"/>
      <c r="AX207" s="571"/>
      <c r="AY207" s="571"/>
      <c r="AZ207" s="571"/>
      <c r="BA207" s="571"/>
      <c r="BB207" s="571"/>
      <c r="BC207" s="571"/>
      <c r="BD207" s="571"/>
      <c r="BE207" s="571"/>
      <c r="BF207" s="571"/>
      <c r="BG207" s="571"/>
      <c r="BH207" s="571"/>
      <c r="BI207" s="571"/>
      <c r="BJ207" s="571"/>
      <c r="BK207" s="571"/>
      <c r="BL207" s="571"/>
      <c r="BM207" s="571"/>
      <c r="BN207" s="571"/>
      <c r="BO207" s="571"/>
      <c r="BP207" s="571"/>
      <c r="BQ207" s="571"/>
      <c r="BR207" s="571"/>
      <c r="BS207" s="571"/>
      <c r="BT207" s="571"/>
      <c r="BU207" s="571"/>
      <c r="BV207" s="572"/>
      <c r="BW207" s="303"/>
      <c r="BX207" s="303"/>
    </row>
    <row r="208" spans="1:76">
      <c r="A208" s="303"/>
      <c r="B208" s="573"/>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4"/>
      <c r="AL208" s="574"/>
      <c r="AM208" s="574"/>
      <c r="AN208" s="574"/>
      <c r="AO208" s="574"/>
      <c r="AP208" s="574"/>
      <c r="AQ208" s="574"/>
      <c r="AR208" s="574"/>
      <c r="AS208" s="574"/>
      <c r="AT208" s="574"/>
      <c r="AU208" s="574"/>
      <c r="AV208" s="574"/>
      <c r="AW208" s="574"/>
      <c r="AX208" s="574"/>
      <c r="AY208" s="574"/>
      <c r="AZ208" s="574"/>
      <c r="BA208" s="574"/>
      <c r="BB208" s="574"/>
      <c r="BC208" s="574"/>
      <c r="BD208" s="574"/>
      <c r="BE208" s="574"/>
      <c r="BF208" s="574"/>
      <c r="BG208" s="574"/>
      <c r="BH208" s="574"/>
      <c r="BI208" s="574"/>
      <c r="BJ208" s="574"/>
      <c r="BK208" s="574"/>
      <c r="BL208" s="574"/>
      <c r="BM208" s="574"/>
      <c r="BN208" s="574"/>
      <c r="BO208" s="574"/>
      <c r="BP208" s="574"/>
      <c r="BQ208" s="574"/>
      <c r="BR208" s="574"/>
      <c r="BS208" s="574"/>
      <c r="BT208" s="574"/>
      <c r="BU208" s="574"/>
      <c r="BV208" s="575"/>
      <c r="BW208" s="303"/>
      <c r="BX208" s="303"/>
    </row>
    <row r="209" spans="1:76">
      <c r="A209" s="303"/>
      <c r="B209" s="573"/>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4"/>
      <c r="AL209" s="574"/>
      <c r="AM209" s="574"/>
      <c r="AN209" s="574"/>
      <c r="AO209" s="574"/>
      <c r="AP209" s="574"/>
      <c r="AQ209" s="574"/>
      <c r="AR209" s="574"/>
      <c r="AS209" s="574"/>
      <c r="AT209" s="574"/>
      <c r="AU209" s="574"/>
      <c r="AV209" s="574"/>
      <c r="AW209" s="574"/>
      <c r="AX209" s="574"/>
      <c r="AY209" s="574"/>
      <c r="AZ209" s="574"/>
      <c r="BA209" s="574"/>
      <c r="BB209" s="574"/>
      <c r="BC209" s="574"/>
      <c r="BD209" s="574"/>
      <c r="BE209" s="574"/>
      <c r="BF209" s="574"/>
      <c r="BG209" s="574"/>
      <c r="BH209" s="574"/>
      <c r="BI209" s="574"/>
      <c r="BJ209" s="574"/>
      <c r="BK209" s="574"/>
      <c r="BL209" s="574"/>
      <c r="BM209" s="574"/>
      <c r="BN209" s="574"/>
      <c r="BO209" s="574"/>
      <c r="BP209" s="574"/>
      <c r="BQ209" s="574"/>
      <c r="BR209" s="574"/>
      <c r="BS209" s="574"/>
      <c r="BT209" s="574"/>
      <c r="BU209" s="574"/>
      <c r="BV209" s="575"/>
      <c r="BW209" s="303"/>
      <c r="BX209" s="303"/>
    </row>
    <row r="210" spans="1:76">
      <c r="A210" s="303"/>
      <c r="B210" s="573"/>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4"/>
      <c r="AL210" s="574"/>
      <c r="AM210" s="574"/>
      <c r="AN210" s="574"/>
      <c r="AO210" s="574"/>
      <c r="AP210" s="574"/>
      <c r="AQ210" s="574"/>
      <c r="AR210" s="574"/>
      <c r="AS210" s="574"/>
      <c r="AT210" s="574"/>
      <c r="AU210" s="574"/>
      <c r="AV210" s="574"/>
      <c r="AW210" s="574"/>
      <c r="AX210" s="574"/>
      <c r="AY210" s="574"/>
      <c r="AZ210" s="574"/>
      <c r="BA210" s="574"/>
      <c r="BB210" s="574"/>
      <c r="BC210" s="574"/>
      <c r="BD210" s="574"/>
      <c r="BE210" s="574"/>
      <c r="BF210" s="574"/>
      <c r="BG210" s="574"/>
      <c r="BH210" s="574"/>
      <c r="BI210" s="574"/>
      <c r="BJ210" s="574"/>
      <c r="BK210" s="574"/>
      <c r="BL210" s="574"/>
      <c r="BM210" s="574"/>
      <c r="BN210" s="574"/>
      <c r="BO210" s="574"/>
      <c r="BP210" s="574"/>
      <c r="BQ210" s="574"/>
      <c r="BR210" s="574"/>
      <c r="BS210" s="574"/>
      <c r="BT210" s="574"/>
      <c r="BU210" s="574"/>
      <c r="BV210" s="575"/>
      <c r="BW210" s="303"/>
      <c r="BX210" s="303"/>
    </row>
    <row r="211" spans="1:76">
      <c r="A211" s="303"/>
      <c r="B211" s="573"/>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4"/>
      <c r="AL211" s="574"/>
      <c r="AM211" s="574"/>
      <c r="AN211" s="574"/>
      <c r="AO211" s="574"/>
      <c r="AP211" s="574"/>
      <c r="AQ211" s="574"/>
      <c r="AR211" s="574"/>
      <c r="AS211" s="574"/>
      <c r="AT211" s="574"/>
      <c r="AU211" s="574"/>
      <c r="AV211" s="574"/>
      <c r="AW211" s="574"/>
      <c r="AX211" s="574"/>
      <c r="AY211" s="574"/>
      <c r="AZ211" s="574"/>
      <c r="BA211" s="574"/>
      <c r="BB211" s="574"/>
      <c r="BC211" s="574"/>
      <c r="BD211" s="574"/>
      <c r="BE211" s="574"/>
      <c r="BF211" s="574"/>
      <c r="BG211" s="574"/>
      <c r="BH211" s="574"/>
      <c r="BI211" s="574"/>
      <c r="BJ211" s="574"/>
      <c r="BK211" s="574"/>
      <c r="BL211" s="574"/>
      <c r="BM211" s="574"/>
      <c r="BN211" s="574"/>
      <c r="BO211" s="574"/>
      <c r="BP211" s="574"/>
      <c r="BQ211" s="574"/>
      <c r="BR211" s="574"/>
      <c r="BS211" s="574"/>
      <c r="BT211" s="574"/>
      <c r="BU211" s="574"/>
      <c r="BV211" s="575"/>
      <c r="BW211" s="303"/>
      <c r="BX211" s="303"/>
    </row>
    <row r="212" spans="1:76" ht="15.75" thickBot="1">
      <c r="A212" s="303"/>
      <c r="B212" s="583"/>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4"/>
      <c r="AL212" s="584"/>
      <c r="AM212" s="584"/>
      <c r="AN212" s="584"/>
      <c r="AO212" s="584"/>
      <c r="AP212" s="584"/>
      <c r="AQ212" s="584"/>
      <c r="AR212" s="584"/>
      <c r="AS212" s="584"/>
      <c r="AT212" s="584"/>
      <c r="AU212" s="584"/>
      <c r="AV212" s="584"/>
      <c r="AW212" s="584"/>
      <c r="AX212" s="584"/>
      <c r="AY212" s="584"/>
      <c r="AZ212" s="584"/>
      <c r="BA212" s="584"/>
      <c r="BB212" s="584"/>
      <c r="BC212" s="584"/>
      <c r="BD212" s="584"/>
      <c r="BE212" s="584"/>
      <c r="BF212" s="584"/>
      <c r="BG212" s="584"/>
      <c r="BH212" s="584"/>
      <c r="BI212" s="584"/>
      <c r="BJ212" s="584"/>
      <c r="BK212" s="584"/>
      <c r="BL212" s="584"/>
      <c r="BM212" s="584"/>
      <c r="BN212" s="584"/>
      <c r="BO212" s="584"/>
      <c r="BP212" s="584"/>
      <c r="BQ212" s="584"/>
      <c r="BR212" s="584"/>
      <c r="BS212" s="584"/>
      <c r="BT212" s="584"/>
      <c r="BU212" s="584"/>
      <c r="BV212" s="585"/>
      <c r="BW212" s="303"/>
      <c r="BX212" s="303"/>
    </row>
    <row r="213" spans="1:76">
      <c r="A213" s="303"/>
      <c r="B213" s="303"/>
      <c r="C213" s="303"/>
      <c r="D213" s="303"/>
      <c r="E213" s="303"/>
      <c r="F213" s="303"/>
      <c r="G213" s="303"/>
      <c r="H213" s="303"/>
      <c r="I213" s="303"/>
      <c r="J213" s="303"/>
      <c r="K213" s="303"/>
      <c r="L213" s="303"/>
      <c r="M213" s="303"/>
      <c r="N213" s="303"/>
      <c r="O213" s="303"/>
      <c r="P213" s="303"/>
      <c r="Q213" s="303"/>
      <c r="R213" s="303"/>
      <c r="S213" s="303"/>
      <c r="T213" s="303"/>
      <c r="U213" s="303"/>
      <c r="V213" s="303"/>
      <c r="W213" s="303"/>
      <c r="X213" s="303"/>
      <c r="Y213" s="303"/>
      <c r="Z213" s="303"/>
      <c r="AA213" s="303"/>
      <c r="AB213" s="303"/>
      <c r="AC213" s="303"/>
      <c r="AD213" s="303"/>
      <c r="AE213" s="303"/>
      <c r="AF213" s="303"/>
      <c r="AG213" s="303"/>
      <c r="AH213" s="303"/>
      <c r="AI213" s="303"/>
      <c r="AJ213" s="303"/>
      <c r="AK213" s="303"/>
      <c r="AL213" s="303"/>
      <c r="AM213" s="303"/>
      <c r="AN213" s="303"/>
      <c r="AO213" s="303"/>
      <c r="AP213" s="303"/>
      <c r="AQ213" s="303"/>
      <c r="AR213" s="303"/>
      <c r="AS213" s="303"/>
      <c r="AT213" s="303"/>
      <c r="AU213" s="303"/>
      <c r="AV213" s="303"/>
      <c r="AW213" s="303"/>
      <c r="AX213" s="303"/>
      <c r="AY213" s="303"/>
      <c r="AZ213" s="303"/>
      <c r="BA213" s="303"/>
      <c r="BB213" s="303"/>
      <c r="BC213" s="303"/>
      <c r="BD213" s="303"/>
      <c r="BE213" s="303"/>
      <c r="BF213" s="303"/>
      <c r="BG213" s="303"/>
      <c r="BH213" s="303"/>
      <c r="BI213" s="303"/>
      <c r="BJ213" s="303"/>
      <c r="BK213" s="303"/>
      <c r="BL213" s="303"/>
      <c r="BM213" s="303"/>
      <c r="BN213" s="303"/>
      <c r="BO213" s="303"/>
      <c r="BP213" s="303"/>
      <c r="BQ213" s="303"/>
      <c r="BR213" s="303"/>
      <c r="BS213" s="303"/>
      <c r="BT213" s="303"/>
      <c r="BU213" s="303"/>
      <c r="BV213" s="303"/>
      <c r="BW213" s="303"/>
      <c r="BX213" s="303"/>
    </row>
    <row r="214" spans="1:76">
      <c r="A214" s="303"/>
      <c r="B214" s="303"/>
      <c r="C214" s="303"/>
      <c r="D214" s="303"/>
      <c r="E214" s="303"/>
      <c r="F214" s="303"/>
      <c r="G214" s="303"/>
      <c r="H214" s="303"/>
      <c r="I214" s="303"/>
      <c r="J214" s="303"/>
      <c r="K214" s="303"/>
      <c r="L214" s="303"/>
      <c r="M214" s="303"/>
      <c r="N214" s="303"/>
      <c r="O214" s="303"/>
      <c r="P214" s="303"/>
      <c r="Q214" s="303"/>
      <c r="R214" s="303"/>
      <c r="S214" s="303"/>
      <c r="T214" s="303"/>
      <c r="U214" s="303"/>
      <c r="V214" s="303"/>
      <c r="W214" s="303"/>
      <c r="X214" s="303"/>
      <c r="Y214" s="303"/>
      <c r="Z214" s="303"/>
      <c r="AA214" s="303"/>
      <c r="AB214" s="303"/>
      <c r="AC214" s="303"/>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3"/>
      <c r="AY214" s="303"/>
      <c r="AZ214" s="303"/>
      <c r="BA214" s="303"/>
      <c r="BB214" s="303"/>
      <c r="BC214" s="303"/>
      <c r="BD214" s="303"/>
      <c r="BE214" s="303"/>
      <c r="BF214" s="303"/>
      <c r="BG214" s="303"/>
      <c r="BH214" s="303"/>
      <c r="BI214" s="303"/>
      <c r="BJ214" s="303"/>
      <c r="BK214" s="303"/>
      <c r="BL214" s="303"/>
      <c r="BM214" s="303"/>
      <c r="BN214" s="303"/>
      <c r="BO214" s="303"/>
      <c r="BP214" s="303"/>
      <c r="BQ214" s="303"/>
      <c r="BR214" s="303"/>
      <c r="BS214" s="303"/>
      <c r="BT214" s="303"/>
      <c r="BU214" s="303"/>
      <c r="BV214" s="303"/>
      <c r="BW214" s="303"/>
      <c r="BX214" s="303"/>
    </row>
    <row r="215" spans="1:76" ht="15.75" thickBot="1">
      <c r="A215" s="303"/>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c r="X215" s="303"/>
      <c r="Y215" s="303"/>
      <c r="Z215" s="303"/>
      <c r="AA215" s="303"/>
      <c r="AB215" s="303"/>
      <c r="AC215" s="303"/>
      <c r="AD215" s="303"/>
      <c r="AE215" s="303"/>
      <c r="AF215" s="303"/>
      <c r="AG215" s="303"/>
      <c r="AH215" s="303"/>
      <c r="AI215" s="303"/>
      <c r="AJ215" s="303"/>
      <c r="AK215" s="303"/>
      <c r="AL215" s="303"/>
      <c r="AM215" s="303"/>
      <c r="AN215" s="303"/>
      <c r="AO215" s="303"/>
      <c r="AP215" s="303"/>
      <c r="AQ215" s="303"/>
      <c r="AR215" s="303"/>
      <c r="AS215" s="303"/>
      <c r="AT215" s="303"/>
      <c r="AU215" s="303"/>
      <c r="AV215" s="303"/>
      <c r="AW215" s="303"/>
      <c r="AX215" s="303"/>
      <c r="AY215" s="303"/>
      <c r="AZ215" s="303"/>
      <c r="BA215" s="303"/>
      <c r="BB215" s="303"/>
      <c r="BC215" s="303"/>
      <c r="BD215" s="303"/>
      <c r="BE215" s="303"/>
      <c r="BF215" s="303"/>
      <c r="BG215" s="303"/>
      <c r="BH215" s="303"/>
      <c r="BI215" s="303"/>
      <c r="BJ215" s="303"/>
      <c r="BK215" s="303"/>
      <c r="BL215" s="303"/>
      <c r="BM215" s="303"/>
      <c r="BN215" s="303"/>
      <c r="BO215" s="303"/>
      <c r="BP215" s="303"/>
      <c r="BQ215" s="303"/>
      <c r="BR215" s="303"/>
      <c r="BS215" s="303"/>
      <c r="BT215" s="303"/>
      <c r="BU215" s="303"/>
      <c r="BV215" s="303"/>
      <c r="BW215" s="303"/>
      <c r="BX215" s="303"/>
    </row>
    <row r="216" spans="1:76" ht="15.75" thickBot="1">
      <c r="A216" s="303"/>
      <c r="B216" s="592" t="s">
        <v>1832</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4"/>
      <c r="AK216" s="303"/>
      <c r="AL216" s="592" t="s">
        <v>1831</v>
      </c>
      <c r="AM216" s="593"/>
      <c r="AN216" s="593"/>
      <c r="AO216" s="593"/>
      <c r="AP216" s="593"/>
      <c r="AQ216" s="593"/>
      <c r="AR216" s="593"/>
      <c r="AS216" s="593"/>
      <c r="AT216" s="593"/>
      <c r="AU216" s="593"/>
      <c r="AV216" s="593"/>
      <c r="AW216" s="593"/>
      <c r="AX216" s="593"/>
      <c r="AY216" s="593"/>
      <c r="AZ216" s="593"/>
      <c r="BA216" s="593"/>
      <c r="BB216" s="593"/>
      <c r="BC216" s="593"/>
      <c r="BD216" s="593"/>
      <c r="BE216" s="593"/>
      <c r="BF216" s="593"/>
      <c r="BG216" s="593"/>
      <c r="BH216" s="593"/>
      <c r="BI216" s="593"/>
      <c r="BJ216" s="593"/>
      <c r="BK216" s="593"/>
      <c r="BL216" s="593"/>
      <c r="BM216" s="593"/>
      <c r="BN216" s="593"/>
      <c r="BO216" s="593"/>
      <c r="BP216" s="593"/>
      <c r="BQ216" s="593"/>
      <c r="BR216" s="593"/>
      <c r="BS216" s="593"/>
      <c r="BT216" s="593"/>
      <c r="BU216" s="593"/>
      <c r="BV216" s="594"/>
      <c r="BW216" s="303"/>
      <c r="BX216" s="303"/>
    </row>
    <row r="217" spans="1:76" ht="15.75" thickBot="1">
      <c r="A217" s="303"/>
      <c r="B217" s="589" t="s">
        <v>1833</v>
      </c>
      <c r="C217" s="590"/>
      <c r="D217" s="590"/>
      <c r="E217" s="590"/>
      <c r="F217" s="590"/>
      <c r="G217" s="590"/>
      <c r="H217" s="590"/>
      <c r="I217" s="590"/>
      <c r="J217" s="590"/>
      <c r="K217" s="590"/>
      <c r="L217" s="590"/>
      <c r="M217" s="590"/>
      <c r="N217" s="590"/>
      <c r="O217" s="590"/>
      <c r="P217" s="590"/>
      <c r="Q217" s="590"/>
      <c r="R217" s="590"/>
      <c r="S217" s="590"/>
      <c r="T217" s="590"/>
      <c r="U217" s="590"/>
      <c r="V217" s="590"/>
      <c r="W217" s="590"/>
      <c r="X217" s="590"/>
      <c r="Y217" s="590"/>
      <c r="Z217" s="590"/>
      <c r="AA217" s="590"/>
      <c r="AB217" s="590"/>
      <c r="AC217" s="590"/>
      <c r="AD217" s="590"/>
      <c r="AE217" s="590"/>
      <c r="AF217" s="590"/>
      <c r="AG217" s="590"/>
      <c r="AH217" s="590"/>
      <c r="AI217" s="590"/>
      <c r="AJ217" s="591"/>
      <c r="AK217" s="303"/>
      <c r="AL217" s="589" t="s">
        <v>1833</v>
      </c>
      <c r="AM217" s="590"/>
      <c r="AN217" s="590"/>
      <c r="AO217" s="590"/>
      <c r="AP217" s="590"/>
      <c r="AQ217" s="590"/>
      <c r="AR217" s="590"/>
      <c r="AS217" s="590"/>
      <c r="AT217" s="590"/>
      <c r="AU217" s="590"/>
      <c r="AV217" s="590"/>
      <c r="AW217" s="590"/>
      <c r="AX217" s="590"/>
      <c r="AY217" s="590"/>
      <c r="AZ217" s="590"/>
      <c r="BA217" s="590"/>
      <c r="BB217" s="590"/>
      <c r="BC217" s="590"/>
      <c r="BD217" s="590"/>
      <c r="BE217" s="590"/>
      <c r="BF217" s="590"/>
      <c r="BG217" s="590"/>
      <c r="BH217" s="590"/>
      <c r="BI217" s="590"/>
      <c r="BJ217" s="590"/>
      <c r="BK217" s="590"/>
      <c r="BL217" s="590"/>
      <c r="BM217" s="590"/>
      <c r="BN217" s="590"/>
      <c r="BO217" s="590"/>
      <c r="BP217" s="590"/>
      <c r="BQ217" s="590"/>
      <c r="BR217" s="590"/>
      <c r="BS217" s="590"/>
      <c r="BT217" s="590"/>
      <c r="BU217" s="590"/>
      <c r="BV217" s="591"/>
      <c r="BW217" s="303"/>
      <c r="BX217" s="303"/>
    </row>
    <row r="218" spans="1:76" ht="15.75" thickBot="1">
      <c r="A218" s="303"/>
      <c r="B218" s="589"/>
      <c r="C218" s="590"/>
      <c r="D218" s="590"/>
      <c r="E218" s="590"/>
      <c r="F218" s="590"/>
      <c r="G218" s="590"/>
      <c r="H218" s="590"/>
      <c r="I218" s="590"/>
      <c r="J218" s="590"/>
      <c r="K218" s="590"/>
      <c r="L218" s="590"/>
      <c r="M218" s="590"/>
      <c r="N218" s="590"/>
      <c r="O218" s="590"/>
      <c r="P218" s="590"/>
      <c r="Q218" s="590"/>
      <c r="R218" s="590"/>
      <c r="S218" s="590"/>
      <c r="T218" s="590"/>
      <c r="U218" s="590"/>
      <c r="V218" s="590"/>
      <c r="W218" s="590"/>
      <c r="X218" s="590"/>
      <c r="Y218" s="590"/>
      <c r="Z218" s="590"/>
      <c r="AA218" s="590"/>
      <c r="AB218" s="590"/>
      <c r="AC218" s="590"/>
      <c r="AD218" s="590"/>
      <c r="AE218" s="590"/>
      <c r="AF218" s="590"/>
      <c r="AG218" s="590"/>
      <c r="AH218" s="590"/>
      <c r="AI218" s="590"/>
      <c r="AJ218" s="591"/>
      <c r="AK218" s="303"/>
      <c r="AL218" s="589"/>
      <c r="AM218" s="590"/>
      <c r="AN218" s="590"/>
      <c r="AO218" s="590"/>
      <c r="AP218" s="590"/>
      <c r="AQ218" s="590"/>
      <c r="AR218" s="590"/>
      <c r="AS218" s="590"/>
      <c r="AT218" s="590"/>
      <c r="AU218" s="590"/>
      <c r="AV218" s="590"/>
      <c r="AW218" s="590"/>
      <c r="AX218" s="590"/>
      <c r="AY218" s="590"/>
      <c r="AZ218" s="590"/>
      <c r="BA218" s="590"/>
      <c r="BB218" s="590"/>
      <c r="BC218" s="590"/>
      <c r="BD218" s="590"/>
      <c r="BE218" s="590"/>
      <c r="BF218" s="590"/>
      <c r="BG218" s="590"/>
      <c r="BH218" s="590"/>
      <c r="BI218" s="590"/>
      <c r="BJ218" s="590"/>
      <c r="BK218" s="590"/>
      <c r="BL218" s="590"/>
      <c r="BM218" s="590"/>
      <c r="BN218" s="590"/>
      <c r="BO218" s="590"/>
      <c r="BP218" s="590"/>
      <c r="BQ218" s="590"/>
      <c r="BR218" s="590"/>
      <c r="BS218" s="590"/>
      <c r="BT218" s="590"/>
      <c r="BU218" s="590"/>
      <c r="BV218" s="591"/>
      <c r="BW218" s="303"/>
      <c r="BX218" s="303"/>
    </row>
    <row r="219" spans="1:76" ht="15.75" thickBot="1">
      <c r="A219" s="303"/>
      <c r="B219" s="586"/>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8"/>
      <c r="AK219" s="303"/>
      <c r="AL219" s="586"/>
      <c r="AM219" s="587"/>
      <c r="AN219" s="587"/>
      <c r="AO219" s="587"/>
      <c r="AP219" s="587"/>
      <c r="AQ219" s="587"/>
      <c r="AR219" s="587"/>
      <c r="AS219" s="587"/>
      <c r="AT219" s="587"/>
      <c r="AU219" s="587"/>
      <c r="AV219" s="587"/>
      <c r="AW219" s="587"/>
      <c r="AX219" s="587"/>
      <c r="AY219" s="587"/>
      <c r="AZ219" s="587"/>
      <c r="BA219" s="587"/>
      <c r="BB219" s="587"/>
      <c r="BC219" s="587"/>
      <c r="BD219" s="587"/>
      <c r="BE219" s="587"/>
      <c r="BF219" s="587"/>
      <c r="BG219" s="587"/>
      <c r="BH219" s="587"/>
      <c r="BI219" s="587"/>
      <c r="BJ219" s="587"/>
      <c r="BK219" s="587"/>
      <c r="BL219" s="587"/>
      <c r="BM219" s="587"/>
      <c r="BN219" s="587"/>
      <c r="BO219" s="587"/>
      <c r="BP219" s="587"/>
      <c r="BQ219" s="587"/>
      <c r="BR219" s="587"/>
      <c r="BS219" s="587"/>
      <c r="BT219" s="587"/>
      <c r="BU219" s="587"/>
      <c r="BV219" s="588"/>
      <c r="BW219" s="303"/>
      <c r="BX219" s="303"/>
    </row>
    <row r="220" spans="1:76" ht="15.75" thickBot="1">
      <c r="A220" s="303"/>
      <c r="B220" s="586"/>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8"/>
      <c r="AK220" s="303"/>
      <c r="AL220" s="586"/>
      <c r="AM220" s="587"/>
      <c r="AN220" s="587"/>
      <c r="AO220" s="587"/>
      <c r="AP220" s="587"/>
      <c r="AQ220" s="587"/>
      <c r="AR220" s="587"/>
      <c r="AS220" s="587"/>
      <c r="AT220" s="587"/>
      <c r="AU220" s="587"/>
      <c r="AV220" s="587"/>
      <c r="AW220" s="587"/>
      <c r="AX220" s="587"/>
      <c r="AY220" s="587"/>
      <c r="AZ220" s="587"/>
      <c r="BA220" s="587"/>
      <c r="BB220" s="587"/>
      <c r="BC220" s="587"/>
      <c r="BD220" s="587"/>
      <c r="BE220" s="587"/>
      <c r="BF220" s="587"/>
      <c r="BG220" s="587"/>
      <c r="BH220" s="587"/>
      <c r="BI220" s="587"/>
      <c r="BJ220" s="587"/>
      <c r="BK220" s="587"/>
      <c r="BL220" s="587"/>
      <c r="BM220" s="587"/>
      <c r="BN220" s="587"/>
      <c r="BO220" s="587"/>
      <c r="BP220" s="587"/>
      <c r="BQ220" s="587"/>
      <c r="BR220" s="587"/>
      <c r="BS220" s="587"/>
      <c r="BT220" s="587"/>
      <c r="BU220" s="587"/>
      <c r="BV220" s="588"/>
      <c r="BW220" s="303"/>
      <c r="BX220" s="303"/>
    </row>
    <row r="221" spans="1:76" ht="15.75" thickBot="1">
      <c r="A221" s="303"/>
      <c r="B221" s="586"/>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8"/>
      <c r="AK221" s="303"/>
      <c r="AL221" s="586"/>
      <c r="AM221" s="587"/>
      <c r="AN221" s="587"/>
      <c r="AO221" s="587"/>
      <c r="AP221" s="587"/>
      <c r="AQ221" s="587"/>
      <c r="AR221" s="587"/>
      <c r="AS221" s="587"/>
      <c r="AT221" s="587"/>
      <c r="AU221" s="587"/>
      <c r="AV221" s="587"/>
      <c r="AW221" s="587"/>
      <c r="AX221" s="587"/>
      <c r="AY221" s="587"/>
      <c r="AZ221" s="587"/>
      <c r="BA221" s="587"/>
      <c r="BB221" s="587"/>
      <c r="BC221" s="587"/>
      <c r="BD221" s="587"/>
      <c r="BE221" s="587"/>
      <c r="BF221" s="587"/>
      <c r="BG221" s="587"/>
      <c r="BH221" s="587"/>
      <c r="BI221" s="587"/>
      <c r="BJ221" s="587"/>
      <c r="BK221" s="587"/>
      <c r="BL221" s="587"/>
      <c r="BM221" s="587"/>
      <c r="BN221" s="587"/>
      <c r="BO221" s="587"/>
      <c r="BP221" s="587"/>
      <c r="BQ221" s="587"/>
      <c r="BR221" s="587"/>
      <c r="BS221" s="587"/>
      <c r="BT221" s="587"/>
      <c r="BU221" s="587"/>
      <c r="BV221" s="588"/>
      <c r="BW221" s="303"/>
      <c r="BX221" s="303"/>
    </row>
    <row r="222" spans="1:76" ht="15.75" thickBot="1">
      <c r="A222" s="303"/>
      <c r="B222" s="586"/>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8"/>
      <c r="AK222" s="303"/>
      <c r="AL222" s="586"/>
      <c r="AM222" s="587"/>
      <c r="AN222" s="587"/>
      <c r="AO222" s="587"/>
      <c r="AP222" s="587"/>
      <c r="AQ222" s="587"/>
      <c r="AR222" s="587"/>
      <c r="AS222" s="587"/>
      <c r="AT222" s="587"/>
      <c r="AU222" s="587"/>
      <c r="AV222" s="587"/>
      <c r="AW222" s="587"/>
      <c r="AX222" s="587"/>
      <c r="AY222" s="587"/>
      <c r="AZ222" s="587"/>
      <c r="BA222" s="587"/>
      <c r="BB222" s="587"/>
      <c r="BC222" s="587"/>
      <c r="BD222" s="587"/>
      <c r="BE222" s="587"/>
      <c r="BF222" s="587"/>
      <c r="BG222" s="587"/>
      <c r="BH222" s="587"/>
      <c r="BI222" s="587"/>
      <c r="BJ222" s="587"/>
      <c r="BK222" s="587"/>
      <c r="BL222" s="587"/>
      <c r="BM222" s="587"/>
      <c r="BN222" s="587"/>
      <c r="BO222" s="587"/>
      <c r="BP222" s="587"/>
      <c r="BQ222" s="587"/>
      <c r="BR222" s="587"/>
      <c r="BS222" s="587"/>
      <c r="BT222" s="587"/>
      <c r="BU222" s="587"/>
      <c r="BV222" s="588"/>
      <c r="BW222" s="303"/>
      <c r="BX222" s="303"/>
    </row>
    <row r="223" spans="1:76" ht="15.75" thickBot="1">
      <c r="A223" s="303"/>
      <c r="B223" s="586"/>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8"/>
      <c r="AK223" s="303"/>
      <c r="AL223" s="586"/>
      <c r="AM223" s="587"/>
      <c r="AN223" s="587"/>
      <c r="AO223" s="587"/>
      <c r="AP223" s="587"/>
      <c r="AQ223" s="587"/>
      <c r="AR223" s="587"/>
      <c r="AS223" s="587"/>
      <c r="AT223" s="587"/>
      <c r="AU223" s="587"/>
      <c r="AV223" s="587"/>
      <c r="AW223" s="587"/>
      <c r="AX223" s="587"/>
      <c r="AY223" s="587"/>
      <c r="AZ223" s="587"/>
      <c r="BA223" s="587"/>
      <c r="BB223" s="587"/>
      <c r="BC223" s="587"/>
      <c r="BD223" s="587"/>
      <c r="BE223" s="587"/>
      <c r="BF223" s="587"/>
      <c r="BG223" s="587"/>
      <c r="BH223" s="587"/>
      <c r="BI223" s="587"/>
      <c r="BJ223" s="587"/>
      <c r="BK223" s="587"/>
      <c r="BL223" s="587"/>
      <c r="BM223" s="587"/>
      <c r="BN223" s="587"/>
      <c r="BO223" s="587"/>
      <c r="BP223" s="587"/>
      <c r="BQ223" s="587"/>
      <c r="BR223" s="587"/>
      <c r="BS223" s="587"/>
      <c r="BT223" s="587"/>
      <c r="BU223" s="587"/>
      <c r="BV223" s="588"/>
      <c r="BW223" s="303"/>
      <c r="BX223" s="303"/>
    </row>
    <row r="224" spans="1:76" ht="15.75" thickBot="1">
      <c r="A224" s="303"/>
      <c r="B224" s="586"/>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8"/>
      <c r="AK224" s="303"/>
      <c r="AL224" s="586"/>
      <c r="AM224" s="587"/>
      <c r="AN224" s="587"/>
      <c r="AO224" s="587"/>
      <c r="AP224" s="587"/>
      <c r="AQ224" s="587"/>
      <c r="AR224" s="587"/>
      <c r="AS224" s="587"/>
      <c r="AT224" s="587"/>
      <c r="AU224" s="587"/>
      <c r="AV224" s="587"/>
      <c r="AW224" s="587"/>
      <c r="AX224" s="587"/>
      <c r="AY224" s="587"/>
      <c r="AZ224" s="587"/>
      <c r="BA224" s="587"/>
      <c r="BB224" s="587"/>
      <c r="BC224" s="587"/>
      <c r="BD224" s="587"/>
      <c r="BE224" s="587"/>
      <c r="BF224" s="587"/>
      <c r="BG224" s="587"/>
      <c r="BH224" s="587"/>
      <c r="BI224" s="587"/>
      <c r="BJ224" s="587"/>
      <c r="BK224" s="587"/>
      <c r="BL224" s="587"/>
      <c r="BM224" s="587"/>
      <c r="BN224" s="587"/>
      <c r="BO224" s="587"/>
      <c r="BP224" s="587"/>
      <c r="BQ224" s="587"/>
      <c r="BR224" s="587"/>
      <c r="BS224" s="587"/>
      <c r="BT224" s="587"/>
      <c r="BU224" s="587"/>
      <c r="BV224" s="588"/>
      <c r="BW224" s="303"/>
      <c r="BX224" s="303"/>
    </row>
    <row r="225" spans="1:76">
      <c r="A225" s="303"/>
      <c r="B225" s="456"/>
      <c r="C225" s="456"/>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6"/>
      <c r="AD225" s="456"/>
      <c r="AE225" s="456"/>
      <c r="AF225" s="456"/>
      <c r="AG225" s="456"/>
      <c r="AH225" s="456"/>
      <c r="AI225" s="456"/>
      <c r="AJ225" s="456"/>
      <c r="AK225" s="303"/>
      <c r="AL225" s="456"/>
      <c r="AM225" s="456"/>
      <c r="AN225" s="456"/>
      <c r="AO225" s="456"/>
      <c r="AP225" s="456"/>
      <c r="AQ225" s="456"/>
      <c r="AR225" s="456"/>
      <c r="AS225" s="456"/>
      <c r="AT225" s="456"/>
      <c r="AU225" s="456"/>
      <c r="AV225" s="456"/>
      <c r="AW225" s="456"/>
      <c r="AX225" s="456"/>
      <c r="AY225" s="456"/>
      <c r="AZ225" s="456"/>
      <c r="BA225" s="456"/>
      <c r="BB225" s="456"/>
      <c r="BC225" s="456"/>
      <c r="BD225" s="456"/>
      <c r="BE225" s="456"/>
      <c r="BF225" s="456"/>
      <c r="BG225" s="456"/>
      <c r="BH225" s="456"/>
      <c r="BI225" s="456"/>
      <c r="BJ225" s="456"/>
      <c r="BK225" s="456"/>
      <c r="BL225" s="456"/>
      <c r="BM225" s="456"/>
      <c r="BN225" s="456"/>
      <c r="BO225" s="456"/>
      <c r="BP225" s="456"/>
      <c r="BQ225" s="456"/>
      <c r="BR225" s="456"/>
      <c r="BS225" s="456"/>
      <c r="BT225" s="456"/>
      <c r="BU225" s="456"/>
      <c r="BV225" s="456"/>
      <c r="BW225" s="303"/>
      <c r="BX225" s="303"/>
    </row>
    <row r="226" spans="1:76">
      <c r="A226" s="303"/>
      <c r="B226" s="303"/>
      <c r="C226" s="303"/>
      <c r="D226" s="303"/>
      <c r="E226" s="303"/>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3"/>
      <c r="AD226" s="303"/>
      <c r="AE226" s="303"/>
      <c r="AF226" s="303"/>
      <c r="AG226" s="303"/>
      <c r="AH226" s="303"/>
      <c r="AI226" s="303"/>
      <c r="AJ226" s="303"/>
      <c r="AK226" s="303"/>
      <c r="AL226" s="303"/>
      <c r="AM226" s="303"/>
      <c r="AN226" s="303"/>
      <c r="AO226" s="303"/>
      <c r="AP226" s="303"/>
      <c r="AQ226" s="303"/>
      <c r="AR226" s="303"/>
      <c r="AS226" s="303"/>
      <c r="AT226" s="303"/>
      <c r="AU226" s="303"/>
      <c r="AV226" s="303"/>
      <c r="AW226" s="303"/>
      <c r="AX226" s="303"/>
      <c r="AY226" s="303"/>
      <c r="AZ226" s="303"/>
      <c r="BA226" s="303"/>
      <c r="BB226" s="303"/>
      <c r="BC226" s="303"/>
      <c r="BD226" s="303"/>
      <c r="BE226" s="303"/>
      <c r="BF226" s="303"/>
      <c r="BG226" s="303"/>
      <c r="BH226" s="303"/>
      <c r="BI226" s="303"/>
      <c r="BJ226" s="303"/>
      <c r="BK226" s="303"/>
      <c r="BL226" s="303"/>
      <c r="BM226" s="303"/>
      <c r="BN226" s="303"/>
      <c r="BO226" s="303"/>
      <c r="BP226" s="303"/>
      <c r="BQ226" s="303"/>
      <c r="BR226" s="303"/>
      <c r="BS226" s="303"/>
      <c r="BT226" s="303"/>
      <c r="BU226" s="303"/>
      <c r="BV226" s="303"/>
      <c r="BW226" s="303"/>
      <c r="BX226" s="303"/>
    </row>
    <row r="227" spans="1:76" ht="15.75" thickBot="1">
      <c r="A227" s="303"/>
      <c r="B227" s="303"/>
      <c r="C227" s="303"/>
      <c r="D227" s="303"/>
      <c r="E227" s="303"/>
      <c r="F227" s="303"/>
      <c r="G227" s="303"/>
      <c r="H227" s="303"/>
      <c r="I227" s="303"/>
      <c r="J227" s="303"/>
      <c r="K227" s="303"/>
      <c r="L227" s="303"/>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1" t="s">
        <v>1835</v>
      </c>
      <c r="AK227" s="581"/>
      <c r="AL227" s="581"/>
      <c r="AM227" s="581"/>
      <c r="AN227" s="581"/>
      <c r="AO227" s="582"/>
      <c r="AP227" s="582"/>
      <c r="AQ227" s="582"/>
      <c r="AR227" s="582"/>
      <c r="AS227" s="582"/>
      <c r="AT227" s="582"/>
      <c r="AU227" s="582"/>
      <c r="AV227" s="582"/>
      <c r="AW227" s="582"/>
      <c r="AX227" s="582"/>
      <c r="AY227" s="582"/>
      <c r="AZ227" s="582"/>
      <c r="BA227" s="582"/>
      <c r="BB227" s="582"/>
      <c r="BC227" s="582"/>
      <c r="BD227" s="581" t="s">
        <v>1834</v>
      </c>
      <c r="BE227" s="581"/>
      <c r="BF227" s="580"/>
      <c r="BG227" s="580"/>
      <c r="BH227" s="580"/>
      <c r="BI227" s="580"/>
      <c r="BJ227" s="580"/>
      <c r="BK227" s="580"/>
      <c r="BL227" s="580"/>
      <c r="BM227" s="303"/>
      <c r="BN227" s="303"/>
      <c r="BO227" s="303"/>
      <c r="BP227" s="303"/>
      <c r="BQ227" s="303"/>
      <c r="BR227" s="303"/>
      <c r="BS227" s="303"/>
      <c r="BT227" s="303"/>
      <c r="BU227" s="303"/>
      <c r="BV227" s="303"/>
      <c r="BW227" s="303"/>
      <c r="BX227" s="303"/>
    </row>
    <row r="228" spans="1:76">
      <c r="A228" s="303"/>
      <c r="B228" s="303"/>
      <c r="C228" s="303"/>
      <c r="D228" s="303"/>
      <c r="E228" s="303"/>
      <c r="F228" s="303"/>
      <c r="G228" s="303"/>
      <c r="H228" s="303"/>
      <c r="I228" s="303"/>
      <c r="J228" s="303"/>
      <c r="K228" s="303"/>
      <c r="L228" s="303"/>
      <c r="M228" s="303"/>
      <c r="N228" s="303"/>
      <c r="O228" s="303"/>
      <c r="P228" s="303"/>
      <c r="Q228" s="303"/>
      <c r="R228" s="303"/>
      <c r="S228" s="303"/>
      <c r="T228" s="303"/>
      <c r="U228" s="303"/>
      <c r="V228" s="303"/>
      <c r="W228" s="303"/>
      <c r="X228" s="303"/>
      <c r="Y228" s="303"/>
      <c r="Z228" s="303"/>
      <c r="AA228" s="303"/>
      <c r="AB228" s="303"/>
      <c r="AC228" s="303"/>
      <c r="AD228" s="303"/>
      <c r="AE228" s="303"/>
      <c r="AF228" s="303"/>
      <c r="AG228" s="303"/>
      <c r="AH228" s="303"/>
      <c r="AI228" s="303"/>
      <c r="AJ228" s="303"/>
      <c r="AK228" s="303"/>
      <c r="AL228" s="303"/>
      <c r="AM228" s="303"/>
      <c r="AN228" s="303"/>
      <c r="AO228" s="303"/>
      <c r="AP228" s="303"/>
      <c r="AQ228" s="303"/>
      <c r="AR228" s="303"/>
      <c r="AS228" s="303"/>
      <c r="AT228" s="303"/>
      <c r="AU228" s="303"/>
      <c r="AV228" s="303"/>
      <c r="AW228" s="303"/>
      <c r="AX228" s="303"/>
      <c r="AY228" s="303"/>
      <c r="AZ228" s="303"/>
      <c r="BA228" s="303"/>
      <c r="BB228" s="303"/>
      <c r="BC228" s="303"/>
      <c r="BD228" s="303"/>
      <c r="BE228" s="303"/>
      <c r="BF228" s="303"/>
      <c r="BG228" s="303"/>
      <c r="BH228" s="303"/>
      <c r="BI228" s="303"/>
      <c r="BJ228" s="303"/>
      <c r="BK228" s="303"/>
      <c r="BL228" s="303"/>
      <c r="BM228" s="303"/>
      <c r="BN228" s="303"/>
      <c r="BO228" s="303"/>
      <c r="BP228" s="303"/>
      <c r="BQ228" s="303"/>
      <c r="BR228" s="303"/>
      <c r="BS228" s="303"/>
      <c r="BT228" s="303"/>
      <c r="BU228" s="303"/>
      <c r="BV228" s="303"/>
      <c r="BW228" s="303"/>
      <c r="BX228" s="303"/>
    </row>
    <row r="229" spans="1:76" hidden="1">
      <c r="A229" s="303"/>
      <c r="B229" s="303"/>
      <c r="C229" s="303"/>
      <c r="D229" s="303"/>
      <c r="E229" s="303"/>
      <c r="F229" s="303"/>
      <c r="G229" s="303"/>
      <c r="H229" s="303"/>
      <c r="I229" s="303"/>
      <c r="J229" s="303"/>
      <c r="K229" s="303"/>
      <c r="L229" s="303"/>
      <c r="M229" s="303"/>
      <c r="N229" s="303"/>
      <c r="O229" s="303"/>
      <c r="P229" s="303"/>
      <c r="Q229" s="303"/>
      <c r="R229" s="303"/>
      <c r="S229" s="303"/>
      <c r="T229" s="303"/>
      <c r="U229" s="303"/>
      <c r="V229" s="303"/>
      <c r="W229" s="303"/>
      <c r="X229" s="303"/>
      <c r="Y229" s="303"/>
      <c r="Z229" s="303"/>
      <c r="AA229" s="303"/>
      <c r="AB229" s="303"/>
      <c r="AC229" s="303"/>
      <c r="AD229" s="303"/>
      <c r="AE229" s="303"/>
      <c r="AF229" s="303"/>
      <c r="AG229" s="303"/>
      <c r="AH229" s="303"/>
      <c r="AI229" s="303"/>
      <c r="AJ229" s="303"/>
      <c r="AK229" s="303"/>
      <c r="AL229" s="303"/>
      <c r="AM229" s="303"/>
      <c r="AN229" s="303"/>
      <c r="AO229" s="303"/>
      <c r="AP229" s="303"/>
      <c r="AQ229" s="303"/>
      <c r="AR229" s="303"/>
      <c r="AS229" s="303"/>
      <c r="AT229" s="303"/>
      <c r="AU229" s="303"/>
      <c r="AV229" s="303"/>
      <c r="AW229" s="303"/>
      <c r="AX229" s="303"/>
      <c r="AY229" s="303"/>
      <c r="AZ229" s="303"/>
      <c r="BA229" s="303"/>
      <c r="BB229" s="303"/>
      <c r="BC229" s="303"/>
      <c r="BD229" s="303"/>
      <c r="BE229" s="303"/>
      <c r="BF229" s="303"/>
      <c r="BG229" s="303"/>
      <c r="BH229" s="303"/>
      <c r="BI229" s="303"/>
      <c r="BJ229" s="303"/>
      <c r="BK229" s="303"/>
      <c r="BL229" s="303"/>
      <c r="BM229" s="303"/>
      <c r="BN229" s="303"/>
      <c r="BO229" s="303"/>
      <c r="BP229" s="303"/>
      <c r="BQ229" s="303"/>
      <c r="BR229" s="303"/>
      <c r="BS229" s="303"/>
      <c r="BT229" s="303"/>
      <c r="BU229" s="303"/>
      <c r="BV229" s="303"/>
      <c r="BW229" s="303"/>
      <c r="BX229" s="303"/>
    </row>
  </sheetData>
  <sheetProtection password="D38D" sheet="1" objects="1" scenarios="1"/>
  <mergeCells count="115">
    <mergeCell ref="B190:BV194"/>
    <mergeCell ref="M227:AI227"/>
    <mergeCell ref="AJ227:AN227"/>
    <mergeCell ref="AO227:BC227"/>
    <mergeCell ref="BD227:BE227"/>
    <mergeCell ref="BF227:BL227"/>
    <mergeCell ref="B195:BV199"/>
    <mergeCell ref="B200:BV204"/>
    <mergeCell ref="B207:BV212"/>
    <mergeCell ref="B219:AJ224"/>
    <mergeCell ref="AL219:BV224"/>
    <mergeCell ref="B217:AJ218"/>
    <mergeCell ref="AL217:BV218"/>
    <mergeCell ref="B216:AJ216"/>
    <mergeCell ref="AL216:BV216"/>
    <mergeCell ref="B165:BV169"/>
    <mergeCell ref="B170:BV174"/>
    <mergeCell ref="B175:BV179"/>
    <mergeCell ref="B180:BV184"/>
    <mergeCell ref="B185:BV189"/>
    <mergeCell ref="W105:BA108"/>
    <mergeCell ref="BB105:BW108"/>
    <mergeCell ref="B97:S108"/>
    <mergeCell ref="T141:V144"/>
    <mergeCell ref="W141:BA144"/>
    <mergeCell ref="BB141:BW144"/>
    <mergeCell ref="B109:S152"/>
    <mergeCell ref="BB157:BW160"/>
    <mergeCell ref="BB153:BW156"/>
    <mergeCell ref="T153:V156"/>
    <mergeCell ref="W153:BA156"/>
    <mergeCell ref="BB113:BW116"/>
    <mergeCell ref="T137:V140"/>
    <mergeCell ref="BB137:BW140"/>
    <mergeCell ref="W157:BA160"/>
    <mergeCell ref="T149:V152"/>
    <mergeCell ref="W149:BA152"/>
    <mergeCell ref="BB149:BW152"/>
    <mergeCell ref="T145:V148"/>
    <mergeCell ref="W145:BA148"/>
    <mergeCell ref="BB145:BW148"/>
    <mergeCell ref="W109:BA112"/>
    <mergeCell ref="T109:V112"/>
    <mergeCell ref="BB109:BW112"/>
    <mergeCell ref="BB125:BW128"/>
    <mergeCell ref="T133:V136"/>
    <mergeCell ref="BB133:BW136"/>
    <mergeCell ref="BB121:BW124"/>
    <mergeCell ref="T117:V120"/>
    <mergeCell ref="BB117:BW120"/>
    <mergeCell ref="T129:V132"/>
    <mergeCell ref="BB129:BW132"/>
    <mergeCell ref="T125:V128"/>
    <mergeCell ref="W117:BA140"/>
    <mergeCell ref="W113:BA116"/>
    <mergeCell ref="BB97:BW100"/>
    <mergeCell ref="T101:V104"/>
    <mergeCell ref="W101:BA104"/>
    <mergeCell ref="BB101:BW104"/>
    <mergeCell ref="W89:BA92"/>
    <mergeCell ref="BB89:BW92"/>
    <mergeCell ref="T93:V96"/>
    <mergeCell ref="W93:BA96"/>
    <mergeCell ref="BB93:BW96"/>
    <mergeCell ref="W97:BA100"/>
    <mergeCell ref="AB67:AD67"/>
    <mergeCell ref="B35:Y35"/>
    <mergeCell ref="AJ35:AL35"/>
    <mergeCell ref="BB71:BV74"/>
    <mergeCell ref="BB75:BV77"/>
    <mergeCell ref="BB78:BV80"/>
    <mergeCell ref="C53:BV55"/>
    <mergeCell ref="C56:BV58"/>
    <mergeCell ref="F65:X66"/>
    <mergeCell ref="AD65:AV66"/>
    <mergeCell ref="BB65:BV66"/>
    <mergeCell ref="D67:F67"/>
    <mergeCell ref="BB67:BV70"/>
    <mergeCell ref="B89:S96"/>
    <mergeCell ref="B153:S160"/>
    <mergeCell ref="T121:V124"/>
    <mergeCell ref="T97:V100"/>
    <mergeCell ref="T89:V92"/>
    <mergeCell ref="T113:V116"/>
    <mergeCell ref="T157:V160"/>
    <mergeCell ref="T105:V108"/>
    <mergeCell ref="AS15:AU15"/>
    <mergeCell ref="C46:BV49"/>
    <mergeCell ref="AJ31:AL31"/>
    <mergeCell ref="B33:Y33"/>
    <mergeCell ref="AJ33:AL33"/>
    <mergeCell ref="AV39:AX39"/>
    <mergeCell ref="AV37:AX37"/>
    <mergeCell ref="AV35:AX35"/>
    <mergeCell ref="M17:T17"/>
    <mergeCell ref="BB81:BV83"/>
    <mergeCell ref="B88:S88"/>
    <mergeCell ref="T88:V88"/>
    <mergeCell ref="W88:BA88"/>
    <mergeCell ref="BB88:BW88"/>
    <mergeCell ref="C43:BV45"/>
    <mergeCell ref="C50:BV52"/>
    <mergeCell ref="AP17:AU17"/>
    <mergeCell ref="F21:N21"/>
    <mergeCell ref="AF21:AM21"/>
    <mergeCell ref="G23:N23"/>
    <mergeCell ref="AF23:AM23"/>
    <mergeCell ref="D37:W39"/>
    <mergeCell ref="H4:L4"/>
    <mergeCell ref="M13:Q13"/>
    <mergeCell ref="BN1:BV1"/>
    <mergeCell ref="BN2:BV2"/>
    <mergeCell ref="Z4:BV4"/>
    <mergeCell ref="N6:BV6"/>
    <mergeCell ref="AX13:AY13"/>
  </mergeCells>
  <conditionalFormatting sqref="BT13:BT15 AB78:AB79 D78:D79 AB75:AB76 D71:D73 AB71:AB73 AB67:AB69 D65 AZ65 AB65 BJ13:BJ15 AJ37 AJ39 BF23 BF25 BV35 BV37 BV33 BV39 BV23 AN11 X27 X25 X31 AZ67:AZ69 AZ71:AZ73 AZ75:AZ76 AZ78:AZ79 AZ81:AZ82 AN13:AN15 X29">
    <cfRule type="cellIs" dxfId="158" priority="2" stopIfTrue="1" operator="equal">
      <formula>1</formula>
    </cfRule>
  </conditionalFormatting>
  <dataValidations count="73">
    <dataValidation type="list" allowBlank="1" showInputMessage="1" showErrorMessage="1" sqref="B65503:V65542 ST65503:TN65542 ACP65503:ADJ65542 AML65503:ANF65542 AWH65503:AXB65542 BGD65503:BGX65542 BPZ65503:BQT65542 BZV65503:CAP65542 CJR65503:CKL65542 CTN65503:CUH65542 DDJ65503:DED65542 DNF65503:DNZ65542 DXB65503:DXV65542 EGX65503:EHR65542 EQT65503:ERN65542 FAP65503:FBJ65542 FKL65503:FLF65542 FUH65503:FVB65542 GED65503:GEX65542 GNZ65503:GOT65542 GXV65503:GYP65542 HHR65503:HIL65542 HRN65503:HSH65542 IBJ65503:ICD65542 ILF65503:ILZ65542 IVB65503:IVV65542 JEX65503:JFR65542 JOT65503:JPN65542 JYP65503:JZJ65542 KIL65503:KJF65542 KSH65503:KTB65542 LCD65503:LCX65542 LLZ65503:LMT65542 LVV65503:LWP65542 MFR65503:MGL65542 MPN65503:MQH65542 MZJ65503:NAD65542 NJF65503:NJZ65542 NTB65503:NTV65542 OCX65503:ODR65542 OMT65503:ONN65542 OWP65503:OXJ65542 PGL65503:PHF65542 PQH65503:PRB65542 QAD65503:QAX65542 QJZ65503:QKT65542 QTV65503:QUP65542 RDR65503:REL65542 RNN65503:ROH65542 RXJ65503:RYD65542 SHF65503:SHZ65542 SRB65503:SRV65542 TAX65503:TBR65542 TKT65503:TLN65542 TUP65503:TVJ65542 UEL65503:UFF65542 UOH65503:UPB65542 UYD65503:UYX65542 VHZ65503:VIT65542 VRV65503:VSP65542 WBR65503:WCL65542 WLN65503:WMH65542 WVJ65503:WWD65542 B131039:V131078 IX131039:JR131078 ST131039:TN131078 ACP131039:ADJ131078 AML131039:ANF131078 AWH131039:AXB131078 BGD131039:BGX131078 BPZ131039:BQT131078 BZV131039:CAP131078 CJR131039:CKL131078 CTN131039:CUH131078 DDJ131039:DED131078 DNF131039:DNZ131078 DXB131039:DXV131078 EGX131039:EHR131078 EQT131039:ERN131078 FAP131039:FBJ131078 FKL131039:FLF131078 FUH131039:FVB131078 GED131039:GEX131078 GNZ131039:GOT131078 GXV131039:GYP131078 HHR131039:HIL131078 HRN131039:HSH131078 IBJ131039:ICD131078 ILF131039:ILZ131078 IVB131039:IVV131078 JEX131039:JFR131078 JOT131039:JPN131078 JYP131039:JZJ131078 KIL131039:KJF131078 KSH131039:KTB131078 LCD131039:LCX131078 LLZ131039:LMT131078 LVV131039:LWP131078 MFR131039:MGL131078 MPN131039:MQH131078 MZJ131039:NAD131078 NJF131039:NJZ131078 NTB131039:NTV131078 OCX131039:ODR131078 OMT131039:ONN131078 OWP131039:OXJ131078 PGL131039:PHF131078 PQH131039:PRB131078 QAD131039:QAX131078 QJZ131039:QKT131078 QTV131039:QUP131078 RDR131039:REL131078 RNN131039:ROH131078 RXJ131039:RYD131078 SHF131039:SHZ131078 SRB131039:SRV131078 TAX131039:TBR131078 TKT131039:TLN131078 TUP131039:TVJ131078 UEL131039:UFF131078 UOH131039:UPB131078 UYD131039:UYX131078 VHZ131039:VIT131078 VRV131039:VSP131078 WBR131039:WCL131078 WLN131039:WMH131078 WVJ131039:WWD131078 B196575:V196614 IX196575:JR196614 ST196575:TN196614 ACP196575:ADJ196614 AML196575:ANF196614 AWH196575:AXB196614 BGD196575:BGX196614 BPZ196575:BQT196614 BZV196575:CAP196614 CJR196575:CKL196614 CTN196575:CUH196614 DDJ196575:DED196614 DNF196575:DNZ196614 DXB196575:DXV196614 EGX196575:EHR196614 EQT196575:ERN196614 FAP196575:FBJ196614 FKL196575:FLF196614 FUH196575:FVB196614 GED196575:GEX196614 GNZ196575:GOT196614 GXV196575:GYP196614 HHR196575:HIL196614 HRN196575:HSH196614 IBJ196575:ICD196614 ILF196575:ILZ196614 IVB196575:IVV196614 JEX196575:JFR196614 JOT196575:JPN196614 JYP196575:JZJ196614 KIL196575:KJF196614 KSH196575:KTB196614 LCD196575:LCX196614 LLZ196575:LMT196614 LVV196575:LWP196614 MFR196575:MGL196614 MPN196575:MQH196614 MZJ196575:NAD196614 NJF196575:NJZ196614 NTB196575:NTV196614 OCX196575:ODR196614 OMT196575:ONN196614 OWP196575:OXJ196614 PGL196575:PHF196614 PQH196575:PRB196614 QAD196575:QAX196614 QJZ196575:QKT196614 QTV196575:QUP196614 RDR196575:REL196614 RNN196575:ROH196614 RXJ196575:RYD196614 SHF196575:SHZ196614 SRB196575:SRV196614 TAX196575:TBR196614 TKT196575:TLN196614 TUP196575:TVJ196614 UEL196575:UFF196614 UOH196575:UPB196614 UYD196575:UYX196614 VHZ196575:VIT196614 VRV196575:VSP196614 WBR196575:WCL196614 WLN196575:WMH196614 WVJ196575:WWD196614 B262111:V262150 IX262111:JR262150 ST262111:TN262150 ACP262111:ADJ262150 AML262111:ANF262150 AWH262111:AXB262150 BGD262111:BGX262150 BPZ262111:BQT262150 BZV262111:CAP262150 CJR262111:CKL262150 CTN262111:CUH262150 DDJ262111:DED262150 DNF262111:DNZ262150 DXB262111:DXV262150 EGX262111:EHR262150 EQT262111:ERN262150 FAP262111:FBJ262150 FKL262111:FLF262150 FUH262111:FVB262150 GED262111:GEX262150 GNZ262111:GOT262150 GXV262111:GYP262150 HHR262111:HIL262150 HRN262111:HSH262150 IBJ262111:ICD262150 ILF262111:ILZ262150 IVB262111:IVV262150 JEX262111:JFR262150 JOT262111:JPN262150 JYP262111:JZJ262150 KIL262111:KJF262150 KSH262111:KTB262150 LCD262111:LCX262150 LLZ262111:LMT262150 LVV262111:LWP262150 MFR262111:MGL262150 MPN262111:MQH262150 MZJ262111:NAD262150 NJF262111:NJZ262150 NTB262111:NTV262150 OCX262111:ODR262150 OMT262111:ONN262150 OWP262111:OXJ262150 PGL262111:PHF262150 PQH262111:PRB262150 QAD262111:QAX262150 QJZ262111:QKT262150 QTV262111:QUP262150 RDR262111:REL262150 RNN262111:ROH262150 RXJ262111:RYD262150 SHF262111:SHZ262150 SRB262111:SRV262150 TAX262111:TBR262150 TKT262111:TLN262150 TUP262111:TVJ262150 UEL262111:UFF262150 UOH262111:UPB262150 UYD262111:UYX262150 VHZ262111:VIT262150 VRV262111:VSP262150 WBR262111:WCL262150 WLN262111:WMH262150 WVJ262111:WWD262150 B327647:V327686 IX327647:JR327686 ST327647:TN327686 ACP327647:ADJ327686 AML327647:ANF327686 AWH327647:AXB327686 BGD327647:BGX327686 BPZ327647:BQT327686 BZV327647:CAP327686 CJR327647:CKL327686 CTN327647:CUH327686 DDJ327647:DED327686 DNF327647:DNZ327686 DXB327647:DXV327686 EGX327647:EHR327686 EQT327647:ERN327686 FAP327647:FBJ327686 FKL327647:FLF327686 FUH327647:FVB327686 GED327647:GEX327686 GNZ327647:GOT327686 GXV327647:GYP327686 HHR327647:HIL327686 HRN327647:HSH327686 IBJ327647:ICD327686 ILF327647:ILZ327686 IVB327647:IVV327686 JEX327647:JFR327686 JOT327647:JPN327686 JYP327647:JZJ327686 KIL327647:KJF327686 KSH327647:KTB327686 LCD327647:LCX327686 LLZ327647:LMT327686 LVV327647:LWP327686 MFR327647:MGL327686 MPN327647:MQH327686 MZJ327647:NAD327686 NJF327647:NJZ327686 NTB327647:NTV327686 OCX327647:ODR327686 OMT327647:ONN327686 OWP327647:OXJ327686 PGL327647:PHF327686 PQH327647:PRB327686 QAD327647:QAX327686 QJZ327647:QKT327686 QTV327647:QUP327686 RDR327647:REL327686 RNN327647:ROH327686 RXJ327647:RYD327686 SHF327647:SHZ327686 SRB327647:SRV327686 TAX327647:TBR327686 TKT327647:TLN327686 TUP327647:TVJ327686 UEL327647:UFF327686 UOH327647:UPB327686 UYD327647:UYX327686 VHZ327647:VIT327686 VRV327647:VSP327686 WBR327647:WCL327686 WLN327647:WMH327686 WVJ327647:WWD327686 B393183:V393222 IX393183:JR393222 ST393183:TN393222 ACP393183:ADJ393222 AML393183:ANF393222 AWH393183:AXB393222 BGD393183:BGX393222 BPZ393183:BQT393222 BZV393183:CAP393222 CJR393183:CKL393222 CTN393183:CUH393222 DDJ393183:DED393222 DNF393183:DNZ393222 DXB393183:DXV393222 EGX393183:EHR393222 EQT393183:ERN393222 FAP393183:FBJ393222 FKL393183:FLF393222 FUH393183:FVB393222 GED393183:GEX393222 GNZ393183:GOT393222 GXV393183:GYP393222 HHR393183:HIL393222 HRN393183:HSH393222 IBJ393183:ICD393222 ILF393183:ILZ393222 IVB393183:IVV393222 JEX393183:JFR393222 JOT393183:JPN393222 JYP393183:JZJ393222 KIL393183:KJF393222 KSH393183:KTB393222 LCD393183:LCX393222 LLZ393183:LMT393222 LVV393183:LWP393222 MFR393183:MGL393222 MPN393183:MQH393222 MZJ393183:NAD393222 NJF393183:NJZ393222 NTB393183:NTV393222 OCX393183:ODR393222 OMT393183:ONN393222 OWP393183:OXJ393222 PGL393183:PHF393222 PQH393183:PRB393222 QAD393183:QAX393222 QJZ393183:QKT393222 QTV393183:QUP393222 RDR393183:REL393222 RNN393183:ROH393222 RXJ393183:RYD393222 SHF393183:SHZ393222 SRB393183:SRV393222 TAX393183:TBR393222 TKT393183:TLN393222 TUP393183:TVJ393222 UEL393183:UFF393222 UOH393183:UPB393222 UYD393183:UYX393222 VHZ393183:VIT393222 VRV393183:VSP393222 WBR393183:WCL393222 WLN393183:WMH393222 WVJ393183:WWD393222 B458719:V458758 IX458719:JR458758 ST458719:TN458758 ACP458719:ADJ458758 AML458719:ANF458758 AWH458719:AXB458758 BGD458719:BGX458758 BPZ458719:BQT458758 BZV458719:CAP458758 CJR458719:CKL458758 CTN458719:CUH458758 DDJ458719:DED458758 DNF458719:DNZ458758 DXB458719:DXV458758 EGX458719:EHR458758 EQT458719:ERN458758 FAP458719:FBJ458758 FKL458719:FLF458758 FUH458719:FVB458758 GED458719:GEX458758 GNZ458719:GOT458758 GXV458719:GYP458758 HHR458719:HIL458758 HRN458719:HSH458758 IBJ458719:ICD458758 ILF458719:ILZ458758 IVB458719:IVV458758 JEX458719:JFR458758 JOT458719:JPN458758 JYP458719:JZJ458758 KIL458719:KJF458758 KSH458719:KTB458758 LCD458719:LCX458758 LLZ458719:LMT458758 LVV458719:LWP458758 MFR458719:MGL458758 MPN458719:MQH458758 MZJ458719:NAD458758 NJF458719:NJZ458758 NTB458719:NTV458758 OCX458719:ODR458758 OMT458719:ONN458758 OWP458719:OXJ458758 PGL458719:PHF458758 PQH458719:PRB458758 QAD458719:QAX458758 QJZ458719:QKT458758 QTV458719:QUP458758 RDR458719:REL458758 RNN458719:ROH458758 RXJ458719:RYD458758 SHF458719:SHZ458758 SRB458719:SRV458758 TAX458719:TBR458758 TKT458719:TLN458758 TUP458719:TVJ458758 UEL458719:UFF458758 UOH458719:UPB458758 UYD458719:UYX458758 VHZ458719:VIT458758 VRV458719:VSP458758 WBR458719:WCL458758 WLN458719:WMH458758 WVJ458719:WWD458758 B524255:V524294 IX524255:JR524294 ST524255:TN524294 ACP524255:ADJ524294 AML524255:ANF524294 AWH524255:AXB524294 BGD524255:BGX524294 BPZ524255:BQT524294 BZV524255:CAP524294 CJR524255:CKL524294 CTN524255:CUH524294 DDJ524255:DED524294 DNF524255:DNZ524294 DXB524255:DXV524294 EGX524255:EHR524294 EQT524255:ERN524294 FAP524255:FBJ524294 FKL524255:FLF524294 FUH524255:FVB524294 GED524255:GEX524294 GNZ524255:GOT524294 GXV524255:GYP524294 HHR524255:HIL524294 HRN524255:HSH524294 IBJ524255:ICD524294 ILF524255:ILZ524294 IVB524255:IVV524294 JEX524255:JFR524294 JOT524255:JPN524294 JYP524255:JZJ524294 KIL524255:KJF524294 KSH524255:KTB524294 LCD524255:LCX524294 LLZ524255:LMT524294 LVV524255:LWP524294 MFR524255:MGL524294 MPN524255:MQH524294 MZJ524255:NAD524294 NJF524255:NJZ524294 NTB524255:NTV524294 OCX524255:ODR524294 OMT524255:ONN524294 OWP524255:OXJ524294 PGL524255:PHF524294 PQH524255:PRB524294 QAD524255:QAX524294 QJZ524255:QKT524294 QTV524255:QUP524294 RDR524255:REL524294 RNN524255:ROH524294 RXJ524255:RYD524294 SHF524255:SHZ524294 SRB524255:SRV524294 TAX524255:TBR524294 TKT524255:TLN524294 TUP524255:TVJ524294 UEL524255:UFF524294 UOH524255:UPB524294 UYD524255:UYX524294 VHZ524255:VIT524294 VRV524255:VSP524294 WBR524255:WCL524294 WLN524255:WMH524294 WVJ524255:WWD524294 B589791:V589830 IX589791:JR589830 ST589791:TN589830 ACP589791:ADJ589830 AML589791:ANF589830 AWH589791:AXB589830 BGD589791:BGX589830 BPZ589791:BQT589830 BZV589791:CAP589830 CJR589791:CKL589830 CTN589791:CUH589830 DDJ589791:DED589830 DNF589791:DNZ589830 DXB589791:DXV589830 EGX589791:EHR589830 EQT589791:ERN589830 FAP589791:FBJ589830 FKL589791:FLF589830 FUH589791:FVB589830 GED589791:GEX589830 GNZ589791:GOT589830 GXV589791:GYP589830 HHR589791:HIL589830 HRN589791:HSH589830 IBJ589791:ICD589830 ILF589791:ILZ589830 IVB589791:IVV589830 JEX589791:JFR589830 JOT589791:JPN589830 JYP589791:JZJ589830 KIL589791:KJF589830 KSH589791:KTB589830 LCD589791:LCX589830 LLZ589791:LMT589830 LVV589791:LWP589830 MFR589791:MGL589830 MPN589791:MQH589830 MZJ589791:NAD589830 NJF589791:NJZ589830 NTB589791:NTV589830 OCX589791:ODR589830 OMT589791:ONN589830 OWP589791:OXJ589830 PGL589791:PHF589830 PQH589791:PRB589830 QAD589791:QAX589830 QJZ589791:QKT589830 QTV589791:QUP589830 RDR589791:REL589830 RNN589791:ROH589830 RXJ589791:RYD589830 SHF589791:SHZ589830 SRB589791:SRV589830 TAX589791:TBR589830 TKT589791:TLN589830 TUP589791:TVJ589830 UEL589791:UFF589830 UOH589791:UPB589830 UYD589791:UYX589830 VHZ589791:VIT589830 VRV589791:VSP589830 WBR589791:WCL589830 WLN589791:WMH589830 WVJ589791:WWD589830 B655327:V655366 IX655327:JR655366 ST655327:TN655366 ACP655327:ADJ655366 AML655327:ANF655366 AWH655327:AXB655366 BGD655327:BGX655366 BPZ655327:BQT655366 BZV655327:CAP655366 CJR655327:CKL655366 CTN655327:CUH655366 DDJ655327:DED655366 DNF655327:DNZ655366 DXB655327:DXV655366 EGX655327:EHR655366 EQT655327:ERN655366 FAP655327:FBJ655366 FKL655327:FLF655366 FUH655327:FVB655366 GED655327:GEX655366 GNZ655327:GOT655366 GXV655327:GYP655366 HHR655327:HIL655366 HRN655327:HSH655366 IBJ655327:ICD655366 ILF655327:ILZ655366 IVB655327:IVV655366 JEX655327:JFR655366 JOT655327:JPN655366 JYP655327:JZJ655366 KIL655327:KJF655366 KSH655327:KTB655366 LCD655327:LCX655366 LLZ655327:LMT655366 LVV655327:LWP655366 MFR655327:MGL655366 MPN655327:MQH655366 MZJ655327:NAD655366 NJF655327:NJZ655366 NTB655327:NTV655366 OCX655327:ODR655366 OMT655327:ONN655366 OWP655327:OXJ655366 PGL655327:PHF655366 PQH655327:PRB655366 QAD655327:QAX655366 QJZ655327:QKT655366 QTV655327:QUP655366 RDR655327:REL655366 RNN655327:ROH655366 RXJ655327:RYD655366 SHF655327:SHZ655366 SRB655327:SRV655366 TAX655327:TBR655366 TKT655327:TLN655366 TUP655327:TVJ655366 UEL655327:UFF655366 UOH655327:UPB655366 UYD655327:UYX655366 VHZ655327:VIT655366 VRV655327:VSP655366 WBR655327:WCL655366 WLN655327:WMH655366 WVJ655327:WWD655366 B720863:V720902 IX720863:JR720902 ST720863:TN720902 ACP720863:ADJ720902 AML720863:ANF720902 AWH720863:AXB720902 BGD720863:BGX720902 BPZ720863:BQT720902 BZV720863:CAP720902 CJR720863:CKL720902 CTN720863:CUH720902 DDJ720863:DED720902 DNF720863:DNZ720902 DXB720863:DXV720902 EGX720863:EHR720902 EQT720863:ERN720902 FAP720863:FBJ720902 FKL720863:FLF720902 FUH720863:FVB720902 GED720863:GEX720902 GNZ720863:GOT720902 GXV720863:GYP720902 HHR720863:HIL720902 HRN720863:HSH720902 IBJ720863:ICD720902 ILF720863:ILZ720902 IVB720863:IVV720902 JEX720863:JFR720902 JOT720863:JPN720902 JYP720863:JZJ720902 KIL720863:KJF720902 KSH720863:KTB720902 LCD720863:LCX720902 LLZ720863:LMT720902 LVV720863:LWP720902 MFR720863:MGL720902 MPN720863:MQH720902 MZJ720863:NAD720902 NJF720863:NJZ720902 NTB720863:NTV720902 OCX720863:ODR720902 OMT720863:ONN720902 OWP720863:OXJ720902 PGL720863:PHF720902 PQH720863:PRB720902 QAD720863:QAX720902 QJZ720863:QKT720902 QTV720863:QUP720902 RDR720863:REL720902 RNN720863:ROH720902 RXJ720863:RYD720902 SHF720863:SHZ720902 SRB720863:SRV720902 TAX720863:TBR720902 TKT720863:TLN720902 TUP720863:TVJ720902 UEL720863:UFF720902 UOH720863:UPB720902 UYD720863:UYX720902 VHZ720863:VIT720902 VRV720863:VSP720902 WBR720863:WCL720902 WLN720863:WMH720902 WVJ720863:WWD720902 B786399:V786438 IX786399:JR786438 ST786399:TN786438 ACP786399:ADJ786438 AML786399:ANF786438 AWH786399:AXB786438 BGD786399:BGX786438 BPZ786399:BQT786438 BZV786399:CAP786438 CJR786399:CKL786438 CTN786399:CUH786438 DDJ786399:DED786438 DNF786399:DNZ786438 DXB786399:DXV786438 EGX786399:EHR786438 EQT786399:ERN786438 FAP786399:FBJ786438 FKL786399:FLF786438 FUH786399:FVB786438 GED786399:GEX786438 GNZ786399:GOT786438 GXV786399:GYP786438 HHR786399:HIL786438 HRN786399:HSH786438 IBJ786399:ICD786438 ILF786399:ILZ786438 IVB786399:IVV786438 JEX786399:JFR786438 JOT786399:JPN786438 JYP786399:JZJ786438 KIL786399:KJF786438 KSH786399:KTB786438 LCD786399:LCX786438 LLZ786399:LMT786438 LVV786399:LWP786438 MFR786399:MGL786438 MPN786399:MQH786438 MZJ786399:NAD786438 NJF786399:NJZ786438 NTB786399:NTV786438 OCX786399:ODR786438 OMT786399:ONN786438 OWP786399:OXJ786438 PGL786399:PHF786438 PQH786399:PRB786438 QAD786399:QAX786438 QJZ786399:QKT786438 QTV786399:QUP786438 RDR786399:REL786438 RNN786399:ROH786438 RXJ786399:RYD786438 SHF786399:SHZ786438 SRB786399:SRV786438 TAX786399:TBR786438 TKT786399:TLN786438 TUP786399:TVJ786438 UEL786399:UFF786438 UOH786399:UPB786438 UYD786399:UYX786438 VHZ786399:VIT786438 VRV786399:VSP786438 WBR786399:WCL786438 WLN786399:WMH786438 WVJ786399:WWD786438 B851935:V851974 IX851935:JR851974 ST851935:TN851974 ACP851935:ADJ851974 AML851935:ANF851974 AWH851935:AXB851974 BGD851935:BGX851974 BPZ851935:BQT851974 BZV851935:CAP851974 CJR851935:CKL851974 CTN851935:CUH851974 DDJ851935:DED851974 DNF851935:DNZ851974 DXB851935:DXV851974 EGX851935:EHR851974 EQT851935:ERN851974 FAP851935:FBJ851974 FKL851935:FLF851974 FUH851935:FVB851974 GED851935:GEX851974 GNZ851935:GOT851974 GXV851935:GYP851974 HHR851935:HIL851974 HRN851935:HSH851974 IBJ851935:ICD851974 ILF851935:ILZ851974 IVB851935:IVV851974 JEX851935:JFR851974 JOT851935:JPN851974 JYP851935:JZJ851974 KIL851935:KJF851974 KSH851935:KTB851974 LCD851935:LCX851974 LLZ851935:LMT851974 LVV851935:LWP851974 MFR851935:MGL851974 MPN851935:MQH851974 MZJ851935:NAD851974 NJF851935:NJZ851974 NTB851935:NTV851974 OCX851935:ODR851974 OMT851935:ONN851974 OWP851935:OXJ851974 PGL851935:PHF851974 PQH851935:PRB851974 QAD851935:QAX851974 QJZ851935:QKT851974 QTV851935:QUP851974 RDR851935:REL851974 RNN851935:ROH851974 RXJ851935:RYD851974 SHF851935:SHZ851974 SRB851935:SRV851974 TAX851935:TBR851974 TKT851935:TLN851974 TUP851935:TVJ851974 UEL851935:UFF851974 UOH851935:UPB851974 UYD851935:UYX851974 VHZ851935:VIT851974 VRV851935:VSP851974 WBR851935:WCL851974 WLN851935:WMH851974 WVJ851935:WWD851974 B917471:V917510 IX917471:JR917510 ST917471:TN917510 ACP917471:ADJ917510 AML917471:ANF917510 AWH917471:AXB917510 BGD917471:BGX917510 BPZ917471:BQT917510 BZV917471:CAP917510 CJR917471:CKL917510 CTN917471:CUH917510 DDJ917471:DED917510 DNF917471:DNZ917510 DXB917471:DXV917510 EGX917471:EHR917510 EQT917471:ERN917510 FAP917471:FBJ917510 FKL917471:FLF917510 FUH917471:FVB917510 GED917471:GEX917510 GNZ917471:GOT917510 GXV917471:GYP917510 HHR917471:HIL917510 HRN917471:HSH917510 IBJ917471:ICD917510 ILF917471:ILZ917510 IVB917471:IVV917510 JEX917471:JFR917510 JOT917471:JPN917510 JYP917471:JZJ917510 KIL917471:KJF917510 KSH917471:KTB917510 LCD917471:LCX917510 LLZ917471:LMT917510 LVV917471:LWP917510 MFR917471:MGL917510 MPN917471:MQH917510 MZJ917471:NAD917510 NJF917471:NJZ917510 NTB917471:NTV917510 OCX917471:ODR917510 OMT917471:ONN917510 OWP917471:OXJ917510 PGL917471:PHF917510 PQH917471:PRB917510 QAD917471:QAX917510 QJZ917471:QKT917510 QTV917471:QUP917510 RDR917471:REL917510 RNN917471:ROH917510 RXJ917471:RYD917510 SHF917471:SHZ917510 SRB917471:SRV917510 TAX917471:TBR917510 TKT917471:TLN917510 TUP917471:TVJ917510 UEL917471:UFF917510 UOH917471:UPB917510 UYD917471:UYX917510 VHZ917471:VIT917510 VRV917471:VSP917510 WBR917471:WCL917510 WLN917471:WMH917510 WVJ917471:WWD917510 B983007:V983046 IX983007:JR983046 ST983007:TN983046 ACP983007:ADJ983046 AML983007:ANF983046 AWH983007:AXB983046 BGD983007:BGX983046 BPZ983007:BQT983046 BZV983007:CAP983046 CJR983007:CKL983046 CTN983007:CUH983046 DDJ983007:DED983046 DNF983007:DNZ983046 DXB983007:DXV983046 EGX983007:EHR983046 EQT983007:ERN983046 FAP983007:FBJ983046 FKL983007:FLF983046 FUH983007:FVB983046 GED983007:GEX983046 GNZ983007:GOT983046 GXV983007:GYP983046 HHR983007:HIL983046 HRN983007:HSH983046 IBJ983007:ICD983046 ILF983007:ILZ983046 IVB983007:IVV983046 JEX983007:JFR983046 JOT983007:JPN983046 JYP983007:JZJ983046 KIL983007:KJF983046 KSH983007:KTB983046 LCD983007:LCX983046 LLZ983007:LMT983046 LVV983007:LWP983046 MFR983007:MGL983046 MPN983007:MQH983046 MZJ983007:NAD983046 NJF983007:NJZ983046 NTB983007:NTV983046 OCX983007:ODR983046 OMT983007:ONN983046 OWP983007:OXJ983046 PGL983007:PHF983046 PQH983007:PRB983046 QAD983007:QAX983046 QJZ983007:QKT983046 QTV983007:QUP983046 RDR983007:REL983046 RNN983007:ROH983046 RXJ983007:RYD983046 SHF983007:SHZ983046 SRB983007:SRV983046 TAX983007:TBR983046 TKT983007:TLN983046 TUP983007:TVJ983046 UEL983007:UFF983046 UOH983007:UPB983046 UYD983007:UYX983046 VHZ983007:VIT983046 VRV983007:VSP983046 WBR983007:WCL983046 WLN983007:WMH983046 WVJ983007:WWD983046 IX65503:JR65542 WVJ89:WWD160 WLN89:WMH160 WBR89:WCL160 VRV89:VSP160 VHZ89:VIT160 UYD89:UYX160 UOH89:UPB160 UEL89:UFF160 TUP89:TVJ160 TKT89:TLN160 TAX89:TBR160 SRB89:SRV160 SHF89:SHZ160 RXJ89:RYD160 RNN89:ROH160 RDR89:REL160 QTV89:QUP160 QJZ89:QKT160 QAD89:QAX160 PQH89:PRB160 PGL89:PHF160 OWP89:OXJ160 OMT89:ONN160 OCX89:ODR160 NTB89:NTV160 NJF89:NJZ160 MZJ89:NAD160 MPN89:MQH160 MFR89:MGL160 LVV89:LWP160 LLZ89:LMT160 LCD89:LCX160 KSH89:KTB160 KIL89:KJF160 JYP89:JZJ160 JOT89:JPN160 JEX89:JFR160 IVB89:IVV160 ILF89:ILZ160 IBJ89:ICD160 HRN89:HSH160 HHR89:HIL160 GXV89:GYP160 GNZ89:GOT160 GED89:GEX160 FUH89:FVB160 FKL89:FLF160 FAP89:FBJ160 EQT89:ERN160 EGX89:EHR160 DXB89:DXV160 DNF89:DNZ160 DDJ89:DED160 CTN89:CUH160 CJR89:CKL160 BZV89:CAP160 BPZ89:BQT160 BGD89:BGX160 AWH89:AXB160 AML89:ANF160 ACP89:ADJ160 ST89:TN160 IX89:JR160">
      <formula1>#REF!</formula1>
    </dataValidation>
    <dataValidation type="whole" allowBlank="1" showInputMessage="1" showErrorMessage="1" errorTitle="Número de programas" error="El dato que intenta ingresar no corresponde a un número o este excede los cuatro digitos permitidos para el campo." prompt="Ingresar el número de programas de actividades presentados por el municipio." sqref="WVL982981:WVN982981 D65477:F65477 IZ65477:JB65477 SV65477:SX65477 ACR65477:ACT65477 AMN65477:AMP65477 AWJ65477:AWL65477 BGF65477:BGH65477 BQB65477:BQD65477 BZX65477:BZZ65477 CJT65477:CJV65477 CTP65477:CTR65477 DDL65477:DDN65477 DNH65477:DNJ65477 DXD65477:DXF65477 EGZ65477:EHB65477 EQV65477:EQX65477 FAR65477:FAT65477 FKN65477:FKP65477 FUJ65477:FUL65477 GEF65477:GEH65477 GOB65477:GOD65477 GXX65477:GXZ65477 HHT65477:HHV65477 HRP65477:HRR65477 IBL65477:IBN65477 ILH65477:ILJ65477 IVD65477:IVF65477 JEZ65477:JFB65477 JOV65477:JOX65477 JYR65477:JYT65477 KIN65477:KIP65477 KSJ65477:KSL65477 LCF65477:LCH65477 LMB65477:LMD65477 LVX65477:LVZ65477 MFT65477:MFV65477 MPP65477:MPR65477 MZL65477:MZN65477 NJH65477:NJJ65477 NTD65477:NTF65477 OCZ65477:ODB65477 OMV65477:OMX65477 OWR65477:OWT65477 PGN65477:PGP65477 PQJ65477:PQL65477 QAF65477:QAH65477 QKB65477:QKD65477 QTX65477:QTZ65477 RDT65477:RDV65477 RNP65477:RNR65477 RXL65477:RXN65477 SHH65477:SHJ65477 SRD65477:SRF65477 TAZ65477:TBB65477 TKV65477:TKX65477 TUR65477:TUT65477 UEN65477:UEP65477 UOJ65477:UOL65477 UYF65477:UYH65477 VIB65477:VID65477 VRX65477:VRZ65477 WBT65477:WBV65477 WLP65477:WLR65477 WVL65477:WVN65477 D131013:F131013 IZ131013:JB131013 SV131013:SX131013 ACR131013:ACT131013 AMN131013:AMP131013 AWJ131013:AWL131013 BGF131013:BGH131013 BQB131013:BQD131013 BZX131013:BZZ131013 CJT131013:CJV131013 CTP131013:CTR131013 DDL131013:DDN131013 DNH131013:DNJ131013 DXD131013:DXF131013 EGZ131013:EHB131013 EQV131013:EQX131013 FAR131013:FAT131013 FKN131013:FKP131013 FUJ131013:FUL131013 GEF131013:GEH131013 GOB131013:GOD131013 GXX131013:GXZ131013 HHT131013:HHV131013 HRP131013:HRR131013 IBL131013:IBN131013 ILH131013:ILJ131013 IVD131013:IVF131013 JEZ131013:JFB131013 JOV131013:JOX131013 JYR131013:JYT131013 KIN131013:KIP131013 KSJ131013:KSL131013 LCF131013:LCH131013 LMB131013:LMD131013 LVX131013:LVZ131013 MFT131013:MFV131013 MPP131013:MPR131013 MZL131013:MZN131013 NJH131013:NJJ131013 NTD131013:NTF131013 OCZ131013:ODB131013 OMV131013:OMX131013 OWR131013:OWT131013 PGN131013:PGP131013 PQJ131013:PQL131013 QAF131013:QAH131013 QKB131013:QKD131013 QTX131013:QTZ131013 RDT131013:RDV131013 RNP131013:RNR131013 RXL131013:RXN131013 SHH131013:SHJ131013 SRD131013:SRF131013 TAZ131013:TBB131013 TKV131013:TKX131013 TUR131013:TUT131013 UEN131013:UEP131013 UOJ131013:UOL131013 UYF131013:UYH131013 VIB131013:VID131013 VRX131013:VRZ131013 WBT131013:WBV131013 WLP131013:WLR131013 WVL131013:WVN131013 D196549:F196549 IZ196549:JB196549 SV196549:SX196549 ACR196549:ACT196549 AMN196549:AMP196549 AWJ196549:AWL196549 BGF196549:BGH196549 BQB196549:BQD196549 BZX196549:BZZ196549 CJT196549:CJV196549 CTP196549:CTR196549 DDL196549:DDN196549 DNH196549:DNJ196549 DXD196549:DXF196549 EGZ196549:EHB196549 EQV196549:EQX196549 FAR196549:FAT196549 FKN196549:FKP196549 FUJ196549:FUL196549 GEF196549:GEH196549 GOB196549:GOD196549 GXX196549:GXZ196549 HHT196549:HHV196549 HRP196549:HRR196549 IBL196549:IBN196549 ILH196549:ILJ196549 IVD196549:IVF196549 JEZ196549:JFB196549 JOV196549:JOX196549 JYR196549:JYT196549 KIN196549:KIP196549 KSJ196549:KSL196549 LCF196549:LCH196549 LMB196549:LMD196549 LVX196549:LVZ196549 MFT196549:MFV196549 MPP196549:MPR196549 MZL196549:MZN196549 NJH196549:NJJ196549 NTD196549:NTF196549 OCZ196549:ODB196549 OMV196549:OMX196549 OWR196549:OWT196549 PGN196549:PGP196549 PQJ196549:PQL196549 QAF196549:QAH196549 QKB196549:QKD196549 QTX196549:QTZ196549 RDT196549:RDV196549 RNP196549:RNR196549 RXL196549:RXN196549 SHH196549:SHJ196549 SRD196549:SRF196549 TAZ196549:TBB196549 TKV196549:TKX196549 TUR196549:TUT196549 UEN196549:UEP196549 UOJ196549:UOL196549 UYF196549:UYH196549 VIB196549:VID196549 VRX196549:VRZ196549 WBT196549:WBV196549 WLP196549:WLR196549 WVL196549:WVN196549 D262085:F262085 IZ262085:JB262085 SV262085:SX262085 ACR262085:ACT262085 AMN262085:AMP262085 AWJ262085:AWL262085 BGF262085:BGH262085 BQB262085:BQD262085 BZX262085:BZZ262085 CJT262085:CJV262085 CTP262085:CTR262085 DDL262085:DDN262085 DNH262085:DNJ262085 DXD262085:DXF262085 EGZ262085:EHB262085 EQV262085:EQX262085 FAR262085:FAT262085 FKN262085:FKP262085 FUJ262085:FUL262085 GEF262085:GEH262085 GOB262085:GOD262085 GXX262085:GXZ262085 HHT262085:HHV262085 HRP262085:HRR262085 IBL262085:IBN262085 ILH262085:ILJ262085 IVD262085:IVF262085 JEZ262085:JFB262085 JOV262085:JOX262085 JYR262085:JYT262085 KIN262085:KIP262085 KSJ262085:KSL262085 LCF262085:LCH262085 LMB262085:LMD262085 LVX262085:LVZ262085 MFT262085:MFV262085 MPP262085:MPR262085 MZL262085:MZN262085 NJH262085:NJJ262085 NTD262085:NTF262085 OCZ262085:ODB262085 OMV262085:OMX262085 OWR262085:OWT262085 PGN262085:PGP262085 PQJ262085:PQL262085 QAF262085:QAH262085 QKB262085:QKD262085 QTX262085:QTZ262085 RDT262085:RDV262085 RNP262085:RNR262085 RXL262085:RXN262085 SHH262085:SHJ262085 SRD262085:SRF262085 TAZ262085:TBB262085 TKV262085:TKX262085 TUR262085:TUT262085 UEN262085:UEP262085 UOJ262085:UOL262085 UYF262085:UYH262085 VIB262085:VID262085 VRX262085:VRZ262085 WBT262085:WBV262085 WLP262085:WLR262085 WVL262085:WVN262085 D327621:F327621 IZ327621:JB327621 SV327621:SX327621 ACR327621:ACT327621 AMN327621:AMP327621 AWJ327621:AWL327621 BGF327621:BGH327621 BQB327621:BQD327621 BZX327621:BZZ327621 CJT327621:CJV327621 CTP327621:CTR327621 DDL327621:DDN327621 DNH327621:DNJ327621 DXD327621:DXF327621 EGZ327621:EHB327621 EQV327621:EQX327621 FAR327621:FAT327621 FKN327621:FKP327621 FUJ327621:FUL327621 GEF327621:GEH327621 GOB327621:GOD327621 GXX327621:GXZ327621 HHT327621:HHV327621 HRP327621:HRR327621 IBL327621:IBN327621 ILH327621:ILJ327621 IVD327621:IVF327621 JEZ327621:JFB327621 JOV327621:JOX327621 JYR327621:JYT327621 KIN327621:KIP327621 KSJ327621:KSL327621 LCF327621:LCH327621 LMB327621:LMD327621 LVX327621:LVZ327621 MFT327621:MFV327621 MPP327621:MPR327621 MZL327621:MZN327621 NJH327621:NJJ327621 NTD327621:NTF327621 OCZ327621:ODB327621 OMV327621:OMX327621 OWR327621:OWT327621 PGN327621:PGP327621 PQJ327621:PQL327621 QAF327621:QAH327621 QKB327621:QKD327621 QTX327621:QTZ327621 RDT327621:RDV327621 RNP327621:RNR327621 RXL327621:RXN327621 SHH327621:SHJ327621 SRD327621:SRF327621 TAZ327621:TBB327621 TKV327621:TKX327621 TUR327621:TUT327621 UEN327621:UEP327621 UOJ327621:UOL327621 UYF327621:UYH327621 VIB327621:VID327621 VRX327621:VRZ327621 WBT327621:WBV327621 WLP327621:WLR327621 WVL327621:WVN327621 D393157:F393157 IZ393157:JB393157 SV393157:SX393157 ACR393157:ACT393157 AMN393157:AMP393157 AWJ393157:AWL393157 BGF393157:BGH393157 BQB393157:BQD393157 BZX393157:BZZ393157 CJT393157:CJV393157 CTP393157:CTR393157 DDL393157:DDN393157 DNH393157:DNJ393157 DXD393157:DXF393157 EGZ393157:EHB393157 EQV393157:EQX393157 FAR393157:FAT393157 FKN393157:FKP393157 FUJ393157:FUL393157 GEF393157:GEH393157 GOB393157:GOD393157 GXX393157:GXZ393157 HHT393157:HHV393157 HRP393157:HRR393157 IBL393157:IBN393157 ILH393157:ILJ393157 IVD393157:IVF393157 JEZ393157:JFB393157 JOV393157:JOX393157 JYR393157:JYT393157 KIN393157:KIP393157 KSJ393157:KSL393157 LCF393157:LCH393157 LMB393157:LMD393157 LVX393157:LVZ393157 MFT393157:MFV393157 MPP393157:MPR393157 MZL393157:MZN393157 NJH393157:NJJ393157 NTD393157:NTF393157 OCZ393157:ODB393157 OMV393157:OMX393157 OWR393157:OWT393157 PGN393157:PGP393157 PQJ393157:PQL393157 QAF393157:QAH393157 QKB393157:QKD393157 QTX393157:QTZ393157 RDT393157:RDV393157 RNP393157:RNR393157 RXL393157:RXN393157 SHH393157:SHJ393157 SRD393157:SRF393157 TAZ393157:TBB393157 TKV393157:TKX393157 TUR393157:TUT393157 UEN393157:UEP393157 UOJ393157:UOL393157 UYF393157:UYH393157 VIB393157:VID393157 VRX393157:VRZ393157 WBT393157:WBV393157 WLP393157:WLR393157 WVL393157:WVN393157 D458693:F458693 IZ458693:JB458693 SV458693:SX458693 ACR458693:ACT458693 AMN458693:AMP458693 AWJ458693:AWL458693 BGF458693:BGH458693 BQB458693:BQD458693 BZX458693:BZZ458693 CJT458693:CJV458693 CTP458693:CTR458693 DDL458693:DDN458693 DNH458693:DNJ458693 DXD458693:DXF458693 EGZ458693:EHB458693 EQV458693:EQX458693 FAR458693:FAT458693 FKN458693:FKP458693 FUJ458693:FUL458693 GEF458693:GEH458693 GOB458693:GOD458693 GXX458693:GXZ458693 HHT458693:HHV458693 HRP458693:HRR458693 IBL458693:IBN458693 ILH458693:ILJ458693 IVD458693:IVF458693 JEZ458693:JFB458693 JOV458693:JOX458693 JYR458693:JYT458693 KIN458693:KIP458693 KSJ458693:KSL458693 LCF458693:LCH458693 LMB458693:LMD458693 LVX458693:LVZ458693 MFT458693:MFV458693 MPP458693:MPR458693 MZL458693:MZN458693 NJH458693:NJJ458693 NTD458693:NTF458693 OCZ458693:ODB458693 OMV458693:OMX458693 OWR458693:OWT458693 PGN458693:PGP458693 PQJ458693:PQL458693 QAF458693:QAH458693 QKB458693:QKD458693 QTX458693:QTZ458693 RDT458693:RDV458693 RNP458693:RNR458693 RXL458693:RXN458693 SHH458693:SHJ458693 SRD458693:SRF458693 TAZ458693:TBB458693 TKV458693:TKX458693 TUR458693:TUT458693 UEN458693:UEP458693 UOJ458693:UOL458693 UYF458693:UYH458693 VIB458693:VID458693 VRX458693:VRZ458693 WBT458693:WBV458693 WLP458693:WLR458693 WVL458693:WVN458693 D524229:F524229 IZ524229:JB524229 SV524229:SX524229 ACR524229:ACT524229 AMN524229:AMP524229 AWJ524229:AWL524229 BGF524229:BGH524229 BQB524229:BQD524229 BZX524229:BZZ524229 CJT524229:CJV524229 CTP524229:CTR524229 DDL524229:DDN524229 DNH524229:DNJ524229 DXD524229:DXF524229 EGZ524229:EHB524229 EQV524229:EQX524229 FAR524229:FAT524229 FKN524229:FKP524229 FUJ524229:FUL524229 GEF524229:GEH524229 GOB524229:GOD524229 GXX524229:GXZ524229 HHT524229:HHV524229 HRP524229:HRR524229 IBL524229:IBN524229 ILH524229:ILJ524229 IVD524229:IVF524229 JEZ524229:JFB524229 JOV524229:JOX524229 JYR524229:JYT524229 KIN524229:KIP524229 KSJ524229:KSL524229 LCF524229:LCH524229 LMB524229:LMD524229 LVX524229:LVZ524229 MFT524229:MFV524229 MPP524229:MPR524229 MZL524229:MZN524229 NJH524229:NJJ524229 NTD524229:NTF524229 OCZ524229:ODB524229 OMV524229:OMX524229 OWR524229:OWT524229 PGN524229:PGP524229 PQJ524229:PQL524229 QAF524229:QAH524229 QKB524229:QKD524229 QTX524229:QTZ524229 RDT524229:RDV524229 RNP524229:RNR524229 RXL524229:RXN524229 SHH524229:SHJ524229 SRD524229:SRF524229 TAZ524229:TBB524229 TKV524229:TKX524229 TUR524229:TUT524229 UEN524229:UEP524229 UOJ524229:UOL524229 UYF524229:UYH524229 VIB524229:VID524229 VRX524229:VRZ524229 WBT524229:WBV524229 WLP524229:WLR524229 WVL524229:WVN524229 D589765:F589765 IZ589765:JB589765 SV589765:SX589765 ACR589765:ACT589765 AMN589765:AMP589765 AWJ589765:AWL589765 BGF589765:BGH589765 BQB589765:BQD589765 BZX589765:BZZ589765 CJT589765:CJV589765 CTP589765:CTR589765 DDL589765:DDN589765 DNH589765:DNJ589765 DXD589765:DXF589765 EGZ589765:EHB589765 EQV589765:EQX589765 FAR589765:FAT589765 FKN589765:FKP589765 FUJ589765:FUL589765 GEF589765:GEH589765 GOB589765:GOD589765 GXX589765:GXZ589765 HHT589765:HHV589765 HRP589765:HRR589765 IBL589765:IBN589765 ILH589765:ILJ589765 IVD589765:IVF589765 JEZ589765:JFB589765 JOV589765:JOX589765 JYR589765:JYT589765 KIN589765:KIP589765 KSJ589765:KSL589765 LCF589765:LCH589765 LMB589765:LMD589765 LVX589765:LVZ589765 MFT589765:MFV589765 MPP589765:MPR589765 MZL589765:MZN589765 NJH589765:NJJ589765 NTD589765:NTF589765 OCZ589765:ODB589765 OMV589765:OMX589765 OWR589765:OWT589765 PGN589765:PGP589765 PQJ589765:PQL589765 QAF589765:QAH589765 QKB589765:QKD589765 QTX589765:QTZ589765 RDT589765:RDV589765 RNP589765:RNR589765 RXL589765:RXN589765 SHH589765:SHJ589765 SRD589765:SRF589765 TAZ589765:TBB589765 TKV589765:TKX589765 TUR589765:TUT589765 UEN589765:UEP589765 UOJ589765:UOL589765 UYF589765:UYH589765 VIB589765:VID589765 VRX589765:VRZ589765 WBT589765:WBV589765 WLP589765:WLR589765 WVL589765:WVN589765 D655301:F655301 IZ655301:JB655301 SV655301:SX655301 ACR655301:ACT655301 AMN655301:AMP655301 AWJ655301:AWL655301 BGF655301:BGH655301 BQB655301:BQD655301 BZX655301:BZZ655301 CJT655301:CJV655301 CTP655301:CTR655301 DDL655301:DDN655301 DNH655301:DNJ655301 DXD655301:DXF655301 EGZ655301:EHB655301 EQV655301:EQX655301 FAR655301:FAT655301 FKN655301:FKP655301 FUJ655301:FUL655301 GEF655301:GEH655301 GOB655301:GOD655301 GXX655301:GXZ655301 HHT655301:HHV655301 HRP655301:HRR655301 IBL655301:IBN655301 ILH655301:ILJ655301 IVD655301:IVF655301 JEZ655301:JFB655301 JOV655301:JOX655301 JYR655301:JYT655301 KIN655301:KIP655301 KSJ655301:KSL655301 LCF655301:LCH655301 LMB655301:LMD655301 LVX655301:LVZ655301 MFT655301:MFV655301 MPP655301:MPR655301 MZL655301:MZN655301 NJH655301:NJJ655301 NTD655301:NTF655301 OCZ655301:ODB655301 OMV655301:OMX655301 OWR655301:OWT655301 PGN655301:PGP655301 PQJ655301:PQL655301 QAF655301:QAH655301 QKB655301:QKD655301 QTX655301:QTZ655301 RDT655301:RDV655301 RNP655301:RNR655301 RXL655301:RXN655301 SHH655301:SHJ655301 SRD655301:SRF655301 TAZ655301:TBB655301 TKV655301:TKX655301 TUR655301:TUT655301 UEN655301:UEP655301 UOJ655301:UOL655301 UYF655301:UYH655301 VIB655301:VID655301 VRX655301:VRZ655301 WBT655301:WBV655301 WLP655301:WLR655301 WVL655301:WVN655301 D720837:F720837 IZ720837:JB720837 SV720837:SX720837 ACR720837:ACT720837 AMN720837:AMP720837 AWJ720837:AWL720837 BGF720837:BGH720837 BQB720837:BQD720837 BZX720837:BZZ720837 CJT720837:CJV720837 CTP720837:CTR720837 DDL720837:DDN720837 DNH720837:DNJ720837 DXD720837:DXF720837 EGZ720837:EHB720837 EQV720837:EQX720837 FAR720837:FAT720837 FKN720837:FKP720837 FUJ720837:FUL720837 GEF720837:GEH720837 GOB720837:GOD720837 GXX720837:GXZ720837 HHT720837:HHV720837 HRP720837:HRR720837 IBL720837:IBN720837 ILH720837:ILJ720837 IVD720837:IVF720837 JEZ720837:JFB720837 JOV720837:JOX720837 JYR720837:JYT720837 KIN720837:KIP720837 KSJ720837:KSL720837 LCF720837:LCH720837 LMB720837:LMD720837 LVX720837:LVZ720837 MFT720837:MFV720837 MPP720837:MPR720837 MZL720837:MZN720837 NJH720837:NJJ720837 NTD720837:NTF720837 OCZ720837:ODB720837 OMV720837:OMX720837 OWR720837:OWT720837 PGN720837:PGP720837 PQJ720837:PQL720837 QAF720837:QAH720837 QKB720837:QKD720837 QTX720837:QTZ720837 RDT720837:RDV720837 RNP720837:RNR720837 RXL720837:RXN720837 SHH720837:SHJ720837 SRD720837:SRF720837 TAZ720837:TBB720837 TKV720837:TKX720837 TUR720837:TUT720837 UEN720837:UEP720837 UOJ720837:UOL720837 UYF720837:UYH720837 VIB720837:VID720837 VRX720837:VRZ720837 WBT720837:WBV720837 WLP720837:WLR720837 WVL720837:WVN720837 D786373:F786373 IZ786373:JB786373 SV786373:SX786373 ACR786373:ACT786373 AMN786373:AMP786373 AWJ786373:AWL786373 BGF786373:BGH786373 BQB786373:BQD786373 BZX786373:BZZ786373 CJT786373:CJV786373 CTP786373:CTR786373 DDL786373:DDN786373 DNH786373:DNJ786373 DXD786373:DXF786373 EGZ786373:EHB786373 EQV786373:EQX786373 FAR786373:FAT786373 FKN786373:FKP786373 FUJ786373:FUL786373 GEF786373:GEH786373 GOB786373:GOD786373 GXX786373:GXZ786373 HHT786373:HHV786373 HRP786373:HRR786373 IBL786373:IBN786373 ILH786373:ILJ786373 IVD786373:IVF786373 JEZ786373:JFB786373 JOV786373:JOX786373 JYR786373:JYT786373 KIN786373:KIP786373 KSJ786373:KSL786373 LCF786373:LCH786373 LMB786373:LMD786373 LVX786373:LVZ786373 MFT786373:MFV786373 MPP786373:MPR786373 MZL786373:MZN786373 NJH786373:NJJ786373 NTD786373:NTF786373 OCZ786373:ODB786373 OMV786373:OMX786373 OWR786373:OWT786373 PGN786373:PGP786373 PQJ786373:PQL786373 QAF786373:QAH786373 QKB786373:QKD786373 QTX786373:QTZ786373 RDT786373:RDV786373 RNP786373:RNR786373 RXL786373:RXN786373 SHH786373:SHJ786373 SRD786373:SRF786373 TAZ786373:TBB786373 TKV786373:TKX786373 TUR786373:TUT786373 UEN786373:UEP786373 UOJ786373:UOL786373 UYF786373:UYH786373 VIB786373:VID786373 VRX786373:VRZ786373 WBT786373:WBV786373 WLP786373:WLR786373 WVL786373:WVN786373 D851909:F851909 IZ851909:JB851909 SV851909:SX851909 ACR851909:ACT851909 AMN851909:AMP851909 AWJ851909:AWL851909 BGF851909:BGH851909 BQB851909:BQD851909 BZX851909:BZZ851909 CJT851909:CJV851909 CTP851909:CTR851909 DDL851909:DDN851909 DNH851909:DNJ851909 DXD851909:DXF851909 EGZ851909:EHB851909 EQV851909:EQX851909 FAR851909:FAT851909 FKN851909:FKP851909 FUJ851909:FUL851909 GEF851909:GEH851909 GOB851909:GOD851909 GXX851909:GXZ851909 HHT851909:HHV851909 HRP851909:HRR851909 IBL851909:IBN851909 ILH851909:ILJ851909 IVD851909:IVF851909 JEZ851909:JFB851909 JOV851909:JOX851909 JYR851909:JYT851909 KIN851909:KIP851909 KSJ851909:KSL851909 LCF851909:LCH851909 LMB851909:LMD851909 LVX851909:LVZ851909 MFT851909:MFV851909 MPP851909:MPR851909 MZL851909:MZN851909 NJH851909:NJJ851909 NTD851909:NTF851909 OCZ851909:ODB851909 OMV851909:OMX851909 OWR851909:OWT851909 PGN851909:PGP851909 PQJ851909:PQL851909 QAF851909:QAH851909 QKB851909:QKD851909 QTX851909:QTZ851909 RDT851909:RDV851909 RNP851909:RNR851909 RXL851909:RXN851909 SHH851909:SHJ851909 SRD851909:SRF851909 TAZ851909:TBB851909 TKV851909:TKX851909 TUR851909:TUT851909 UEN851909:UEP851909 UOJ851909:UOL851909 UYF851909:UYH851909 VIB851909:VID851909 VRX851909:VRZ851909 WBT851909:WBV851909 WLP851909:WLR851909 WVL851909:WVN851909 D917445:F917445 IZ917445:JB917445 SV917445:SX917445 ACR917445:ACT917445 AMN917445:AMP917445 AWJ917445:AWL917445 BGF917445:BGH917445 BQB917445:BQD917445 BZX917445:BZZ917445 CJT917445:CJV917445 CTP917445:CTR917445 DDL917445:DDN917445 DNH917445:DNJ917445 DXD917445:DXF917445 EGZ917445:EHB917445 EQV917445:EQX917445 FAR917445:FAT917445 FKN917445:FKP917445 FUJ917445:FUL917445 GEF917445:GEH917445 GOB917445:GOD917445 GXX917445:GXZ917445 HHT917445:HHV917445 HRP917445:HRR917445 IBL917445:IBN917445 ILH917445:ILJ917445 IVD917445:IVF917445 JEZ917445:JFB917445 JOV917445:JOX917445 JYR917445:JYT917445 KIN917445:KIP917445 KSJ917445:KSL917445 LCF917445:LCH917445 LMB917445:LMD917445 LVX917445:LVZ917445 MFT917445:MFV917445 MPP917445:MPR917445 MZL917445:MZN917445 NJH917445:NJJ917445 NTD917445:NTF917445 OCZ917445:ODB917445 OMV917445:OMX917445 OWR917445:OWT917445 PGN917445:PGP917445 PQJ917445:PQL917445 QAF917445:QAH917445 QKB917445:QKD917445 QTX917445:QTZ917445 RDT917445:RDV917445 RNP917445:RNR917445 RXL917445:RXN917445 SHH917445:SHJ917445 SRD917445:SRF917445 TAZ917445:TBB917445 TKV917445:TKX917445 TUR917445:TUT917445 UEN917445:UEP917445 UOJ917445:UOL917445 UYF917445:UYH917445 VIB917445:VID917445 VRX917445:VRZ917445 WBT917445:WBV917445 WLP917445:WLR917445 WVL917445:WVN917445 D982981:F982981 IZ982981:JB982981 SV982981:SX982981 ACR982981:ACT982981 AMN982981:AMP982981 AWJ982981:AWL982981 BGF982981:BGH982981 BQB982981:BQD982981 BZX982981:BZZ982981 CJT982981:CJV982981 CTP982981:CTR982981 DDL982981:DDN982981 DNH982981:DNJ982981 DXD982981:DXF982981 EGZ982981:EHB982981 EQV982981:EQX982981 FAR982981:FAT982981 FKN982981:FKP982981 FUJ982981:FUL982981 GEF982981:GEH982981 GOB982981:GOD982981 GXX982981:GXZ982981 HHT982981:HHV982981 HRP982981:HRR982981 IBL982981:IBN982981 ILH982981:ILJ982981 IVD982981:IVF982981 JEZ982981:JFB982981 JOV982981:JOX982981 JYR982981:JYT982981 KIN982981:KIP982981 KSJ982981:KSL982981 LCF982981:LCH982981 LMB982981:LMD982981 LVX982981:LVZ982981 MFT982981:MFV982981 MPP982981:MPR982981 MZL982981:MZN982981 NJH982981:NJJ982981 NTD982981:NTF982981 OCZ982981:ODB982981 OMV982981:OMX982981 OWR982981:OWT982981 PGN982981:PGP982981 PQJ982981:PQL982981 QAF982981:QAH982981 QKB982981:QKD982981 QTX982981:QTZ982981 RDT982981:RDV982981 RNP982981:RNR982981 RXL982981:RXN982981 SHH982981:SHJ982981 SRD982981:SRF982981 TAZ982981:TBB982981 TKV982981:TKX982981 TUR982981:TUT982981 UEN982981:UEP982981 UOJ982981:UOL982981 UYF982981:UYH982981 VIB982981:VID982981 VRX982981:VRZ982981 WBT982981:WBV982981 WLP982981:WLR982981 IZ67:JB69 SV67:SX69 ACR67:ACT69 AMN67:AMP69 AWJ67:AWL69 BGF67:BGH69 BQB67:BQD69 BZX67:BZZ69 CJT67:CJV69 CTP67:CTR69 DDL67:DDN69 DNH67:DNJ69 DXD67:DXF69 EGZ67:EHB69 EQV67:EQX69 FAR67:FAT69 FKN67:FKP69 FUJ67:FUL69 GEF67:GEH69 GOB67:GOD69 GXX67:GXZ69 HHT67:HHV69 HRP67:HRR69 IBL67:IBN69 ILH67:ILJ69 IVD67:IVF69 JEZ67:JFB69 JOV67:JOX69 JYR67:JYT69 KIN67:KIP69 KSJ67:KSL69 LCF67:LCH69 LMB67:LMD69 LVX67:LVZ69 MFT67:MFV69 MPP67:MPR69 MZL67:MZN69 NJH67:NJJ69 NTD67:NTF69 OCZ67:ODB69 OMV67:OMX69 OWR67:OWT69 PGN67:PGP69 PQJ67:PQL69 QAF67:QAH69 QKB67:QKD69 QTX67:QTZ69 RDT67:RDV69 RNP67:RNR69 RXL67:RXN69 SHH67:SHJ69 SRD67:SRF69 TAZ67:TBB69 TKV67:TKX69 TUR67:TUT69 UEN67:UEP69 UOJ67:UOL69 UYF67:UYH69 VIB67:VID69 VRX67:VRZ69 WBT67:WBV69 WLP67:WLR69 WVL67:WVN69">
      <formula1>1</formula1>
      <formula2>9999</formula2>
    </dataValidation>
    <dataValidation allowBlank="1" showInputMessage="1" showErrorMessage="1" prompt="Capturar el número asignado por el municipio al oficio, a falta de este colocar &quot;s/n&quot;." sqref="WVN982936:WVV982936 F65432:N65432 JB65432:JJ65432 SX65432:TF65432 ACT65432:ADB65432 AMP65432:AMX65432 AWL65432:AWT65432 BGH65432:BGP65432 BQD65432:BQL65432 BZZ65432:CAH65432 CJV65432:CKD65432 CTR65432:CTZ65432 DDN65432:DDV65432 DNJ65432:DNR65432 DXF65432:DXN65432 EHB65432:EHJ65432 EQX65432:ERF65432 FAT65432:FBB65432 FKP65432:FKX65432 FUL65432:FUT65432 GEH65432:GEP65432 GOD65432:GOL65432 GXZ65432:GYH65432 HHV65432:HID65432 HRR65432:HRZ65432 IBN65432:IBV65432 ILJ65432:ILR65432 IVF65432:IVN65432 JFB65432:JFJ65432 JOX65432:JPF65432 JYT65432:JZB65432 KIP65432:KIX65432 KSL65432:KST65432 LCH65432:LCP65432 LMD65432:LML65432 LVZ65432:LWH65432 MFV65432:MGD65432 MPR65432:MPZ65432 MZN65432:MZV65432 NJJ65432:NJR65432 NTF65432:NTN65432 ODB65432:ODJ65432 OMX65432:ONF65432 OWT65432:OXB65432 PGP65432:PGX65432 PQL65432:PQT65432 QAH65432:QAP65432 QKD65432:QKL65432 QTZ65432:QUH65432 RDV65432:RED65432 RNR65432:RNZ65432 RXN65432:RXV65432 SHJ65432:SHR65432 SRF65432:SRN65432 TBB65432:TBJ65432 TKX65432:TLF65432 TUT65432:TVB65432 UEP65432:UEX65432 UOL65432:UOT65432 UYH65432:UYP65432 VID65432:VIL65432 VRZ65432:VSH65432 WBV65432:WCD65432 WLR65432:WLZ65432 WVN65432:WVV65432 F130968:N130968 JB130968:JJ130968 SX130968:TF130968 ACT130968:ADB130968 AMP130968:AMX130968 AWL130968:AWT130968 BGH130968:BGP130968 BQD130968:BQL130968 BZZ130968:CAH130968 CJV130968:CKD130968 CTR130968:CTZ130968 DDN130968:DDV130968 DNJ130968:DNR130968 DXF130968:DXN130968 EHB130968:EHJ130968 EQX130968:ERF130968 FAT130968:FBB130968 FKP130968:FKX130968 FUL130968:FUT130968 GEH130968:GEP130968 GOD130968:GOL130968 GXZ130968:GYH130968 HHV130968:HID130968 HRR130968:HRZ130968 IBN130968:IBV130968 ILJ130968:ILR130968 IVF130968:IVN130968 JFB130968:JFJ130968 JOX130968:JPF130968 JYT130968:JZB130968 KIP130968:KIX130968 KSL130968:KST130968 LCH130968:LCP130968 LMD130968:LML130968 LVZ130968:LWH130968 MFV130968:MGD130968 MPR130968:MPZ130968 MZN130968:MZV130968 NJJ130968:NJR130968 NTF130968:NTN130968 ODB130968:ODJ130968 OMX130968:ONF130968 OWT130968:OXB130968 PGP130968:PGX130968 PQL130968:PQT130968 QAH130968:QAP130968 QKD130968:QKL130968 QTZ130968:QUH130968 RDV130968:RED130968 RNR130968:RNZ130968 RXN130968:RXV130968 SHJ130968:SHR130968 SRF130968:SRN130968 TBB130968:TBJ130968 TKX130968:TLF130968 TUT130968:TVB130968 UEP130968:UEX130968 UOL130968:UOT130968 UYH130968:UYP130968 VID130968:VIL130968 VRZ130968:VSH130968 WBV130968:WCD130968 WLR130968:WLZ130968 WVN130968:WVV130968 F196504:N196504 JB196504:JJ196504 SX196504:TF196504 ACT196504:ADB196504 AMP196504:AMX196504 AWL196504:AWT196504 BGH196504:BGP196504 BQD196504:BQL196504 BZZ196504:CAH196504 CJV196504:CKD196504 CTR196504:CTZ196504 DDN196504:DDV196504 DNJ196504:DNR196504 DXF196504:DXN196504 EHB196504:EHJ196504 EQX196504:ERF196504 FAT196504:FBB196504 FKP196504:FKX196504 FUL196504:FUT196504 GEH196504:GEP196504 GOD196504:GOL196504 GXZ196504:GYH196504 HHV196504:HID196504 HRR196504:HRZ196504 IBN196504:IBV196504 ILJ196504:ILR196504 IVF196504:IVN196504 JFB196504:JFJ196504 JOX196504:JPF196504 JYT196504:JZB196504 KIP196504:KIX196504 KSL196504:KST196504 LCH196504:LCP196504 LMD196504:LML196504 LVZ196504:LWH196504 MFV196504:MGD196504 MPR196504:MPZ196504 MZN196504:MZV196504 NJJ196504:NJR196504 NTF196504:NTN196504 ODB196504:ODJ196504 OMX196504:ONF196504 OWT196504:OXB196504 PGP196504:PGX196504 PQL196504:PQT196504 QAH196504:QAP196504 QKD196504:QKL196504 QTZ196504:QUH196504 RDV196504:RED196504 RNR196504:RNZ196504 RXN196504:RXV196504 SHJ196504:SHR196504 SRF196504:SRN196504 TBB196504:TBJ196504 TKX196504:TLF196504 TUT196504:TVB196504 UEP196504:UEX196504 UOL196504:UOT196504 UYH196504:UYP196504 VID196504:VIL196504 VRZ196504:VSH196504 WBV196504:WCD196504 WLR196504:WLZ196504 WVN196504:WVV196504 F262040:N262040 JB262040:JJ262040 SX262040:TF262040 ACT262040:ADB262040 AMP262040:AMX262040 AWL262040:AWT262040 BGH262040:BGP262040 BQD262040:BQL262040 BZZ262040:CAH262040 CJV262040:CKD262040 CTR262040:CTZ262040 DDN262040:DDV262040 DNJ262040:DNR262040 DXF262040:DXN262040 EHB262040:EHJ262040 EQX262040:ERF262040 FAT262040:FBB262040 FKP262040:FKX262040 FUL262040:FUT262040 GEH262040:GEP262040 GOD262040:GOL262040 GXZ262040:GYH262040 HHV262040:HID262040 HRR262040:HRZ262040 IBN262040:IBV262040 ILJ262040:ILR262040 IVF262040:IVN262040 JFB262040:JFJ262040 JOX262040:JPF262040 JYT262040:JZB262040 KIP262040:KIX262040 KSL262040:KST262040 LCH262040:LCP262040 LMD262040:LML262040 LVZ262040:LWH262040 MFV262040:MGD262040 MPR262040:MPZ262040 MZN262040:MZV262040 NJJ262040:NJR262040 NTF262040:NTN262040 ODB262040:ODJ262040 OMX262040:ONF262040 OWT262040:OXB262040 PGP262040:PGX262040 PQL262040:PQT262040 QAH262040:QAP262040 QKD262040:QKL262040 QTZ262040:QUH262040 RDV262040:RED262040 RNR262040:RNZ262040 RXN262040:RXV262040 SHJ262040:SHR262040 SRF262040:SRN262040 TBB262040:TBJ262040 TKX262040:TLF262040 TUT262040:TVB262040 UEP262040:UEX262040 UOL262040:UOT262040 UYH262040:UYP262040 VID262040:VIL262040 VRZ262040:VSH262040 WBV262040:WCD262040 WLR262040:WLZ262040 WVN262040:WVV262040 F327576:N327576 JB327576:JJ327576 SX327576:TF327576 ACT327576:ADB327576 AMP327576:AMX327576 AWL327576:AWT327576 BGH327576:BGP327576 BQD327576:BQL327576 BZZ327576:CAH327576 CJV327576:CKD327576 CTR327576:CTZ327576 DDN327576:DDV327576 DNJ327576:DNR327576 DXF327576:DXN327576 EHB327576:EHJ327576 EQX327576:ERF327576 FAT327576:FBB327576 FKP327576:FKX327576 FUL327576:FUT327576 GEH327576:GEP327576 GOD327576:GOL327576 GXZ327576:GYH327576 HHV327576:HID327576 HRR327576:HRZ327576 IBN327576:IBV327576 ILJ327576:ILR327576 IVF327576:IVN327576 JFB327576:JFJ327576 JOX327576:JPF327576 JYT327576:JZB327576 KIP327576:KIX327576 KSL327576:KST327576 LCH327576:LCP327576 LMD327576:LML327576 LVZ327576:LWH327576 MFV327576:MGD327576 MPR327576:MPZ327576 MZN327576:MZV327576 NJJ327576:NJR327576 NTF327576:NTN327576 ODB327576:ODJ327576 OMX327576:ONF327576 OWT327576:OXB327576 PGP327576:PGX327576 PQL327576:PQT327576 QAH327576:QAP327576 QKD327576:QKL327576 QTZ327576:QUH327576 RDV327576:RED327576 RNR327576:RNZ327576 RXN327576:RXV327576 SHJ327576:SHR327576 SRF327576:SRN327576 TBB327576:TBJ327576 TKX327576:TLF327576 TUT327576:TVB327576 UEP327576:UEX327576 UOL327576:UOT327576 UYH327576:UYP327576 VID327576:VIL327576 VRZ327576:VSH327576 WBV327576:WCD327576 WLR327576:WLZ327576 WVN327576:WVV327576 F393112:N393112 JB393112:JJ393112 SX393112:TF393112 ACT393112:ADB393112 AMP393112:AMX393112 AWL393112:AWT393112 BGH393112:BGP393112 BQD393112:BQL393112 BZZ393112:CAH393112 CJV393112:CKD393112 CTR393112:CTZ393112 DDN393112:DDV393112 DNJ393112:DNR393112 DXF393112:DXN393112 EHB393112:EHJ393112 EQX393112:ERF393112 FAT393112:FBB393112 FKP393112:FKX393112 FUL393112:FUT393112 GEH393112:GEP393112 GOD393112:GOL393112 GXZ393112:GYH393112 HHV393112:HID393112 HRR393112:HRZ393112 IBN393112:IBV393112 ILJ393112:ILR393112 IVF393112:IVN393112 JFB393112:JFJ393112 JOX393112:JPF393112 JYT393112:JZB393112 KIP393112:KIX393112 KSL393112:KST393112 LCH393112:LCP393112 LMD393112:LML393112 LVZ393112:LWH393112 MFV393112:MGD393112 MPR393112:MPZ393112 MZN393112:MZV393112 NJJ393112:NJR393112 NTF393112:NTN393112 ODB393112:ODJ393112 OMX393112:ONF393112 OWT393112:OXB393112 PGP393112:PGX393112 PQL393112:PQT393112 QAH393112:QAP393112 QKD393112:QKL393112 QTZ393112:QUH393112 RDV393112:RED393112 RNR393112:RNZ393112 RXN393112:RXV393112 SHJ393112:SHR393112 SRF393112:SRN393112 TBB393112:TBJ393112 TKX393112:TLF393112 TUT393112:TVB393112 UEP393112:UEX393112 UOL393112:UOT393112 UYH393112:UYP393112 VID393112:VIL393112 VRZ393112:VSH393112 WBV393112:WCD393112 WLR393112:WLZ393112 WVN393112:WVV393112 F458648:N458648 JB458648:JJ458648 SX458648:TF458648 ACT458648:ADB458648 AMP458648:AMX458648 AWL458648:AWT458648 BGH458648:BGP458648 BQD458648:BQL458648 BZZ458648:CAH458648 CJV458648:CKD458648 CTR458648:CTZ458648 DDN458648:DDV458648 DNJ458648:DNR458648 DXF458648:DXN458648 EHB458648:EHJ458648 EQX458648:ERF458648 FAT458648:FBB458648 FKP458648:FKX458648 FUL458648:FUT458648 GEH458648:GEP458648 GOD458648:GOL458648 GXZ458648:GYH458648 HHV458648:HID458648 HRR458648:HRZ458648 IBN458648:IBV458648 ILJ458648:ILR458648 IVF458648:IVN458648 JFB458648:JFJ458648 JOX458648:JPF458648 JYT458648:JZB458648 KIP458648:KIX458648 KSL458648:KST458648 LCH458648:LCP458648 LMD458648:LML458648 LVZ458648:LWH458648 MFV458648:MGD458648 MPR458648:MPZ458648 MZN458648:MZV458648 NJJ458648:NJR458648 NTF458648:NTN458648 ODB458648:ODJ458648 OMX458648:ONF458648 OWT458648:OXB458648 PGP458648:PGX458648 PQL458648:PQT458648 QAH458648:QAP458648 QKD458648:QKL458648 QTZ458648:QUH458648 RDV458648:RED458648 RNR458648:RNZ458648 RXN458648:RXV458648 SHJ458648:SHR458648 SRF458648:SRN458648 TBB458648:TBJ458648 TKX458648:TLF458648 TUT458648:TVB458648 UEP458648:UEX458648 UOL458648:UOT458648 UYH458648:UYP458648 VID458648:VIL458648 VRZ458648:VSH458648 WBV458648:WCD458648 WLR458648:WLZ458648 WVN458648:WVV458648 F524184:N524184 JB524184:JJ524184 SX524184:TF524184 ACT524184:ADB524184 AMP524184:AMX524184 AWL524184:AWT524184 BGH524184:BGP524184 BQD524184:BQL524184 BZZ524184:CAH524184 CJV524184:CKD524184 CTR524184:CTZ524184 DDN524184:DDV524184 DNJ524184:DNR524184 DXF524184:DXN524184 EHB524184:EHJ524184 EQX524184:ERF524184 FAT524184:FBB524184 FKP524184:FKX524184 FUL524184:FUT524184 GEH524184:GEP524184 GOD524184:GOL524184 GXZ524184:GYH524184 HHV524184:HID524184 HRR524184:HRZ524184 IBN524184:IBV524184 ILJ524184:ILR524184 IVF524184:IVN524184 JFB524184:JFJ524184 JOX524184:JPF524184 JYT524184:JZB524184 KIP524184:KIX524184 KSL524184:KST524184 LCH524184:LCP524184 LMD524184:LML524184 LVZ524184:LWH524184 MFV524184:MGD524184 MPR524184:MPZ524184 MZN524184:MZV524184 NJJ524184:NJR524184 NTF524184:NTN524184 ODB524184:ODJ524184 OMX524184:ONF524184 OWT524184:OXB524184 PGP524184:PGX524184 PQL524184:PQT524184 QAH524184:QAP524184 QKD524184:QKL524184 QTZ524184:QUH524184 RDV524184:RED524184 RNR524184:RNZ524184 RXN524184:RXV524184 SHJ524184:SHR524184 SRF524184:SRN524184 TBB524184:TBJ524184 TKX524184:TLF524184 TUT524184:TVB524184 UEP524184:UEX524184 UOL524184:UOT524184 UYH524184:UYP524184 VID524184:VIL524184 VRZ524184:VSH524184 WBV524184:WCD524184 WLR524184:WLZ524184 WVN524184:WVV524184 F589720:N589720 JB589720:JJ589720 SX589720:TF589720 ACT589720:ADB589720 AMP589720:AMX589720 AWL589720:AWT589720 BGH589720:BGP589720 BQD589720:BQL589720 BZZ589720:CAH589720 CJV589720:CKD589720 CTR589720:CTZ589720 DDN589720:DDV589720 DNJ589720:DNR589720 DXF589720:DXN589720 EHB589720:EHJ589720 EQX589720:ERF589720 FAT589720:FBB589720 FKP589720:FKX589720 FUL589720:FUT589720 GEH589720:GEP589720 GOD589720:GOL589720 GXZ589720:GYH589720 HHV589720:HID589720 HRR589720:HRZ589720 IBN589720:IBV589720 ILJ589720:ILR589720 IVF589720:IVN589720 JFB589720:JFJ589720 JOX589720:JPF589720 JYT589720:JZB589720 KIP589720:KIX589720 KSL589720:KST589720 LCH589720:LCP589720 LMD589720:LML589720 LVZ589720:LWH589720 MFV589720:MGD589720 MPR589720:MPZ589720 MZN589720:MZV589720 NJJ589720:NJR589720 NTF589720:NTN589720 ODB589720:ODJ589720 OMX589720:ONF589720 OWT589720:OXB589720 PGP589720:PGX589720 PQL589720:PQT589720 QAH589720:QAP589720 QKD589720:QKL589720 QTZ589720:QUH589720 RDV589720:RED589720 RNR589720:RNZ589720 RXN589720:RXV589720 SHJ589720:SHR589720 SRF589720:SRN589720 TBB589720:TBJ589720 TKX589720:TLF589720 TUT589720:TVB589720 UEP589720:UEX589720 UOL589720:UOT589720 UYH589720:UYP589720 VID589720:VIL589720 VRZ589720:VSH589720 WBV589720:WCD589720 WLR589720:WLZ589720 WVN589720:WVV589720 F655256:N655256 JB655256:JJ655256 SX655256:TF655256 ACT655256:ADB655256 AMP655256:AMX655256 AWL655256:AWT655256 BGH655256:BGP655256 BQD655256:BQL655256 BZZ655256:CAH655256 CJV655256:CKD655256 CTR655256:CTZ655256 DDN655256:DDV655256 DNJ655256:DNR655256 DXF655256:DXN655256 EHB655256:EHJ655256 EQX655256:ERF655256 FAT655256:FBB655256 FKP655256:FKX655256 FUL655256:FUT655256 GEH655256:GEP655256 GOD655256:GOL655256 GXZ655256:GYH655256 HHV655256:HID655256 HRR655256:HRZ655256 IBN655256:IBV655256 ILJ655256:ILR655256 IVF655256:IVN655256 JFB655256:JFJ655256 JOX655256:JPF655256 JYT655256:JZB655256 KIP655256:KIX655256 KSL655256:KST655256 LCH655256:LCP655256 LMD655256:LML655256 LVZ655256:LWH655256 MFV655256:MGD655256 MPR655256:MPZ655256 MZN655256:MZV655256 NJJ655256:NJR655256 NTF655256:NTN655256 ODB655256:ODJ655256 OMX655256:ONF655256 OWT655256:OXB655256 PGP655256:PGX655256 PQL655256:PQT655256 QAH655256:QAP655256 QKD655256:QKL655256 QTZ655256:QUH655256 RDV655256:RED655256 RNR655256:RNZ655256 RXN655256:RXV655256 SHJ655256:SHR655256 SRF655256:SRN655256 TBB655256:TBJ655256 TKX655256:TLF655256 TUT655256:TVB655256 UEP655256:UEX655256 UOL655256:UOT655256 UYH655256:UYP655256 VID655256:VIL655256 VRZ655256:VSH655256 WBV655256:WCD655256 WLR655256:WLZ655256 WVN655256:WVV655256 F720792:N720792 JB720792:JJ720792 SX720792:TF720792 ACT720792:ADB720792 AMP720792:AMX720792 AWL720792:AWT720792 BGH720792:BGP720792 BQD720792:BQL720792 BZZ720792:CAH720792 CJV720792:CKD720792 CTR720792:CTZ720792 DDN720792:DDV720792 DNJ720792:DNR720792 DXF720792:DXN720792 EHB720792:EHJ720792 EQX720792:ERF720792 FAT720792:FBB720792 FKP720792:FKX720792 FUL720792:FUT720792 GEH720792:GEP720792 GOD720792:GOL720792 GXZ720792:GYH720792 HHV720792:HID720792 HRR720792:HRZ720792 IBN720792:IBV720792 ILJ720792:ILR720792 IVF720792:IVN720792 JFB720792:JFJ720792 JOX720792:JPF720792 JYT720792:JZB720792 KIP720792:KIX720792 KSL720792:KST720792 LCH720792:LCP720792 LMD720792:LML720792 LVZ720792:LWH720792 MFV720792:MGD720792 MPR720792:MPZ720792 MZN720792:MZV720792 NJJ720792:NJR720792 NTF720792:NTN720792 ODB720792:ODJ720792 OMX720792:ONF720792 OWT720792:OXB720792 PGP720792:PGX720792 PQL720792:PQT720792 QAH720792:QAP720792 QKD720792:QKL720792 QTZ720792:QUH720792 RDV720792:RED720792 RNR720792:RNZ720792 RXN720792:RXV720792 SHJ720792:SHR720792 SRF720792:SRN720792 TBB720792:TBJ720792 TKX720792:TLF720792 TUT720792:TVB720792 UEP720792:UEX720792 UOL720792:UOT720792 UYH720792:UYP720792 VID720792:VIL720792 VRZ720792:VSH720792 WBV720792:WCD720792 WLR720792:WLZ720792 WVN720792:WVV720792 F786328:N786328 JB786328:JJ786328 SX786328:TF786328 ACT786328:ADB786328 AMP786328:AMX786328 AWL786328:AWT786328 BGH786328:BGP786328 BQD786328:BQL786328 BZZ786328:CAH786328 CJV786328:CKD786328 CTR786328:CTZ786328 DDN786328:DDV786328 DNJ786328:DNR786328 DXF786328:DXN786328 EHB786328:EHJ786328 EQX786328:ERF786328 FAT786328:FBB786328 FKP786328:FKX786328 FUL786328:FUT786328 GEH786328:GEP786328 GOD786328:GOL786328 GXZ786328:GYH786328 HHV786328:HID786328 HRR786328:HRZ786328 IBN786328:IBV786328 ILJ786328:ILR786328 IVF786328:IVN786328 JFB786328:JFJ786328 JOX786328:JPF786328 JYT786328:JZB786328 KIP786328:KIX786328 KSL786328:KST786328 LCH786328:LCP786328 LMD786328:LML786328 LVZ786328:LWH786328 MFV786328:MGD786328 MPR786328:MPZ786328 MZN786328:MZV786328 NJJ786328:NJR786328 NTF786328:NTN786328 ODB786328:ODJ786328 OMX786328:ONF786328 OWT786328:OXB786328 PGP786328:PGX786328 PQL786328:PQT786328 QAH786328:QAP786328 QKD786328:QKL786328 QTZ786328:QUH786328 RDV786328:RED786328 RNR786328:RNZ786328 RXN786328:RXV786328 SHJ786328:SHR786328 SRF786328:SRN786328 TBB786328:TBJ786328 TKX786328:TLF786328 TUT786328:TVB786328 UEP786328:UEX786328 UOL786328:UOT786328 UYH786328:UYP786328 VID786328:VIL786328 VRZ786328:VSH786328 WBV786328:WCD786328 WLR786328:WLZ786328 WVN786328:WVV786328 F851864:N851864 JB851864:JJ851864 SX851864:TF851864 ACT851864:ADB851864 AMP851864:AMX851864 AWL851864:AWT851864 BGH851864:BGP851864 BQD851864:BQL851864 BZZ851864:CAH851864 CJV851864:CKD851864 CTR851864:CTZ851864 DDN851864:DDV851864 DNJ851864:DNR851864 DXF851864:DXN851864 EHB851864:EHJ851864 EQX851864:ERF851864 FAT851864:FBB851864 FKP851864:FKX851864 FUL851864:FUT851864 GEH851864:GEP851864 GOD851864:GOL851864 GXZ851864:GYH851864 HHV851864:HID851864 HRR851864:HRZ851864 IBN851864:IBV851864 ILJ851864:ILR851864 IVF851864:IVN851864 JFB851864:JFJ851864 JOX851864:JPF851864 JYT851864:JZB851864 KIP851864:KIX851864 KSL851864:KST851864 LCH851864:LCP851864 LMD851864:LML851864 LVZ851864:LWH851864 MFV851864:MGD851864 MPR851864:MPZ851864 MZN851864:MZV851864 NJJ851864:NJR851864 NTF851864:NTN851864 ODB851864:ODJ851864 OMX851864:ONF851864 OWT851864:OXB851864 PGP851864:PGX851864 PQL851864:PQT851864 QAH851864:QAP851864 QKD851864:QKL851864 QTZ851864:QUH851864 RDV851864:RED851864 RNR851864:RNZ851864 RXN851864:RXV851864 SHJ851864:SHR851864 SRF851864:SRN851864 TBB851864:TBJ851864 TKX851864:TLF851864 TUT851864:TVB851864 UEP851864:UEX851864 UOL851864:UOT851864 UYH851864:UYP851864 VID851864:VIL851864 VRZ851864:VSH851864 WBV851864:WCD851864 WLR851864:WLZ851864 WVN851864:WVV851864 F917400:N917400 JB917400:JJ917400 SX917400:TF917400 ACT917400:ADB917400 AMP917400:AMX917400 AWL917400:AWT917400 BGH917400:BGP917400 BQD917400:BQL917400 BZZ917400:CAH917400 CJV917400:CKD917400 CTR917400:CTZ917400 DDN917400:DDV917400 DNJ917400:DNR917400 DXF917400:DXN917400 EHB917400:EHJ917400 EQX917400:ERF917400 FAT917400:FBB917400 FKP917400:FKX917400 FUL917400:FUT917400 GEH917400:GEP917400 GOD917400:GOL917400 GXZ917400:GYH917400 HHV917400:HID917400 HRR917400:HRZ917400 IBN917400:IBV917400 ILJ917400:ILR917400 IVF917400:IVN917400 JFB917400:JFJ917400 JOX917400:JPF917400 JYT917400:JZB917400 KIP917400:KIX917400 KSL917400:KST917400 LCH917400:LCP917400 LMD917400:LML917400 LVZ917400:LWH917400 MFV917400:MGD917400 MPR917400:MPZ917400 MZN917400:MZV917400 NJJ917400:NJR917400 NTF917400:NTN917400 ODB917400:ODJ917400 OMX917400:ONF917400 OWT917400:OXB917400 PGP917400:PGX917400 PQL917400:PQT917400 QAH917400:QAP917400 QKD917400:QKL917400 QTZ917400:QUH917400 RDV917400:RED917400 RNR917400:RNZ917400 RXN917400:RXV917400 SHJ917400:SHR917400 SRF917400:SRN917400 TBB917400:TBJ917400 TKX917400:TLF917400 TUT917400:TVB917400 UEP917400:UEX917400 UOL917400:UOT917400 UYH917400:UYP917400 VID917400:VIL917400 VRZ917400:VSH917400 WBV917400:WCD917400 WLR917400:WLZ917400 WVN917400:WVV917400 F982936:N982936 JB982936:JJ982936 SX982936:TF982936 ACT982936:ADB982936 AMP982936:AMX982936 AWL982936:AWT982936 BGH982936:BGP982936 BQD982936:BQL982936 BZZ982936:CAH982936 CJV982936:CKD982936 CTR982936:CTZ982936 DDN982936:DDV982936 DNJ982936:DNR982936 DXF982936:DXN982936 EHB982936:EHJ982936 EQX982936:ERF982936 FAT982936:FBB982936 FKP982936:FKX982936 FUL982936:FUT982936 GEH982936:GEP982936 GOD982936:GOL982936 GXZ982936:GYH982936 HHV982936:HID982936 HRR982936:HRZ982936 IBN982936:IBV982936 ILJ982936:ILR982936 IVF982936:IVN982936 JFB982936:JFJ982936 JOX982936:JPF982936 JYT982936:JZB982936 KIP982936:KIX982936 KSL982936:KST982936 LCH982936:LCP982936 LMD982936:LML982936 LVZ982936:LWH982936 MFV982936:MGD982936 MPR982936:MPZ982936 MZN982936:MZV982936 NJJ982936:NJR982936 NTF982936:NTN982936 ODB982936:ODJ982936 OMX982936:ONF982936 OWT982936:OXB982936 PGP982936:PGX982936 PQL982936:PQT982936 QAH982936:QAP982936 QKD982936:QKL982936 QTZ982936:QUH982936 RDV982936:RED982936 RNR982936:RNZ982936 RXN982936:RXV982936 SHJ982936:SHR982936 SRF982936:SRN982936 TBB982936:TBJ982936 TKX982936:TLF982936 TUT982936:TVB982936 UEP982936:UEX982936 UOL982936:UOT982936 UYH982936:UYP982936 VID982936:VIL982936 VRZ982936:VSH982936 WBV982936:WCD982936 WLR982936:WLZ982936 JB21:JJ21 SX21:TF21 ACT21:ADB21 AMP21:AMX21 AWL21:AWT21 BGH21:BGP21 BQD21:BQL21 BZZ21:CAH21 CJV21:CKD21 CTR21:CTZ21 DDN21:DDV21 DNJ21:DNR21 DXF21:DXN21 EHB21:EHJ21 EQX21:ERF21 FAT21:FBB21 FKP21:FKX21 FUL21:FUT21 GEH21:GEP21 GOD21:GOL21 GXZ21:GYH21 HHV21:HID21 HRR21:HRZ21 IBN21:IBV21 ILJ21:ILR21 IVF21:IVN21 JFB21:JFJ21 JOX21:JPF21 JYT21:JZB21 KIP21:KIX21 KSL21:KST21 LCH21:LCP21 LMD21:LML21 LVZ21:LWH21 MFV21:MGD21 MPR21:MPZ21 MZN21:MZV21 NJJ21:NJR21 NTF21:NTN21 ODB21:ODJ21 OMX21:ONF21 OWT21:OXB21 PGP21:PGX21 PQL21:PQT21 QAH21:QAP21 QKD21:QKL21 QTZ21:QUH21 RDV21:RED21 RNR21:RNZ21 RXN21:RXV21 SHJ21:SHR21 SRF21:SRN21 TBB21:TBJ21 TKX21:TLF21 TUT21:TVB21 UEP21:UEX21 UOL21:UOT21 UYH21:UYP21 VID21:VIL21 VRZ21:VSH21 WBV21:WCD21 WLR21:WLZ21 WVN21:WVV21"/>
    <dataValidation type="date" operator="greaterThan" allowBlank="1" showInputMessage="1" showErrorMessage="1" errorTitle="Fecha del oficio del municipio" error="El dato ingresado no corresponde a una fecha" prompt="Ingresar la fecha del oficio del municipio." sqref="WVO982938:WVV982938 G65434:N65434 JC65434:JJ65434 SY65434:TF65434 ACU65434:ADB65434 AMQ65434:AMX65434 AWM65434:AWT65434 BGI65434:BGP65434 BQE65434:BQL65434 CAA65434:CAH65434 CJW65434:CKD65434 CTS65434:CTZ65434 DDO65434:DDV65434 DNK65434:DNR65434 DXG65434:DXN65434 EHC65434:EHJ65434 EQY65434:ERF65434 FAU65434:FBB65434 FKQ65434:FKX65434 FUM65434:FUT65434 GEI65434:GEP65434 GOE65434:GOL65434 GYA65434:GYH65434 HHW65434:HID65434 HRS65434:HRZ65434 IBO65434:IBV65434 ILK65434:ILR65434 IVG65434:IVN65434 JFC65434:JFJ65434 JOY65434:JPF65434 JYU65434:JZB65434 KIQ65434:KIX65434 KSM65434:KST65434 LCI65434:LCP65434 LME65434:LML65434 LWA65434:LWH65434 MFW65434:MGD65434 MPS65434:MPZ65434 MZO65434:MZV65434 NJK65434:NJR65434 NTG65434:NTN65434 ODC65434:ODJ65434 OMY65434:ONF65434 OWU65434:OXB65434 PGQ65434:PGX65434 PQM65434:PQT65434 QAI65434:QAP65434 QKE65434:QKL65434 QUA65434:QUH65434 RDW65434:RED65434 RNS65434:RNZ65434 RXO65434:RXV65434 SHK65434:SHR65434 SRG65434:SRN65434 TBC65434:TBJ65434 TKY65434:TLF65434 TUU65434:TVB65434 UEQ65434:UEX65434 UOM65434:UOT65434 UYI65434:UYP65434 VIE65434:VIL65434 VSA65434:VSH65434 WBW65434:WCD65434 WLS65434:WLZ65434 WVO65434:WVV65434 G130970:N130970 JC130970:JJ130970 SY130970:TF130970 ACU130970:ADB130970 AMQ130970:AMX130970 AWM130970:AWT130970 BGI130970:BGP130970 BQE130970:BQL130970 CAA130970:CAH130970 CJW130970:CKD130970 CTS130970:CTZ130970 DDO130970:DDV130970 DNK130970:DNR130970 DXG130970:DXN130970 EHC130970:EHJ130970 EQY130970:ERF130970 FAU130970:FBB130970 FKQ130970:FKX130970 FUM130970:FUT130970 GEI130970:GEP130970 GOE130970:GOL130970 GYA130970:GYH130970 HHW130970:HID130970 HRS130970:HRZ130970 IBO130970:IBV130970 ILK130970:ILR130970 IVG130970:IVN130970 JFC130970:JFJ130970 JOY130970:JPF130970 JYU130970:JZB130970 KIQ130970:KIX130970 KSM130970:KST130970 LCI130970:LCP130970 LME130970:LML130970 LWA130970:LWH130970 MFW130970:MGD130970 MPS130970:MPZ130970 MZO130970:MZV130970 NJK130970:NJR130970 NTG130970:NTN130970 ODC130970:ODJ130970 OMY130970:ONF130970 OWU130970:OXB130970 PGQ130970:PGX130970 PQM130970:PQT130970 QAI130970:QAP130970 QKE130970:QKL130970 QUA130970:QUH130970 RDW130970:RED130970 RNS130970:RNZ130970 RXO130970:RXV130970 SHK130970:SHR130970 SRG130970:SRN130970 TBC130970:TBJ130970 TKY130970:TLF130970 TUU130970:TVB130970 UEQ130970:UEX130970 UOM130970:UOT130970 UYI130970:UYP130970 VIE130970:VIL130970 VSA130970:VSH130970 WBW130970:WCD130970 WLS130970:WLZ130970 WVO130970:WVV130970 G196506:N196506 JC196506:JJ196506 SY196506:TF196506 ACU196506:ADB196506 AMQ196506:AMX196506 AWM196506:AWT196506 BGI196506:BGP196506 BQE196506:BQL196506 CAA196506:CAH196506 CJW196506:CKD196506 CTS196506:CTZ196506 DDO196506:DDV196506 DNK196506:DNR196506 DXG196506:DXN196506 EHC196506:EHJ196506 EQY196506:ERF196506 FAU196506:FBB196506 FKQ196506:FKX196506 FUM196506:FUT196506 GEI196506:GEP196506 GOE196506:GOL196506 GYA196506:GYH196506 HHW196506:HID196506 HRS196506:HRZ196506 IBO196506:IBV196506 ILK196506:ILR196506 IVG196506:IVN196506 JFC196506:JFJ196506 JOY196506:JPF196506 JYU196506:JZB196506 KIQ196506:KIX196506 KSM196506:KST196506 LCI196506:LCP196506 LME196506:LML196506 LWA196506:LWH196506 MFW196506:MGD196506 MPS196506:MPZ196506 MZO196506:MZV196506 NJK196506:NJR196506 NTG196506:NTN196506 ODC196506:ODJ196506 OMY196506:ONF196506 OWU196506:OXB196506 PGQ196506:PGX196506 PQM196506:PQT196506 QAI196506:QAP196506 QKE196506:QKL196506 QUA196506:QUH196506 RDW196506:RED196506 RNS196506:RNZ196506 RXO196506:RXV196506 SHK196506:SHR196506 SRG196506:SRN196506 TBC196506:TBJ196506 TKY196506:TLF196506 TUU196506:TVB196506 UEQ196506:UEX196506 UOM196506:UOT196506 UYI196506:UYP196506 VIE196506:VIL196506 VSA196506:VSH196506 WBW196506:WCD196506 WLS196506:WLZ196506 WVO196506:WVV196506 G262042:N262042 JC262042:JJ262042 SY262042:TF262042 ACU262042:ADB262042 AMQ262042:AMX262042 AWM262042:AWT262042 BGI262042:BGP262042 BQE262042:BQL262042 CAA262042:CAH262042 CJW262042:CKD262042 CTS262042:CTZ262042 DDO262042:DDV262042 DNK262042:DNR262042 DXG262042:DXN262042 EHC262042:EHJ262042 EQY262042:ERF262042 FAU262042:FBB262042 FKQ262042:FKX262042 FUM262042:FUT262042 GEI262042:GEP262042 GOE262042:GOL262042 GYA262042:GYH262042 HHW262042:HID262042 HRS262042:HRZ262042 IBO262042:IBV262042 ILK262042:ILR262042 IVG262042:IVN262042 JFC262042:JFJ262042 JOY262042:JPF262042 JYU262042:JZB262042 KIQ262042:KIX262042 KSM262042:KST262042 LCI262042:LCP262042 LME262042:LML262042 LWA262042:LWH262042 MFW262042:MGD262042 MPS262042:MPZ262042 MZO262042:MZV262042 NJK262042:NJR262042 NTG262042:NTN262042 ODC262042:ODJ262042 OMY262042:ONF262042 OWU262042:OXB262042 PGQ262042:PGX262042 PQM262042:PQT262042 QAI262042:QAP262042 QKE262042:QKL262042 QUA262042:QUH262042 RDW262042:RED262042 RNS262042:RNZ262042 RXO262042:RXV262042 SHK262042:SHR262042 SRG262042:SRN262042 TBC262042:TBJ262042 TKY262042:TLF262042 TUU262042:TVB262042 UEQ262042:UEX262042 UOM262042:UOT262042 UYI262042:UYP262042 VIE262042:VIL262042 VSA262042:VSH262042 WBW262042:WCD262042 WLS262042:WLZ262042 WVO262042:WVV262042 G327578:N327578 JC327578:JJ327578 SY327578:TF327578 ACU327578:ADB327578 AMQ327578:AMX327578 AWM327578:AWT327578 BGI327578:BGP327578 BQE327578:BQL327578 CAA327578:CAH327578 CJW327578:CKD327578 CTS327578:CTZ327578 DDO327578:DDV327578 DNK327578:DNR327578 DXG327578:DXN327578 EHC327578:EHJ327578 EQY327578:ERF327578 FAU327578:FBB327578 FKQ327578:FKX327578 FUM327578:FUT327578 GEI327578:GEP327578 GOE327578:GOL327578 GYA327578:GYH327578 HHW327578:HID327578 HRS327578:HRZ327578 IBO327578:IBV327578 ILK327578:ILR327578 IVG327578:IVN327578 JFC327578:JFJ327578 JOY327578:JPF327578 JYU327578:JZB327578 KIQ327578:KIX327578 KSM327578:KST327578 LCI327578:LCP327578 LME327578:LML327578 LWA327578:LWH327578 MFW327578:MGD327578 MPS327578:MPZ327578 MZO327578:MZV327578 NJK327578:NJR327578 NTG327578:NTN327578 ODC327578:ODJ327578 OMY327578:ONF327578 OWU327578:OXB327578 PGQ327578:PGX327578 PQM327578:PQT327578 QAI327578:QAP327578 QKE327578:QKL327578 QUA327578:QUH327578 RDW327578:RED327578 RNS327578:RNZ327578 RXO327578:RXV327578 SHK327578:SHR327578 SRG327578:SRN327578 TBC327578:TBJ327578 TKY327578:TLF327578 TUU327578:TVB327578 UEQ327578:UEX327578 UOM327578:UOT327578 UYI327578:UYP327578 VIE327578:VIL327578 VSA327578:VSH327578 WBW327578:WCD327578 WLS327578:WLZ327578 WVO327578:WVV327578 G393114:N393114 JC393114:JJ393114 SY393114:TF393114 ACU393114:ADB393114 AMQ393114:AMX393114 AWM393114:AWT393114 BGI393114:BGP393114 BQE393114:BQL393114 CAA393114:CAH393114 CJW393114:CKD393114 CTS393114:CTZ393114 DDO393114:DDV393114 DNK393114:DNR393114 DXG393114:DXN393114 EHC393114:EHJ393114 EQY393114:ERF393114 FAU393114:FBB393114 FKQ393114:FKX393114 FUM393114:FUT393114 GEI393114:GEP393114 GOE393114:GOL393114 GYA393114:GYH393114 HHW393114:HID393114 HRS393114:HRZ393114 IBO393114:IBV393114 ILK393114:ILR393114 IVG393114:IVN393114 JFC393114:JFJ393114 JOY393114:JPF393114 JYU393114:JZB393114 KIQ393114:KIX393114 KSM393114:KST393114 LCI393114:LCP393114 LME393114:LML393114 LWA393114:LWH393114 MFW393114:MGD393114 MPS393114:MPZ393114 MZO393114:MZV393114 NJK393114:NJR393114 NTG393114:NTN393114 ODC393114:ODJ393114 OMY393114:ONF393114 OWU393114:OXB393114 PGQ393114:PGX393114 PQM393114:PQT393114 QAI393114:QAP393114 QKE393114:QKL393114 QUA393114:QUH393114 RDW393114:RED393114 RNS393114:RNZ393114 RXO393114:RXV393114 SHK393114:SHR393114 SRG393114:SRN393114 TBC393114:TBJ393114 TKY393114:TLF393114 TUU393114:TVB393114 UEQ393114:UEX393114 UOM393114:UOT393114 UYI393114:UYP393114 VIE393114:VIL393114 VSA393114:VSH393114 WBW393114:WCD393114 WLS393114:WLZ393114 WVO393114:WVV393114 G458650:N458650 JC458650:JJ458650 SY458650:TF458650 ACU458650:ADB458650 AMQ458650:AMX458650 AWM458650:AWT458650 BGI458650:BGP458650 BQE458650:BQL458650 CAA458650:CAH458650 CJW458650:CKD458650 CTS458650:CTZ458650 DDO458650:DDV458650 DNK458650:DNR458650 DXG458650:DXN458650 EHC458650:EHJ458650 EQY458650:ERF458650 FAU458650:FBB458650 FKQ458650:FKX458650 FUM458650:FUT458650 GEI458650:GEP458650 GOE458650:GOL458650 GYA458650:GYH458650 HHW458650:HID458650 HRS458650:HRZ458650 IBO458650:IBV458650 ILK458650:ILR458650 IVG458650:IVN458650 JFC458650:JFJ458650 JOY458650:JPF458650 JYU458650:JZB458650 KIQ458650:KIX458650 KSM458650:KST458650 LCI458650:LCP458650 LME458650:LML458650 LWA458650:LWH458650 MFW458650:MGD458650 MPS458650:MPZ458650 MZO458650:MZV458650 NJK458650:NJR458650 NTG458650:NTN458650 ODC458650:ODJ458650 OMY458650:ONF458650 OWU458650:OXB458650 PGQ458650:PGX458650 PQM458650:PQT458650 QAI458650:QAP458650 QKE458650:QKL458650 QUA458650:QUH458650 RDW458650:RED458650 RNS458650:RNZ458650 RXO458650:RXV458650 SHK458650:SHR458650 SRG458650:SRN458650 TBC458650:TBJ458650 TKY458650:TLF458650 TUU458650:TVB458650 UEQ458650:UEX458650 UOM458650:UOT458650 UYI458650:UYP458650 VIE458650:VIL458650 VSA458650:VSH458650 WBW458650:WCD458650 WLS458650:WLZ458650 WVO458650:WVV458650 G524186:N524186 JC524186:JJ524186 SY524186:TF524186 ACU524186:ADB524186 AMQ524186:AMX524186 AWM524186:AWT524186 BGI524186:BGP524186 BQE524186:BQL524186 CAA524186:CAH524186 CJW524186:CKD524186 CTS524186:CTZ524186 DDO524186:DDV524186 DNK524186:DNR524186 DXG524186:DXN524186 EHC524186:EHJ524186 EQY524186:ERF524186 FAU524186:FBB524186 FKQ524186:FKX524186 FUM524186:FUT524186 GEI524186:GEP524186 GOE524186:GOL524186 GYA524186:GYH524186 HHW524186:HID524186 HRS524186:HRZ524186 IBO524186:IBV524186 ILK524186:ILR524186 IVG524186:IVN524186 JFC524186:JFJ524186 JOY524186:JPF524186 JYU524186:JZB524186 KIQ524186:KIX524186 KSM524186:KST524186 LCI524186:LCP524186 LME524186:LML524186 LWA524186:LWH524186 MFW524186:MGD524186 MPS524186:MPZ524186 MZO524186:MZV524186 NJK524186:NJR524186 NTG524186:NTN524186 ODC524186:ODJ524186 OMY524186:ONF524186 OWU524186:OXB524186 PGQ524186:PGX524186 PQM524186:PQT524186 QAI524186:QAP524186 QKE524186:QKL524186 QUA524186:QUH524186 RDW524186:RED524186 RNS524186:RNZ524186 RXO524186:RXV524186 SHK524186:SHR524186 SRG524186:SRN524186 TBC524186:TBJ524186 TKY524186:TLF524186 TUU524186:TVB524186 UEQ524186:UEX524186 UOM524186:UOT524186 UYI524186:UYP524186 VIE524186:VIL524186 VSA524186:VSH524186 WBW524186:WCD524186 WLS524186:WLZ524186 WVO524186:WVV524186 G589722:N589722 JC589722:JJ589722 SY589722:TF589722 ACU589722:ADB589722 AMQ589722:AMX589722 AWM589722:AWT589722 BGI589722:BGP589722 BQE589722:BQL589722 CAA589722:CAH589722 CJW589722:CKD589722 CTS589722:CTZ589722 DDO589722:DDV589722 DNK589722:DNR589722 DXG589722:DXN589722 EHC589722:EHJ589722 EQY589722:ERF589722 FAU589722:FBB589722 FKQ589722:FKX589722 FUM589722:FUT589722 GEI589722:GEP589722 GOE589722:GOL589722 GYA589722:GYH589722 HHW589722:HID589722 HRS589722:HRZ589722 IBO589722:IBV589722 ILK589722:ILR589722 IVG589722:IVN589722 JFC589722:JFJ589722 JOY589722:JPF589722 JYU589722:JZB589722 KIQ589722:KIX589722 KSM589722:KST589722 LCI589722:LCP589722 LME589722:LML589722 LWA589722:LWH589722 MFW589722:MGD589722 MPS589722:MPZ589722 MZO589722:MZV589722 NJK589722:NJR589722 NTG589722:NTN589722 ODC589722:ODJ589722 OMY589722:ONF589722 OWU589722:OXB589722 PGQ589722:PGX589722 PQM589722:PQT589722 QAI589722:QAP589722 QKE589722:QKL589722 QUA589722:QUH589722 RDW589722:RED589722 RNS589722:RNZ589722 RXO589722:RXV589722 SHK589722:SHR589722 SRG589722:SRN589722 TBC589722:TBJ589722 TKY589722:TLF589722 TUU589722:TVB589722 UEQ589722:UEX589722 UOM589722:UOT589722 UYI589722:UYP589722 VIE589722:VIL589722 VSA589722:VSH589722 WBW589722:WCD589722 WLS589722:WLZ589722 WVO589722:WVV589722 G655258:N655258 JC655258:JJ655258 SY655258:TF655258 ACU655258:ADB655258 AMQ655258:AMX655258 AWM655258:AWT655258 BGI655258:BGP655258 BQE655258:BQL655258 CAA655258:CAH655258 CJW655258:CKD655258 CTS655258:CTZ655258 DDO655258:DDV655258 DNK655258:DNR655258 DXG655258:DXN655258 EHC655258:EHJ655258 EQY655258:ERF655258 FAU655258:FBB655258 FKQ655258:FKX655258 FUM655258:FUT655258 GEI655258:GEP655258 GOE655258:GOL655258 GYA655258:GYH655258 HHW655258:HID655258 HRS655258:HRZ655258 IBO655258:IBV655258 ILK655258:ILR655258 IVG655258:IVN655258 JFC655258:JFJ655258 JOY655258:JPF655258 JYU655258:JZB655258 KIQ655258:KIX655258 KSM655258:KST655258 LCI655258:LCP655258 LME655258:LML655258 LWA655258:LWH655258 MFW655258:MGD655258 MPS655258:MPZ655258 MZO655258:MZV655258 NJK655258:NJR655258 NTG655258:NTN655258 ODC655258:ODJ655258 OMY655258:ONF655258 OWU655258:OXB655258 PGQ655258:PGX655258 PQM655258:PQT655258 QAI655258:QAP655258 QKE655258:QKL655258 QUA655258:QUH655258 RDW655258:RED655258 RNS655258:RNZ655258 RXO655258:RXV655258 SHK655258:SHR655258 SRG655258:SRN655258 TBC655258:TBJ655258 TKY655258:TLF655258 TUU655258:TVB655258 UEQ655258:UEX655258 UOM655258:UOT655258 UYI655258:UYP655258 VIE655258:VIL655258 VSA655258:VSH655258 WBW655258:WCD655258 WLS655258:WLZ655258 WVO655258:WVV655258 G720794:N720794 JC720794:JJ720794 SY720794:TF720794 ACU720794:ADB720794 AMQ720794:AMX720794 AWM720794:AWT720794 BGI720794:BGP720794 BQE720794:BQL720794 CAA720794:CAH720794 CJW720794:CKD720794 CTS720794:CTZ720794 DDO720794:DDV720794 DNK720794:DNR720794 DXG720794:DXN720794 EHC720794:EHJ720794 EQY720794:ERF720794 FAU720794:FBB720794 FKQ720794:FKX720794 FUM720794:FUT720794 GEI720794:GEP720794 GOE720794:GOL720794 GYA720794:GYH720794 HHW720794:HID720794 HRS720794:HRZ720794 IBO720794:IBV720794 ILK720794:ILR720794 IVG720794:IVN720794 JFC720794:JFJ720794 JOY720794:JPF720794 JYU720794:JZB720794 KIQ720794:KIX720794 KSM720794:KST720794 LCI720794:LCP720794 LME720794:LML720794 LWA720794:LWH720794 MFW720794:MGD720794 MPS720794:MPZ720794 MZO720794:MZV720794 NJK720794:NJR720794 NTG720794:NTN720794 ODC720794:ODJ720794 OMY720794:ONF720794 OWU720794:OXB720794 PGQ720794:PGX720794 PQM720794:PQT720794 QAI720794:QAP720794 QKE720794:QKL720794 QUA720794:QUH720794 RDW720794:RED720794 RNS720794:RNZ720794 RXO720794:RXV720794 SHK720794:SHR720794 SRG720794:SRN720794 TBC720794:TBJ720794 TKY720794:TLF720794 TUU720794:TVB720794 UEQ720794:UEX720794 UOM720794:UOT720794 UYI720794:UYP720794 VIE720794:VIL720794 VSA720794:VSH720794 WBW720794:WCD720794 WLS720794:WLZ720794 WVO720794:WVV720794 G786330:N786330 JC786330:JJ786330 SY786330:TF786330 ACU786330:ADB786330 AMQ786330:AMX786330 AWM786330:AWT786330 BGI786330:BGP786330 BQE786330:BQL786330 CAA786330:CAH786330 CJW786330:CKD786330 CTS786330:CTZ786330 DDO786330:DDV786330 DNK786330:DNR786330 DXG786330:DXN786330 EHC786330:EHJ786330 EQY786330:ERF786330 FAU786330:FBB786330 FKQ786330:FKX786330 FUM786330:FUT786330 GEI786330:GEP786330 GOE786330:GOL786330 GYA786330:GYH786330 HHW786330:HID786330 HRS786330:HRZ786330 IBO786330:IBV786330 ILK786330:ILR786330 IVG786330:IVN786330 JFC786330:JFJ786330 JOY786330:JPF786330 JYU786330:JZB786330 KIQ786330:KIX786330 KSM786330:KST786330 LCI786330:LCP786330 LME786330:LML786330 LWA786330:LWH786330 MFW786330:MGD786330 MPS786330:MPZ786330 MZO786330:MZV786330 NJK786330:NJR786330 NTG786330:NTN786330 ODC786330:ODJ786330 OMY786330:ONF786330 OWU786330:OXB786330 PGQ786330:PGX786330 PQM786330:PQT786330 QAI786330:QAP786330 QKE786330:QKL786330 QUA786330:QUH786330 RDW786330:RED786330 RNS786330:RNZ786330 RXO786330:RXV786330 SHK786330:SHR786330 SRG786330:SRN786330 TBC786330:TBJ786330 TKY786330:TLF786330 TUU786330:TVB786330 UEQ786330:UEX786330 UOM786330:UOT786330 UYI786330:UYP786330 VIE786330:VIL786330 VSA786330:VSH786330 WBW786330:WCD786330 WLS786330:WLZ786330 WVO786330:WVV786330 G851866:N851866 JC851866:JJ851866 SY851866:TF851866 ACU851866:ADB851866 AMQ851866:AMX851866 AWM851866:AWT851866 BGI851866:BGP851866 BQE851866:BQL851866 CAA851866:CAH851866 CJW851866:CKD851866 CTS851866:CTZ851866 DDO851866:DDV851866 DNK851866:DNR851866 DXG851866:DXN851866 EHC851866:EHJ851866 EQY851866:ERF851866 FAU851866:FBB851866 FKQ851866:FKX851866 FUM851866:FUT851866 GEI851866:GEP851866 GOE851866:GOL851866 GYA851866:GYH851866 HHW851866:HID851866 HRS851866:HRZ851866 IBO851866:IBV851866 ILK851866:ILR851866 IVG851866:IVN851866 JFC851866:JFJ851866 JOY851866:JPF851866 JYU851866:JZB851866 KIQ851866:KIX851866 KSM851866:KST851866 LCI851866:LCP851866 LME851866:LML851866 LWA851866:LWH851866 MFW851866:MGD851866 MPS851866:MPZ851866 MZO851866:MZV851866 NJK851866:NJR851866 NTG851866:NTN851866 ODC851866:ODJ851866 OMY851866:ONF851866 OWU851866:OXB851866 PGQ851866:PGX851866 PQM851866:PQT851866 QAI851866:QAP851866 QKE851866:QKL851866 QUA851866:QUH851866 RDW851866:RED851866 RNS851866:RNZ851866 RXO851866:RXV851866 SHK851866:SHR851866 SRG851866:SRN851866 TBC851866:TBJ851866 TKY851866:TLF851866 TUU851866:TVB851866 UEQ851866:UEX851866 UOM851866:UOT851866 UYI851866:UYP851866 VIE851866:VIL851866 VSA851866:VSH851866 WBW851866:WCD851866 WLS851866:WLZ851866 WVO851866:WVV851866 G917402:N917402 JC917402:JJ917402 SY917402:TF917402 ACU917402:ADB917402 AMQ917402:AMX917402 AWM917402:AWT917402 BGI917402:BGP917402 BQE917402:BQL917402 CAA917402:CAH917402 CJW917402:CKD917402 CTS917402:CTZ917402 DDO917402:DDV917402 DNK917402:DNR917402 DXG917402:DXN917402 EHC917402:EHJ917402 EQY917402:ERF917402 FAU917402:FBB917402 FKQ917402:FKX917402 FUM917402:FUT917402 GEI917402:GEP917402 GOE917402:GOL917402 GYA917402:GYH917402 HHW917402:HID917402 HRS917402:HRZ917402 IBO917402:IBV917402 ILK917402:ILR917402 IVG917402:IVN917402 JFC917402:JFJ917402 JOY917402:JPF917402 JYU917402:JZB917402 KIQ917402:KIX917402 KSM917402:KST917402 LCI917402:LCP917402 LME917402:LML917402 LWA917402:LWH917402 MFW917402:MGD917402 MPS917402:MPZ917402 MZO917402:MZV917402 NJK917402:NJR917402 NTG917402:NTN917402 ODC917402:ODJ917402 OMY917402:ONF917402 OWU917402:OXB917402 PGQ917402:PGX917402 PQM917402:PQT917402 QAI917402:QAP917402 QKE917402:QKL917402 QUA917402:QUH917402 RDW917402:RED917402 RNS917402:RNZ917402 RXO917402:RXV917402 SHK917402:SHR917402 SRG917402:SRN917402 TBC917402:TBJ917402 TKY917402:TLF917402 TUU917402:TVB917402 UEQ917402:UEX917402 UOM917402:UOT917402 UYI917402:UYP917402 VIE917402:VIL917402 VSA917402:VSH917402 WBW917402:WCD917402 WLS917402:WLZ917402 WVO917402:WVV917402 G982938:N982938 JC982938:JJ982938 SY982938:TF982938 ACU982938:ADB982938 AMQ982938:AMX982938 AWM982938:AWT982938 BGI982938:BGP982938 BQE982938:BQL982938 CAA982938:CAH982938 CJW982938:CKD982938 CTS982938:CTZ982938 DDO982938:DDV982938 DNK982938:DNR982938 DXG982938:DXN982938 EHC982938:EHJ982938 EQY982938:ERF982938 FAU982938:FBB982938 FKQ982938:FKX982938 FUM982938:FUT982938 GEI982938:GEP982938 GOE982938:GOL982938 GYA982938:GYH982938 HHW982938:HID982938 HRS982938:HRZ982938 IBO982938:IBV982938 ILK982938:ILR982938 IVG982938:IVN982938 JFC982938:JFJ982938 JOY982938:JPF982938 JYU982938:JZB982938 KIQ982938:KIX982938 KSM982938:KST982938 LCI982938:LCP982938 LME982938:LML982938 LWA982938:LWH982938 MFW982938:MGD982938 MPS982938:MPZ982938 MZO982938:MZV982938 NJK982938:NJR982938 NTG982938:NTN982938 ODC982938:ODJ982938 OMY982938:ONF982938 OWU982938:OXB982938 PGQ982938:PGX982938 PQM982938:PQT982938 QAI982938:QAP982938 QKE982938:QKL982938 QUA982938:QUH982938 RDW982938:RED982938 RNS982938:RNZ982938 RXO982938:RXV982938 SHK982938:SHR982938 SRG982938:SRN982938 TBC982938:TBJ982938 TKY982938:TLF982938 TUU982938:TVB982938 UEQ982938:UEX982938 UOM982938:UOT982938 UYI982938:UYP982938 VIE982938:VIL982938 VSA982938:VSH982938 WBW982938:WCD982938 WLS982938:WLZ982938 JC23:JJ23 SY23:TF23 ACU23:ADB23 AMQ23:AMX23 AWM23:AWT23 BGI23:BGP23 BQE23:BQL23 CAA23:CAH23 CJW23:CKD23 CTS23:CTZ23 DDO23:DDV23 DNK23:DNR23 DXG23:DXN23 EHC23:EHJ23 EQY23:ERF23 FAU23:FBB23 FKQ23:FKX23 FUM23:FUT23 GEI23:GEP23 GOE23:GOL23 GYA23:GYH23 HHW23:HID23 HRS23:HRZ23 IBO23:IBV23 ILK23:ILR23 IVG23:IVN23 JFC23:JFJ23 JOY23:JPF23 JYU23:JZB23 KIQ23:KIX23 KSM23:KST23 LCI23:LCP23 LME23:LML23 LWA23:LWH23 MFW23:MGD23 MPS23:MPZ23 MZO23:MZV23 NJK23:NJR23 NTG23:NTN23 ODC23:ODJ23 OMY23:ONF23 OWU23:OXB23 PGQ23:PGX23 PQM23:PQT23 QAI23:QAP23 QKE23:QKL23 QUA23:QUH23 RDW23:RED23 RNS23:RNZ23 RXO23:RXV23 SHK23:SHR23 SRG23:SRN23 TBC23:TBJ23 TKY23:TLF23 TUU23:TVB23 UEQ23:UEX23 UOM23:UOT23 UYI23:UYP23 VIE23:VIL23 VSA23:VSH23 WBW23:WCD23 WLS23:WLZ23 WVO23:WVV23">
      <formula1>39083</formula1>
    </dataValidation>
    <dataValidation type="date" operator="greaterThan" allowBlank="1" showInputMessage="1" showErrorMessage="1" errorTitle="Fecha de oficialía de partes" error="El dato ingresado no corresponde a una fecha." prompt="Ingresar la fecha conforme se recibió en la oficialía de partes._x000a_(dd-mm-aaaa)" sqref="WVU982932:WWB982932 M65428:T65428 JI65428:JP65428 TE65428:TL65428 ADA65428:ADH65428 AMW65428:AND65428 AWS65428:AWZ65428 BGO65428:BGV65428 BQK65428:BQR65428 CAG65428:CAN65428 CKC65428:CKJ65428 CTY65428:CUF65428 DDU65428:DEB65428 DNQ65428:DNX65428 DXM65428:DXT65428 EHI65428:EHP65428 ERE65428:ERL65428 FBA65428:FBH65428 FKW65428:FLD65428 FUS65428:FUZ65428 GEO65428:GEV65428 GOK65428:GOR65428 GYG65428:GYN65428 HIC65428:HIJ65428 HRY65428:HSF65428 IBU65428:ICB65428 ILQ65428:ILX65428 IVM65428:IVT65428 JFI65428:JFP65428 JPE65428:JPL65428 JZA65428:JZH65428 KIW65428:KJD65428 KSS65428:KSZ65428 LCO65428:LCV65428 LMK65428:LMR65428 LWG65428:LWN65428 MGC65428:MGJ65428 MPY65428:MQF65428 MZU65428:NAB65428 NJQ65428:NJX65428 NTM65428:NTT65428 ODI65428:ODP65428 ONE65428:ONL65428 OXA65428:OXH65428 PGW65428:PHD65428 PQS65428:PQZ65428 QAO65428:QAV65428 QKK65428:QKR65428 QUG65428:QUN65428 REC65428:REJ65428 RNY65428:ROF65428 RXU65428:RYB65428 SHQ65428:SHX65428 SRM65428:SRT65428 TBI65428:TBP65428 TLE65428:TLL65428 TVA65428:TVH65428 UEW65428:UFD65428 UOS65428:UOZ65428 UYO65428:UYV65428 VIK65428:VIR65428 VSG65428:VSN65428 WCC65428:WCJ65428 WLY65428:WMF65428 WVU65428:WWB65428 M130964:T130964 JI130964:JP130964 TE130964:TL130964 ADA130964:ADH130964 AMW130964:AND130964 AWS130964:AWZ130964 BGO130964:BGV130964 BQK130964:BQR130964 CAG130964:CAN130964 CKC130964:CKJ130964 CTY130964:CUF130964 DDU130964:DEB130964 DNQ130964:DNX130964 DXM130964:DXT130964 EHI130964:EHP130964 ERE130964:ERL130964 FBA130964:FBH130964 FKW130964:FLD130964 FUS130964:FUZ130964 GEO130964:GEV130964 GOK130964:GOR130964 GYG130964:GYN130964 HIC130964:HIJ130964 HRY130964:HSF130964 IBU130964:ICB130964 ILQ130964:ILX130964 IVM130964:IVT130964 JFI130964:JFP130964 JPE130964:JPL130964 JZA130964:JZH130964 KIW130964:KJD130964 KSS130964:KSZ130964 LCO130964:LCV130964 LMK130964:LMR130964 LWG130964:LWN130964 MGC130964:MGJ130964 MPY130964:MQF130964 MZU130964:NAB130964 NJQ130964:NJX130964 NTM130964:NTT130964 ODI130964:ODP130964 ONE130964:ONL130964 OXA130964:OXH130964 PGW130964:PHD130964 PQS130964:PQZ130964 QAO130964:QAV130964 QKK130964:QKR130964 QUG130964:QUN130964 REC130964:REJ130964 RNY130964:ROF130964 RXU130964:RYB130964 SHQ130964:SHX130964 SRM130964:SRT130964 TBI130964:TBP130964 TLE130964:TLL130964 TVA130964:TVH130964 UEW130964:UFD130964 UOS130964:UOZ130964 UYO130964:UYV130964 VIK130964:VIR130964 VSG130964:VSN130964 WCC130964:WCJ130964 WLY130964:WMF130964 WVU130964:WWB130964 M196500:T196500 JI196500:JP196500 TE196500:TL196500 ADA196500:ADH196500 AMW196500:AND196500 AWS196500:AWZ196500 BGO196500:BGV196500 BQK196500:BQR196500 CAG196500:CAN196500 CKC196500:CKJ196500 CTY196500:CUF196500 DDU196500:DEB196500 DNQ196500:DNX196500 DXM196500:DXT196500 EHI196500:EHP196500 ERE196500:ERL196500 FBA196500:FBH196500 FKW196500:FLD196500 FUS196500:FUZ196500 GEO196500:GEV196500 GOK196500:GOR196500 GYG196500:GYN196500 HIC196500:HIJ196500 HRY196500:HSF196500 IBU196500:ICB196500 ILQ196500:ILX196500 IVM196500:IVT196500 JFI196500:JFP196500 JPE196500:JPL196500 JZA196500:JZH196500 KIW196500:KJD196500 KSS196500:KSZ196500 LCO196500:LCV196500 LMK196500:LMR196500 LWG196500:LWN196500 MGC196500:MGJ196500 MPY196500:MQF196500 MZU196500:NAB196500 NJQ196500:NJX196500 NTM196500:NTT196500 ODI196500:ODP196500 ONE196500:ONL196500 OXA196500:OXH196500 PGW196500:PHD196500 PQS196500:PQZ196500 QAO196500:QAV196500 QKK196500:QKR196500 QUG196500:QUN196500 REC196500:REJ196500 RNY196500:ROF196500 RXU196500:RYB196500 SHQ196500:SHX196500 SRM196500:SRT196500 TBI196500:TBP196500 TLE196500:TLL196500 TVA196500:TVH196500 UEW196500:UFD196500 UOS196500:UOZ196500 UYO196500:UYV196500 VIK196500:VIR196500 VSG196500:VSN196500 WCC196500:WCJ196500 WLY196500:WMF196500 WVU196500:WWB196500 M262036:T262036 JI262036:JP262036 TE262036:TL262036 ADA262036:ADH262036 AMW262036:AND262036 AWS262036:AWZ262036 BGO262036:BGV262036 BQK262036:BQR262036 CAG262036:CAN262036 CKC262036:CKJ262036 CTY262036:CUF262036 DDU262036:DEB262036 DNQ262036:DNX262036 DXM262036:DXT262036 EHI262036:EHP262036 ERE262036:ERL262036 FBA262036:FBH262036 FKW262036:FLD262036 FUS262036:FUZ262036 GEO262036:GEV262036 GOK262036:GOR262036 GYG262036:GYN262036 HIC262036:HIJ262036 HRY262036:HSF262036 IBU262036:ICB262036 ILQ262036:ILX262036 IVM262036:IVT262036 JFI262036:JFP262036 JPE262036:JPL262036 JZA262036:JZH262036 KIW262036:KJD262036 KSS262036:KSZ262036 LCO262036:LCV262036 LMK262036:LMR262036 LWG262036:LWN262036 MGC262036:MGJ262036 MPY262036:MQF262036 MZU262036:NAB262036 NJQ262036:NJX262036 NTM262036:NTT262036 ODI262036:ODP262036 ONE262036:ONL262036 OXA262036:OXH262036 PGW262036:PHD262036 PQS262036:PQZ262036 QAO262036:QAV262036 QKK262036:QKR262036 QUG262036:QUN262036 REC262036:REJ262036 RNY262036:ROF262036 RXU262036:RYB262036 SHQ262036:SHX262036 SRM262036:SRT262036 TBI262036:TBP262036 TLE262036:TLL262036 TVA262036:TVH262036 UEW262036:UFD262036 UOS262036:UOZ262036 UYO262036:UYV262036 VIK262036:VIR262036 VSG262036:VSN262036 WCC262036:WCJ262036 WLY262036:WMF262036 WVU262036:WWB262036 M327572:T327572 JI327572:JP327572 TE327572:TL327572 ADA327572:ADH327572 AMW327572:AND327572 AWS327572:AWZ327572 BGO327572:BGV327572 BQK327572:BQR327572 CAG327572:CAN327572 CKC327572:CKJ327572 CTY327572:CUF327572 DDU327572:DEB327572 DNQ327572:DNX327572 DXM327572:DXT327572 EHI327572:EHP327572 ERE327572:ERL327572 FBA327572:FBH327572 FKW327572:FLD327572 FUS327572:FUZ327572 GEO327572:GEV327572 GOK327572:GOR327572 GYG327572:GYN327572 HIC327572:HIJ327572 HRY327572:HSF327572 IBU327572:ICB327572 ILQ327572:ILX327572 IVM327572:IVT327572 JFI327572:JFP327572 JPE327572:JPL327572 JZA327572:JZH327572 KIW327572:KJD327572 KSS327572:KSZ327572 LCO327572:LCV327572 LMK327572:LMR327572 LWG327572:LWN327572 MGC327572:MGJ327572 MPY327572:MQF327572 MZU327572:NAB327572 NJQ327572:NJX327572 NTM327572:NTT327572 ODI327572:ODP327572 ONE327572:ONL327572 OXA327572:OXH327572 PGW327572:PHD327572 PQS327572:PQZ327572 QAO327572:QAV327572 QKK327572:QKR327572 QUG327572:QUN327572 REC327572:REJ327572 RNY327572:ROF327572 RXU327572:RYB327572 SHQ327572:SHX327572 SRM327572:SRT327572 TBI327572:TBP327572 TLE327572:TLL327572 TVA327572:TVH327572 UEW327572:UFD327572 UOS327572:UOZ327572 UYO327572:UYV327572 VIK327572:VIR327572 VSG327572:VSN327572 WCC327572:WCJ327572 WLY327572:WMF327572 WVU327572:WWB327572 M393108:T393108 JI393108:JP393108 TE393108:TL393108 ADA393108:ADH393108 AMW393108:AND393108 AWS393108:AWZ393108 BGO393108:BGV393108 BQK393108:BQR393108 CAG393108:CAN393108 CKC393108:CKJ393108 CTY393108:CUF393108 DDU393108:DEB393108 DNQ393108:DNX393108 DXM393108:DXT393108 EHI393108:EHP393108 ERE393108:ERL393108 FBA393108:FBH393108 FKW393108:FLD393108 FUS393108:FUZ393108 GEO393108:GEV393108 GOK393108:GOR393108 GYG393108:GYN393108 HIC393108:HIJ393108 HRY393108:HSF393108 IBU393108:ICB393108 ILQ393108:ILX393108 IVM393108:IVT393108 JFI393108:JFP393108 JPE393108:JPL393108 JZA393108:JZH393108 KIW393108:KJD393108 KSS393108:KSZ393108 LCO393108:LCV393108 LMK393108:LMR393108 LWG393108:LWN393108 MGC393108:MGJ393108 MPY393108:MQF393108 MZU393108:NAB393108 NJQ393108:NJX393108 NTM393108:NTT393108 ODI393108:ODP393108 ONE393108:ONL393108 OXA393108:OXH393108 PGW393108:PHD393108 PQS393108:PQZ393108 QAO393108:QAV393108 QKK393108:QKR393108 QUG393108:QUN393108 REC393108:REJ393108 RNY393108:ROF393108 RXU393108:RYB393108 SHQ393108:SHX393108 SRM393108:SRT393108 TBI393108:TBP393108 TLE393108:TLL393108 TVA393108:TVH393108 UEW393108:UFD393108 UOS393108:UOZ393108 UYO393108:UYV393108 VIK393108:VIR393108 VSG393108:VSN393108 WCC393108:WCJ393108 WLY393108:WMF393108 WVU393108:WWB393108 M458644:T458644 JI458644:JP458644 TE458644:TL458644 ADA458644:ADH458644 AMW458644:AND458644 AWS458644:AWZ458644 BGO458644:BGV458644 BQK458644:BQR458644 CAG458644:CAN458644 CKC458644:CKJ458644 CTY458644:CUF458644 DDU458644:DEB458644 DNQ458644:DNX458644 DXM458644:DXT458644 EHI458644:EHP458644 ERE458644:ERL458644 FBA458644:FBH458644 FKW458644:FLD458644 FUS458644:FUZ458644 GEO458644:GEV458644 GOK458644:GOR458644 GYG458644:GYN458644 HIC458644:HIJ458644 HRY458644:HSF458644 IBU458644:ICB458644 ILQ458644:ILX458644 IVM458644:IVT458644 JFI458644:JFP458644 JPE458644:JPL458644 JZA458644:JZH458644 KIW458644:KJD458644 KSS458644:KSZ458644 LCO458644:LCV458644 LMK458644:LMR458644 LWG458644:LWN458644 MGC458644:MGJ458644 MPY458644:MQF458644 MZU458644:NAB458644 NJQ458644:NJX458644 NTM458644:NTT458644 ODI458644:ODP458644 ONE458644:ONL458644 OXA458644:OXH458644 PGW458644:PHD458644 PQS458644:PQZ458644 QAO458644:QAV458644 QKK458644:QKR458644 QUG458644:QUN458644 REC458644:REJ458644 RNY458644:ROF458644 RXU458644:RYB458644 SHQ458644:SHX458644 SRM458644:SRT458644 TBI458644:TBP458644 TLE458644:TLL458644 TVA458644:TVH458644 UEW458644:UFD458644 UOS458644:UOZ458644 UYO458644:UYV458644 VIK458644:VIR458644 VSG458644:VSN458644 WCC458644:WCJ458644 WLY458644:WMF458644 WVU458644:WWB458644 M524180:T524180 JI524180:JP524180 TE524180:TL524180 ADA524180:ADH524180 AMW524180:AND524180 AWS524180:AWZ524180 BGO524180:BGV524180 BQK524180:BQR524180 CAG524180:CAN524180 CKC524180:CKJ524180 CTY524180:CUF524180 DDU524180:DEB524180 DNQ524180:DNX524180 DXM524180:DXT524180 EHI524180:EHP524180 ERE524180:ERL524180 FBA524180:FBH524180 FKW524180:FLD524180 FUS524180:FUZ524180 GEO524180:GEV524180 GOK524180:GOR524180 GYG524180:GYN524180 HIC524180:HIJ524180 HRY524180:HSF524180 IBU524180:ICB524180 ILQ524180:ILX524180 IVM524180:IVT524180 JFI524180:JFP524180 JPE524180:JPL524180 JZA524180:JZH524180 KIW524180:KJD524180 KSS524180:KSZ524180 LCO524180:LCV524180 LMK524180:LMR524180 LWG524180:LWN524180 MGC524180:MGJ524180 MPY524180:MQF524180 MZU524180:NAB524180 NJQ524180:NJX524180 NTM524180:NTT524180 ODI524180:ODP524180 ONE524180:ONL524180 OXA524180:OXH524180 PGW524180:PHD524180 PQS524180:PQZ524180 QAO524180:QAV524180 QKK524180:QKR524180 QUG524180:QUN524180 REC524180:REJ524180 RNY524180:ROF524180 RXU524180:RYB524180 SHQ524180:SHX524180 SRM524180:SRT524180 TBI524180:TBP524180 TLE524180:TLL524180 TVA524180:TVH524180 UEW524180:UFD524180 UOS524180:UOZ524180 UYO524180:UYV524180 VIK524180:VIR524180 VSG524180:VSN524180 WCC524180:WCJ524180 WLY524180:WMF524180 WVU524180:WWB524180 M589716:T589716 JI589716:JP589716 TE589716:TL589716 ADA589716:ADH589716 AMW589716:AND589716 AWS589716:AWZ589716 BGO589716:BGV589716 BQK589716:BQR589716 CAG589716:CAN589716 CKC589716:CKJ589716 CTY589716:CUF589716 DDU589716:DEB589716 DNQ589716:DNX589716 DXM589716:DXT589716 EHI589716:EHP589716 ERE589716:ERL589716 FBA589716:FBH589716 FKW589716:FLD589716 FUS589716:FUZ589716 GEO589716:GEV589716 GOK589716:GOR589716 GYG589716:GYN589716 HIC589716:HIJ589716 HRY589716:HSF589716 IBU589716:ICB589716 ILQ589716:ILX589716 IVM589716:IVT589716 JFI589716:JFP589716 JPE589716:JPL589716 JZA589716:JZH589716 KIW589716:KJD589716 KSS589716:KSZ589716 LCO589716:LCV589716 LMK589716:LMR589716 LWG589716:LWN589716 MGC589716:MGJ589716 MPY589716:MQF589716 MZU589716:NAB589716 NJQ589716:NJX589716 NTM589716:NTT589716 ODI589716:ODP589716 ONE589716:ONL589716 OXA589716:OXH589716 PGW589716:PHD589716 PQS589716:PQZ589716 QAO589716:QAV589716 QKK589716:QKR589716 QUG589716:QUN589716 REC589716:REJ589716 RNY589716:ROF589716 RXU589716:RYB589716 SHQ589716:SHX589716 SRM589716:SRT589716 TBI589716:TBP589716 TLE589716:TLL589716 TVA589716:TVH589716 UEW589716:UFD589716 UOS589716:UOZ589716 UYO589716:UYV589716 VIK589716:VIR589716 VSG589716:VSN589716 WCC589716:WCJ589716 WLY589716:WMF589716 WVU589716:WWB589716 M655252:T655252 JI655252:JP655252 TE655252:TL655252 ADA655252:ADH655252 AMW655252:AND655252 AWS655252:AWZ655252 BGO655252:BGV655252 BQK655252:BQR655252 CAG655252:CAN655252 CKC655252:CKJ655252 CTY655252:CUF655252 DDU655252:DEB655252 DNQ655252:DNX655252 DXM655252:DXT655252 EHI655252:EHP655252 ERE655252:ERL655252 FBA655252:FBH655252 FKW655252:FLD655252 FUS655252:FUZ655252 GEO655252:GEV655252 GOK655252:GOR655252 GYG655252:GYN655252 HIC655252:HIJ655252 HRY655252:HSF655252 IBU655252:ICB655252 ILQ655252:ILX655252 IVM655252:IVT655252 JFI655252:JFP655252 JPE655252:JPL655252 JZA655252:JZH655252 KIW655252:KJD655252 KSS655252:KSZ655252 LCO655252:LCV655252 LMK655252:LMR655252 LWG655252:LWN655252 MGC655252:MGJ655252 MPY655252:MQF655252 MZU655252:NAB655252 NJQ655252:NJX655252 NTM655252:NTT655252 ODI655252:ODP655252 ONE655252:ONL655252 OXA655252:OXH655252 PGW655252:PHD655252 PQS655252:PQZ655252 QAO655252:QAV655252 QKK655252:QKR655252 QUG655252:QUN655252 REC655252:REJ655252 RNY655252:ROF655252 RXU655252:RYB655252 SHQ655252:SHX655252 SRM655252:SRT655252 TBI655252:TBP655252 TLE655252:TLL655252 TVA655252:TVH655252 UEW655252:UFD655252 UOS655252:UOZ655252 UYO655252:UYV655252 VIK655252:VIR655252 VSG655252:VSN655252 WCC655252:WCJ655252 WLY655252:WMF655252 WVU655252:WWB655252 M720788:T720788 JI720788:JP720788 TE720788:TL720788 ADA720788:ADH720788 AMW720788:AND720788 AWS720788:AWZ720788 BGO720788:BGV720788 BQK720788:BQR720788 CAG720788:CAN720788 CKC720788:CKJ720788 CTY720788:CUF720788 DDU720788:DEB720788 DNQ720788:DNX720788 DXM720788:DXT720788 EHI720788:EHP720788 ERE720788:ERL720788 FBA720788:FBH720788 FKW720788:FLD720788 FUS720788:FUZ720788 GEO720788:GEV720788 GOK720788:GOR720788 GYG720788:GYN720788 HIC720788:HIJ720788 HRY720788:HSF720788 IBU720788:ICB720788 ILQ720788:ILX720788 IVM720788:IVT720788 JFI720788:JFP720788 JPE720788:JPL720788 JZA720788:JZH720788 KIW720788:KJD720788 KSS720788:KSZ720788 LCO720788:LCV720788 LMK720788:LMR720788 LWG720788:LWN720788 MGC720788:MGJ720788 MPY720788:MQF720788 MZU720788:NAB720788 NJQ720788:NJX720788 NTM720788:NTT720788 ODI720788:ODP720788 ONE720788:ONL720788 OXA720788:OXH720788 PGW720788:PHD720788 PQS720788:PQZ720788 QAO720788:QAV720788 QKK720788:QKR720788 QUG720788:QUN720788 REC720788:REJ720788 RNY720788:ROF720788 RXU720788:RYB720788 SHQ720788:SHX720788 SRM720788:SRT720788 TBI720788:TBP720788 TLE720788:TLL720788 TVA720788:TVH720788 UEW720788:UFD720788 UOS720788:UOZ720788 UYO720788:UYV720788 VIK720788:VIR720788 VSG720788:VSN720788 WCC720788:WCJ720788 WLY720788:WMF720788 WVU720788:WWB720788 M786324:T786324 JI786324:JP786324 TE786324:TL786324 ADA786324:ADH786324 AMW786324:AND786324 AWS786324:AWZ786324 BGO786324:BGV786324 BQK786324:BQR786324 CAG786324:CAN786324 CKC786324:CKJ786324 CTY786324:CUF786324 DDU786324:DEB786324 DNQ786324:DNX786324 DXM786324:DXT786324 EHI786324:EHP786324 ERE786324:ERL786324 FBA786324:FBH786324 FKW786324:FLD786324 FUS786324:FUZ786324 GEO786324:GEV786324 GOK786324:GOR786324 GYG786324:GYN786324 HIC786324:HIJ786324 HRY786324:HSF786324 IBU786324:ICB786324 ILQ786324:ILX786324 IVM786324:IVT786324 JFI786324:JFP786324 JPE786324:JPL786324 JZA786324:JZH786324 KIW786324:KJD786324 KSS786324:KSZ786324 LCO786324:LCV786324 LMK786324:LMR786324 LWG786324:LWN786324 MGC786324:MGJ786324 MPY786324:MQF786324 MZU786324:NAB786324 NJQ786324:NJX786324 NTM786324:NTT786324 ODI786324:ODP786324 ONE786324:ONL786324 OXA786324:OXH786324 PGW786324:PHD786324 PQS786324:PQZ786324 QAO786324:QAV786324 QKK786324:QKR786324 QUG786324:QUN786324 REC786324:REJ786324 RNY786324:ROF786324 RXU786324:RYB786324 SHQ786324:SHX786324 SRM786324:SRT786324 TBI786324:TBP786324 TLE786324:TLL786324 TVA786324:TVH786324 UEW786324:UFD786324 UOS786324:UOZ786324 UYO786324:UYV786324 VIK786324:VIR786324 VSG786324:VSN786324 WCC786324:WCJ786324 WLY786324:WMF786324 WVU786324:WWB786324 M851860:T851860 JI851860:JP851860 TE851860:TL851860 ADA851860:ADH851860 AMW851860:AND851860 AWS851860:AWZ851860 BGO851860:BGV851860 BQK851860:BQR851860 CAG851860:CAN851860 CKC851860:CKJ851860 CTY851860:CUF851860 DDU851860:DEB851860 DNQ851860:DNX851860 DXM851860:DXT851860 EHI851860:EHP851860 ERE851860:ERL851860 FBA851860:FBH851860 FKW851860:FLD851860 FUS851860:FUZ851860 GEO851860:GEV851860 GOK851860:GOR851860 GYG851860:GYN851860 HIC851860:HIJ851860 HRY851860:HSF851860 IBU851860:ICB851860 ILQ851860:ILX851860 IVM851860:IVT851860 JFI851860:JFP851860 JPE851860:JPL851860 JZA851860:JZH851860 KIW851860:KJD851860 KSS851860:KSZ851860 LCO851860:LCV851860 LMK851860:LMR851860 LWG851860:LWN851860 MGC851860:MGJ851860 MPY851860:MQF851860 MZU851860:NAB851860 NJQ851860:NJX851860 NTM851860:NTT851860 ODI851860:ODP851860 ONE851860:ONL851860 OXA851860:OXH851860 PGW851860:PHD851860 PQS851860:PQZ851860 QAO851860:QAV851860 QKK851860:QKR851860 QUG851860:QUN851860 REC851860:REJ851860 RNY851860:ROF851860 RXU851860:RYB851860 SHQ851860:SHX851860 SRM851860:SRT851860 TBI851860:TBP851860 TLE851860:TLL851860 TVA851860:TVH851860 UEW851860:UFD851860 UOS851860:UOZ851860 UYO851860:UYV851860 VIK851860:VIR851860 VSG851860:VSN851860 WCC851860:WCJ851860 WLY851860:WMF851860 WVU851860:WWB851860 M917396:T917396 JI917396:JP917396 TE917396:TL917396 ADA917396:ADH917396 AMW917396:AND917396 AWS917396:AWZ917396 BGO917396:BGV917396 BQK917396:BQR917396 CAG917396:CAN917396 CKC917396:CKJ917396 CTY917396:CUF917396 DDU917396:DEB917396 DNQ917396:DNX917396 DXM917396:DXT917396 EHI917396:EHP917396 ERE917396:ERL917396 FBA917396:FBH917396 FKW917396:FLD917396 FUS917396:FUZ917396 GEO917396:GEV917396 GOK917396:GOR917396 GYG917396:GYN917396 HIC917396:HIJ917396 HRY917396:HSF917396 IBU917396:ICB917396 ILQ917396:ILX917396 IVM917396:IVT917396 JFI917396:JFP917396 JPE917396:JPL917396 JZA917396:JZH917396 KIW917396:KJD917396 KSS917396:KSZ917396 LCO917396:LCV917396 LMK917396:LMR917396 LWG917396:LWN917396 MGC917396:MGJ917396 MPY917396:MQF917396 MZU917396:NAB917396 NJQ917396:NJX917396 NTM917396:NTT917396 ODI917396:ODP917396 ONE917396:ONL917396 OXA917396:OXH917396 PGW917396:PHD917396 PQS917396:PQZ917396 QAO917396:QAV917396 QKK917396:QKR917396 QUG917396:QUN917396 REC917396:REJ917396 RNY917396:ROF917396 RXU917396:RYB917396 SHQ917396:SHX917396 SRM917396:SRT917396 TBI917396:TBP917396 TLE917396:TLL917396 TVA917396:TVH917396 UEW917396:UFD917396 UOS917396:UOZ917396 UYO917396:UYV917396 VIK917396:VIR917396 VSG917396:VSN917396 WCC917396:WCJ917396 WLY917396:WMF917396 WVU917396:WWB917396 M982932:T982932 JI982932:JP982932 TE982932:TL982932 ADA982932:ADH982932 AMW982932:AND982932 AWS982932:AWZ982932 BGO982932:BGV982932 BQK982932:BQR982932 CAG982932:CAN982932 CKC982932:CKJ982932 CTY982932:CUF982932 DDU982932:DEB982932 DNQ982932:DNX982932 DXM982932:DXT982932 EHI982932:EHP982932 ERE982932:ERL982932 FBA982932:FBH982932 FKW982932:FLD982932 FUS982932:FUZ982932 GEO982932:GEV982932 GOK982932:GOR982932 GYG982932:GYN982932 HIC982932:HIJ982932 HRY982932:HSF982932 IBU982932:ICB982932 ILQ982932:ILX982932 IVM982932:IVT982932 JFI982932:JFP982932 JPE982932:JPL982932 JZA982932:JZH982932 KIW982932:KJD982932 KSS982932:KSZ982932 LCO982932:LCV982932 LMK982932:LMR982932 LWG982932:LWN982932 MGC982932:MGJ982932 MPY982932:MQF982932 MZU982932:NAB982932 NJQ982932:NJX982932 NTM982932:NTT982932 ODI982932:ODP982932 ONE982932:ONL982932 OXA982932:OXH982932 PGW982932:PHD982932 PQS982932:PQZ982932 QAO982932:QAV982932 QKK982932:QKR982932 QUG982932:QUN982932 REC982932:REJ982932 RNY982932:ROF982932 RXU982932:RYB982932 SHQ982932:SHX982932 SRM982932:SRT982932 TBI982932:TBP982932 TLE982932:TLL982932 TVA982932:TVH982932 UEW982932:UFD982932 UOS982932:UOZ982932 UYO982932:UYV982932 VIK982932:VIR982932 VSG982932:VSN982932 WCC982932:WCJ982932 WLY982932:WMF982932 JI17:JP17 TE17:TL17 ADA17:ADH17 AMW17:AND17 AWS17:AWZ17 BGO17:BGV17 BQK17:BQR17 CAG17:CAN17 CKC17:CKJ17 CTY17:CUF17 DDU17:DEB17 DNQ17:DNX17 DXM17:DXT17 EHI17:EHP17 ERE17:ERL17 FBA17:FBH17 FKW17:FLD17 FUS17:FUZ17 GEO17:GEV17 GOK17:GOR17 GYG17:GYN17 HIC17:HIJ17 HRY17:HSF17 IBU17:ICB17 ILQ17:ILX17 IVM17:IVT17 JFI17:JFP17 JPE17:JPL17 JZA17:JZH17 KIW17:KJD17 KSS17:KSZ17 LCO17:LCV17 LMK17:LMR17 LWG17:LWN17 MGC17:MGJ17 MPY17:MQF17 MZU17:NAB17 NJQ17:NJX17 NTM17:NTT17 ODI17:ODP17 ONE17:ONL17 OXA17:OXH17 PGW17:PHD17 PQS17:PQZ17 QAO17:QAV17 QKK17:QKR17 QUG17:QUN17 REC17:REJ17 RNY17:ROF17 RXU17:RYB17 SHQ17:SHX17 SRM17:SRT17 TBI17:TBP17 TLE17:TLL17 TVA17:TVH17 UEW17:UFD17 UOS17:UOZ17 UYO17:UYV17 VIK17:VIR17 VSG17:VSN17 WCC17:WCJ17 WLY17:WMF17 WVU17:WWB17">
      <formula1>39083</formula1>
    </dataValidation>
    <dataValidation type="whole" allowBlank="1" showInputMessage="1" showErrorMessage="1" errorTitle="Número de oficialía de partes" error="El dato que intenta ingresar no corresponde a un número o este excede los cuatro dígitos permitidos para el campo." prompt="Capturar el número asignado por la oficialía de partes al documento del Municipio." sqref="WVU982930:WVY982930 M65426:Q65426 JI65426:JM65426 TE65426:TI65426 ADA65426:ADE65426 AMW65426:ANA65426 AWS65426:AWW65426 BGO65426:BGS65426 BQK65426:BQO65426 CAG65426:CAK65426 CKC65426:CKG65426 CTY65426:CUC65426 DDU65426:DDY65426 DNQ65426:DNU65426 DXM65426:DXQ65426 EHI65426:EHM65426 ERE65426:ERI65426 FBA65426:FBE65426 FKW65426:FLA65426 FUS65426:FUW65426 GEO65426:GES65426 GOK65426:GOO65426 GYG65426:GYK65426 HIC65426:HIG65426 HRY65426:HSC65426 IBU65426:IBY65426 ILQ65426:ILU65426 IVM65426:IVQ65426 JFI65426:JFM65426 JPE65426:JPI65426 JZA65426:JZE65426 KIW65426:KJA65426 KSS65426:KSW65426 LCO65426:LCS65426 LMK65426:LMO65426 LWG65426:LWK65426 MGC65426:MGG65426 MPY65426:MQC65426 MZU65426:MZY65426 NJQ65426:NJU65426 NTM65426:NTQ65426 ODI65426:ODM65426 ONE65426:ONI65426 OXA65426:OXE65426 PGW65426:PHA65426 PQS65426:PQW65426 QAO65426:QAS65426 QKK65426:QKO65426 QUG65426:QUK65426 REC65426:REG65426 RNY65426:ROC65426 RXU65426:RXY65426 SHQ65426:SHU65426 SRM65426:SRQ65426 TBI65426:TBM65426 TLE65426:TLI65426 TVA65426:TVE65426 UEW65426:UFA65426 UOS65426:UOW65426 UYO65426:UYS65426 VIK65426:VIO65426 VSG65426:VSK65426 WCC65426:WCG65426 WLY65426:WMC65426 WVU65426:WVY65426 M130962:Q130962 JI130962:JM130962 TE130962:TI130962 ADA130962:ADE130962 AMW130962:ANA130962 AWS130962:AWW130962 BGO130962:BGS130962 BQK130962:BQO130962 CAG130962:CAK130962 CKC130962:CKG130962 CTY130962:CUC130962 DDU130962:DDY130962 DNQ130962:DNU130962 DXM130962:DXQ130962 EHI130962:EHM130962 ERE130962:ERI130962 FBA130962:FBE130962 FKW130962:FLA130962 FUS130962:FUW130962 GEO130962:GES130962 GOK130962:GOO130962 GYG130962:GYK130962 HIC130962:HIG130962 HRY130962:HSC130962 IBU130962:IBY130962 ILQ130962:ILU130962 IVM130962:IVQ130962 JFI130962:JFM130962 JPE130962:JPI130962 JZA130962:JZE130962 KIW130962:KJA130962 KSS130962:KSW130962 LCO130962:LCS130962 LMK130962:LMO130962 LWG130962:LWK130962 MGC130962:MGG130962 MPY130962:MQC130962 MZU130962:MZY130962 NJQ130962:NJU130962 NTM130962:NTQ130962 ODI130962:ODM130962 ONE130962:ONI130962 OXA130962:OXE130962 PGW130962:PHA130962 PQS130962:PQW130962 QAO130962:QAS130962 QKK130962:QKO130962 QUG130962:QUK130962 REC130962:REG130962 RNY130962:ROC130962 RXU130962:RXY130962 SHQ130962:SHU130962 SRM130962:SRQ130962 TBI130962:TBM130962 TLE130962:TLI130962 TVA130962:TVE130962 UEW130962:UFA130962 UOS130962:UOW130962 UYO130962:UYS130962 VIK130962:VIO130962 VSG130962:VSK130962 WCC130962:WCG130962 WLY130962:WMC130962 WVU130962:WVY130962 M196498:Q196498 JI196498:JM196498 TE196498:TI196498 ADA196498:ADE196498 AMW196498:ANA196498 AWS196498:AWW196498 BGO196498:BGS196498 BQK196498:BQO196498 CAG196498:CAK196498 CKC196498:CKG196498 CTY196498:CUC196498 DDU196498:DDY196498 DNQ196498:DNU196498 DXM196498:DXQ196498 EHI196498:EHM196498 ERE196498:ERI196498 FBA196498:FBE196498 FKW196498:FLA196498 FUS196498:FUW196498 GEO196498:GES196498 GOK196498:GOO196498 GYG196498:GYK196498 HIC196498:HIG196498 HRY196498:HSC196498 IBU196498:IBY196498 ILQ196498:ILU196498 IVM196498:IVQ196498 JFI196498:JFM196498 JPE196498:JPI196498 JZA196498:JZE196498 KIW196498:KJA196498 KSS196498:KSW196498 LCO196498:LCS196498 LMK196498:LMO196498 LWG196498:LWK196498 MGC196498:MGG196498 MPY196498:MQC196498 MZU196498:MZY196498 NJQ196498:NJU196498 NTM196498:NTQ196498 ODI196498:ODM196498 ONE196498:ONI196498 OXA196498:OXE196498 PGW196498:PHA196498 PQS196498:PQW196498 QAO196498:QAS196498 QKK196498:QKO196498 QUG196498:QUK196498 REC196498:REG196498 RNY196498:ROC196498 RXU196498:RXY196498 SHQ196498:SHU196498 SRM196498:SRQ196498 TBI196498:TBM196498 TLE196498:TLI196498 TVA196498:TVE196498 UEW196498:UFA196498 UOS196498:UOW196498 UYO196498:UYS196498 VIK196498:VIO196498 VSG196498:VSK196498 WCC196498:WCG196498 WLY196498:WMC196498 WVU196498:WVY196498 M262034:Q262034 JI262034:JM262034 TE262034:TI262034 ADA262034:ADE262034 AMW262034:ANA262034 AWS262034:AWW262034 BGO262034:BGS262034 BQK262034:BQO262034 CAG262034:CAK262034 CKC262034:CKG262034 CTY262034:CUC262034 DDU262034:DDY262034 DNQ262034:DNU262034 DXM262034:DXQ262034 EHI262034:EHM262034 ERE262034:ERI262034 FBA262034:FBE262034 FKW262034:FLA262034 FUS262034:FUW262034 GEO262034:GES262034 GOK262034:GOO262034 GYG262034:GYK262034 HIC262034:HIG262034 HRY262034:HSC262034 IBU262034:IBY262034 ILQ262034:ILU262034 IVM262034:IVQ262034 JFI262034:JFM262034 JPE262034:JPI262034 JZA262034:JZE262034 KIW262034:KJA262034 KSS262034:KSW262034 LCO262034:LCS262034 LMK262034:LMO262034 LWG262034:LWK262034 MGC262034:MGG262034 MPY262034:MQC262034 MZU262034:MZY262034 NJQ262034:NJU262034 NTM262034:NTQ262034 ODI262034:ODM262034 ONE262034:ONI262034 OXA262034:OXE262034 PGW262034:PHA262034 PQS262034:PQW262034 QAO262034:QAS262034 QKK262034:QKO262034 QUG262034:QUK262034 REC262034:REG262034 RNY262034:ROC262034 RXU262034:RXY262034 SHQ262034:SHU262034 SRM262034:SRQ262034 TBI262034:TBM262034 TLE262034:TLI262034 TVA262034:TVE262034 UEW262034:UFA262034 UOS262034:UOW262034 UYO262034:UYS262034 VIK262034:VIO262034 VSG262034:VSK262034 WCC262034:WCG262034 WLY262034:WMC262034 WVU262034:WVY262034 M327570:Q327570 JI327570:JM327570 TE327570:TI327570 ADA327570:ADE327570 AMW327570:ANA327570 AWS327570:AWW327570 BGO327570:BGS327570 BQK327570:BQO327570 CAG327570:CAK327570 CKC327570:CKG327570 CTY327570:CUC327570 DDU327570:DDY327570 DNQ327570:DNU327570 DXM327570:DXQ327570 EHI327570:EHM327570 ERE327570:ERI327570 FBA327570:FBE327570 FKW327570:FLA327570 FUS327570:FUW327570 GEO327570:GES327570 GOK327570:GOO327570 GYG327570:GYK327570 HIC327570:HIG327570 HRY327570:HSC327570 IBU327570:IBY327570 ILQ327570:ILU327570 IVM327570:IVQ327570 JFI327570:JFM327570 JPE327570:JPI327570 JZA327570:JZE327570 KIW327570:KJA327570 KSS327570:KSW327570 LCO327570:LCS327570 LMK327570:LMO327570 LWG327570:LWK327570 MGC327570:MGG327570 MPY327570:MQC327570 MZU327570:MZY327570 NJQ327570:NJU327570 NTM327570:NTQ327570 ODI327570:ODM327570 ONE327570:ONI327570 OXA327570:OXE327570 PGW327570:PHA327570 PQS327570:PQW327570 QAO327570:QAS327570 QKK327570:QKO327570 QUG327570:QUK327570 REC327570:REG327570 RNY327570:ROC327570 RXU327570:RXY327570 SHQ327570:SHU327570 SRM327570:SRQ327570 TBI327570:TBM327570 TLE327570:TLI327570 TVA327570:TVE327570 UEW327570:UFA327570 UOS327570:UOW327570 UYO327570:UYS327570 VIK327570:VIO327570 VSG327570:VSK327570 WCC327570:WCG327570 WLY327570:WMC327570 WVU327570:WVY327570 M393106:Q393106 JI393106:JM393106 TE393106:TI393106 ADA393106:ADE393106 AMW393106:ANA393106 AWS393106:AWW393106 BGO393106:BGS393106 BQK393106:BQO393106 CAG393106:CAK393106 CKC393106:CKG393106 CTY393106:CUC393106 DDU393106:DDY393106 DNQ393106:DNU393106 DXM393106:DXQ393106 EHI393106:EHM393106 ERE393106:ERI393106 FBA393106:FBE393106 FKW393106:FLA393106 FUS393106:FUW393106 GEO393106:GES393106 GOK393106:GOO393106 GYG393106:GYK393106 HIC393106:HIG393106 HRY393106:HSC393106 IBU393106:IBY393106 ILQ393106:ILU393106 IVM393106:IVQ393106 JFI393106:JFM393106 JPE393106:JPI393106 JZA393106:JZE393106 KIW393106:KJA393106 KSS393106:KSW393106 LCO393106:LCS393106 LMK393106:LMO393106 LWG393106:LWK393106 MGC393106:MGG393106 MPY393106:MQC393106 MZU393106:MZY393106 NJQ393106:NJU393106 NTM393106:NTQ393106 ODI393106:ODM393106 ONE393106:ONI393106 OXA393106:OXE393106 PGW393106:PHA393106 PQS393106:PQW393106 QAO393106:QAS393106 QKK393106:QKO393106 QUG393106:QUK393106 REC393106:REG393106 RNY393106:ROC393106 RXU393106:RXY393106 SHQ393106:SHU393106 SRM393106:SRQ393106 TBI393106:TBM393106 TLE393106:TLI393106 TVA393106:TVE393106 UEW393106:UFA393106 UOS393106:UOW393106 UYO393106:UYS393106 VIK393106:VIO393106 VSG393106:VSK393106 WCC393106:WCG393106 WLY393106:WMC393106 WVU393106:WVY393106 M458642:Q458642 JI458642:JM458642 TE458642:TI458642 ADA458642:ADE458642 AMW458642:ANA458642 AWS458642:AWW458642 BGO458642:BGS458642 BQK458642:BQO458642 CAG458642:CAK458642 CKC458642:CKG458642 CTY458642:CUC458642 DDU458642:DDY458642 DNQ458642:DNU458642 DXM458642:DXQ458642 EHI458642:EHM458642 ERE458642:ERI458642 FBA458642:FBE458642 FKW458642:FLA458642 FUS458642:FUW458642 GEO458642:GES458642 GOK458642:GOO458642 GYG458642:GYK458642 HIC458642:HIG458642 HRY458642:HSC458642 IBU458642:IBY458642 ILQ458642:ILU458642 IVM458642:IVQ458642 JFI458642:JFM458642 JPE458642:JPI458642 JZA458642:JZE458642 KIW458642:KJA458642 KSS458642:KSW458642 LCO458642:LCS458642 LMK458642:LMO458642 LWG458642:LWK458642 MGC458642:MGG458642 MPY458642:MQC458642 MZU458642:MZY458642 NJQ458642:NJU458642 NTM458642:NTQ458642 ODI458642:ODM458642 ONE458642:ONI458642 OXA458642:OXE458642 PGW458642:PHA458642 PQS458642:PQW458642 QAO458642:QAS458642 QKK458642:QKO458642 QUG458642:QUK458642 REC458642:REG458642 RNY458642:ROC458642 RXU458642:RXY458642 SHQ458642:SHU458642 SRM458642:SRQ458642 TBI458642:TBM458642 TLE458642:TLI458642 TVA458642:TVE458642 UEW458642:UFA458642 UOS458642:UOW458642 UYO458642:UYS458642 VIK458642:VIO458642 VSG458642:VSK458642 WCC458642:WCG458642 WLY458642:WMC458642 WVU458642:WVY458642 M524178:Q524178 JI524178:JM524178 TE524178:TI524178 ADA524178:ADE524178 AMW524178:ANA524178 AWS524178:AWW524178 BGO524178:BGS524178 BQK524178:BQO524178 CAG524178:CAK524178 CKC524178:CKG524178 CTY524178:CUC524178 DDU524178:DDY524178 DNQ524178:DNU524178 DXM524178:DXQ524178 EHI524178:EHM524178 ERE524178:ERI524178 FBA524178:FBE524178 FKW524178:FLA524178 FUS524178:FUW524178 GEO524178:GES524178 GOK524178:GOO524178 GYG524178:GYK524178 HIC524178:HIG524178 HRY524178:HSC524178 IBU524178:IBY524178 ILQ524178:ILU524178 IVM524178:IVQ524178 JFI524178:JFM524178 JPE524178:JPI524178 JZA524178:JZE524178 KIW524178:KJA524178 KSS524178:KSW524178 LCO524178:LCS524178 LMK524178:LMO524178 LWG524178:LWK524178 MGC524178:MGG524178 MPY524178:MQC524178 MZU524178:MZY524178 NJQ524178:NJU524178 NTM524178:NTQ524178 ODI524178:ODM524178 ONE524178:ONI524178 OXA524178:OXE524178 PGW524178:PHA524178 PQS524178:PQW524178 QAO524178:QAS524178 QKK524178:QKO524178 QUG524178:QUK524178 REC524178:REG524178 RNY524178:ROC524178 RXU524178:RXY524178 SHQ524178:SHU524178 SRM524178:SRQ524178 TBI524178:TBM524178 TLE524178:TLI524178 TVA524178:TVE524178 UEW524178:UFA524178 UOS524178:UOW524178 UYO524178:UYS524178 VIK524178:VIO524178 VSG524178:VSK524178 WCC524178:WCG524178 WLY524178:WMC524178 WVU524178:WVY524178 M589714:Q589714 JI589714:JM589714 TE589714:TI589714 ADA589714:ADE589714 AMW589714:ANA589714 AWS589714:AWW589714 BGO589714:BGS589714 BQK589714:BQO589714 CAG589714:CAK589714 CKC589714:CKG589714 CTY589714:CUC589714 DDU589714:DDY589714 DNQ589714:DNU589714 DXM589714:DXQ589714 EHI589714:EHM589714 ERE589714:ERI589714 FBA589714:FBE589714 FKW589714:FLA589714 FUS589714:FUW589714 GEO589714:GES589714 GOK589714:GOO589714 GYG589714:GYK589714 HIC589714:HIG589714 HRY589714:HSC589714 IBU589714:IBY589714 ILQ589714:ILU589714 IVM589714:IVQ589714 JFI589714:JFM589714 JPE589714:JPI589714 JZA589714:JZE589714 KIW589714:KJA589714 KSS589714:KSW589714 LCO589714:LCS589714 LMK589714:LMO589714 LWG589714:LWK589714 MGC589714:MGG589714 MPY589714:MQC589714 MZU589714:MZY589714 NJQ589714:NJU589714 NTM589714:NTQ589714 ODI589714:ODM589714 ONE589714:ONI589714 OXA589714:OXE589714 PGW589714:PHA589714 PQS589714:PQW589714 QAO589714:QAS589714 QKK589714:QKO589714 QUG589714:QUK589714 REC589714:REG589714 RNY589714:ROC589714 RXU589714:RXY589714 SHQ589714:SHU589714 SRM589714:SRQ589714 TBI589714:TBM589714 TLE589714:TLI589714 TVA589714:TVE589714 UEW589714:UFA589714 UOS589714:UOW589714 UYO589714:UYS589714 VIK589714:VIO589714 VSG589714:VSK589714 WCC589714:WCG589714 WLY589714:WMC589714 WVU589714:WVY589714 M655250:Q655250 JI655250:JM655250 TE655250:TI655250 ADA655250:ADE655250 AMW655250:ANA655250 AWS655250:AWW655250 BGO655250:BGS655250 BQK655250:BQO655250 CAG655250:CAK655250 CKC655250:CKG655250 CTY655250:CUC655250 DDU655250:DDY655250 DNQ655250:DNU655250 DXM655250:DXQ655250 EHI655250:EHM655250 ERE655250:ERI655250 FBA655250:FBE655250 FKW655250:FLA655250 FUS655250:FUW655250 GEO655250:GES655250 GOK655250:GOO655250 GYG655250:GYK655250 HIC655250:HIG655250 HRY655250:HSC655250 IBU655250:IBY655250 ILQ655250:ILU655250 IVM655250:IVQ655250 JFI655250:JFM655250 JPE655250:JPI655250 JZA655250:JZE655250 KIW655250:KJA655250 KSS655250:KSW655250 LCO655250:LCS655250 LMK655250:LMO655250 LWG655250:LWK655250 MGC655250:MGG655250 MPY655250:MQC655250 MZU655250:MZY655250 NJQ655250:NJU655250 NTM655250:NTQ655250 ODI655250:ODM655250 ONE655250:ONI655250 OXA655250:OXE655250 PGW655250:PHA655250 PQS655250:PQW655250 QAO655250:QAS655250 QKK655250:QKO655250 QUG655250:QUK655250 REC655250:REG655250 RNY655250:ROC655250 RXU655250:RXY655250 SHQ655250:SHU655250 SRM655250:SRQ655250 TBI655250:TBM655250 TLE655250:TLI655250 TVA655250:TVE655250 UEW655250:UFA655250 UOS655250:UOW655250 UYO655250:UYS655250 VIK655250:VIO655250 VSG655250:VSK655250 WCC655250:WCG655250 WLY655250:WMC655250 WVU655250:WVY655250 M720786:Q720786 JI720786:JM720786 TE720786:TI720786 ADA720786:ADE720786 AMW720786:ANA720786 AWS720786:AWW720786 BGO720786:BGS720786 BQK720786:BQO720786 CAG720786:CAK720786 CKC720786:CKG720786 CTY720786:CUC720786 DDU720786:DDY720786 DNQ720786:DNU720786 DXM720786:DXQ720786 EHI720786:EHM720786 ERE720786:ERI720786 FBA720786:FBE720786 FKW720786:FLA720786 FUS720786:FUW720786 GEO720786:GES720786 GOK720786:GOO720786 GYG720786:GYK720786 HIC720786:HIG720786 HRY720786:HSC720786 IBU720786:IBY720786 ILQ720786:ILU720786 IVM720786:IVQ720786 JFI720786:JFM720786 JPE720786:JPI720786 JZA720786:JZE720786 KIW720786:KJA720786 KSS720786:KSW720786 LCO720786:LCS720786 LMK720786:LMO720786 LWG720786:LWK720786 MGC720786:MGG720786 MPY720786:MQC720786 MZU720786:MZY720786 NJQ720786:NJU720786 NTM720786:NTQ720786 ODI720786:ODM720786 ONE720786:ONI720786 OXA720786:OXE720786 PGW720786:PHA720786 PQS720786:PQW720786 QAO720786:QAS720786 QKK720786:QKO720786 QUG720786:QUK720786 REC720786:REG720786 RNY720786:ROC720786 RXU720786:RXY720786 SHQ720786:SHU720786 SRM720786:SRQ720786 TBI720786:TBM720786 TLE720786:TLI720786 TVA720786:TVE720786 UEW720786:UFA720786 UOS720786:UOW720786 UYO720786:UYS720786 VIK720786:VIO720786 VSG720786:VSK720786 WCC720786:WCG720786 WLY720786:WMC720786 WVU720786:WVY720786 M786322:Q786322 JI786322:JM786322 TE786322:TI786322 ADA786322:ADE786322 AMW786322:ANA786322 AWS786322:AWW786322 BGO786322:BGS786322 BQK786322:BQO786322 CAG786322:CAK786322 CKC786322:CKG786322 CTY786322:CUC786322 DDU786322:DDY786322 DNQ786322:DNU786322 DXM786322:DXQ786322 EHI786322:EHM786322 ERE786322:ERI786322 FBA786322:FBE786322 FKW786322:FLA786322 FUS786322:FUW786322 GEO786322:GES786322 GOK786322:GOO786322 GYG786322:GYK786322 HIC786322:HIG786322 HRY786322:HSC786322 IBU786322:IBY786322 ILQ786322:ILU786322 IVM786322:IVQ786322 JFI786322:JFM786322 JPE786322:JPI786322 JZA786322:JZE786322 KIW786322:KJA786322 KSS786322:KSW786322 LCO786322:LCS786322 LMK786322:LMO786322 LWG786322:LWK786322 MGC786322:MGG786322 MPY786322:MQC786322 MZU786322:MZY786322 NJQ786322:NJU786322 NTM786322:NTQ786322 ODI786322:ODM786322 ONE786322:ONI786322 OXA786322:OXE786322 PGW786322:PHA786322 PQS786322:PQW786322 QAO786322:QAS786322 QKK786322:QKO786322 QUG786322:QUK786322 REC786322:REG786322 RNY786322:ROC786322 RXU786322:RXY786322 SHQ786322:SHU786322 SRM786322:SRQ786322 TBI786322:TBM786322 TLE786322:TLI786322 TVA786322:TVE786322 UEW786322:UFA786322 UOS786322:UOW786322 UYO786322:UYS786322 VIK786322:VIO786322 VSG786322:VSK786322 WCC786322:WCG786322 WLY786322:WMC786322 WVU786322:WVY786322 M851858:Q851858 JI851858:JM851858 TE851858:TI851858 ADA851858:ADE851858 AMW851858:ANA851858 AWS851858:AWW851858 BGO851858:BGS851858 BQK851858:BQO851858 CAG851858:CAK851858 CKC851858:CKG851858 CTY851858:CUC851858 DDU851858:DDY851858 DNQ851858:DNU851858 DXM851858:DXQ851858 EHI851858:EHM851858 ERE851858:ERI851858 FBA851858:FBE851858 FKW851858:FLA851858 FUS851858:FUW851858 GEO851858:GES851858 GOK851858:GOO851858 GYG851858:GYK851858 HIC851858:HIG851858 HRY851858:HSC851858 IBU851858:IBY851858 ILQ851858:ILU851858 IVM851858:IVQ851858 JFI851858:JFM851858 JPE851858:JPI851858 JZA851858:JZE851858 KIW851858:KJA851858 KSS851858:KSW851858 LCO851858:LCS851858 LMK851858:LMO851858 LWG851858:LWK851858 MGC851858:MGG851858 MPY851858:MQC851858 MZU851858:MZY851858 NJQ851858:NJU851858 NTM851858:NTQ851858 ODI851858:ODM851858 ONE851858:ONI851858 OXA851858:OXE851858 PGW851858:PHA851858 PQS851858:PQW851858 QAO851858:QAS851858 QKK851858:QKO851858 QUG851858:QUK851858 REC851858:REG851858 RNY851858:ROC851858 RXU851858:RXY851858 SHQ851858:SHU851858 SRM851858:SRQ851858 TBI851858:TBM851858 TLE851858:TLI851858 TVA851858:TVE851858 UEW851858:UFA851858 UOS851858:UOW851858 UYO851858:UYS851858 VIK851858:VIO851858 VSG851858:VSK851858 WCC851858:WCG851858 WLY851858:WMC851858 WVU851858:WVY851858 M917394:Q917394 JI917394:JM917394 TE917394:TI917394 ADA917394:ADE917394 AMW917394:ANA917394 AWS917394:AWW917394 BGO917394:BGS917394 BQK917394:BQO917394 CAG917394:CAK917394 CKC917394:CKG917394 CTY917394:CUC917394 DDU917394:DDY917394 DNQ917394:DNU917394 DXM917394:DXQ917394 EHI917394:EHM917394 ERE917394:ERI917394 FBA917394:FBE917394 FKW917394:FLA917394 FUS917394:FUW917394 GEO917394:GES917394 GOK917394:GOO917394 GYG917394:GYK917394 HIC917394:HIG917394 HRY917394:HSC917394 IBU917394:IBY917394 ILQ917394:ILU917394 IVM917394:IVQ917394 JFI917394:JFM917394 JPE917394:JPI917394 JZA917394:JZE917394 KIW917394:KJA917394 KSS917394:KSW917394 LCO917394:LCS917394 LMK917394:LMO917394 LWG917394:LWK917394 MGC917394:MGG917394 MPY917394:MQC917394 MZU917394:MZY917394 NJQ917394:NJU917394 NTM917394:NTQ917394 ODI917394:ODM917394 ONE917394:ONI917394 OXA917394:OXE917394 PGW917394:PHA917394 PQS917394:PQW917394 QAO917394:QAS917394 QKK917394:QKO917394 QUG917394:QUK917394 REC917394:REG917394 RNY917394:ROC917394 RXU917394:RXY917394 SHQ917394:SHU917394 SRM917394:SRQ917394 TBI917394:TBM917394 TLE917394:TLI917394 TVA917394:TVE917394 UEW917394:UFA917394 UOS917394:UOW917394 UYO917394:UYS917394 VIK917394:VIO917394 VSG917394:VSK917394 WCC917394:WCG917394 WLY917394:WMC917394 WVU917394:WVY917394 M982930:Q982930 JI982930:JM982930 TE982930:TI982930 ADA982930:ADE982930 AMW982930:ANA982930 AWS982930:AWW982930 BGO982930:BGS982930 BQK982930:BQO982930 CAG982930:CAK982930 CKC982930:CKG982930 CTY982930:CUC982930 DDU982930:DDY982930 DNQ982930:DNU982930 DXM982930:DXQ982930 EHI982930:EHM982930 ERE982930:ERI982930 FBA982930:FBE982930 FKW982930:FLA982930 FUS982930:FUW982930 GEO982930:GES982930 GOK982930:GOO982930 GYG982930:GYK982930 HIC982930:HIG982930 HRY982930:HSC982930 IBU982930:IBY982930 ILQ982930:ILU982930 IVM982930:IVQ982930 JFI982930:JFM982930 JPE982930:JPI982930 JZA982930:JZE982930 KIW982930:KJA982930 KSS982930:KSW982930 LCO982930:LCS982930 LMK982930:LMO982930 LWG982930:LWK982930 MGC982930:MGG982930 MPY982930:MQC982930 MZU982930:MZY982930 NJQ982930:NJU982930 NTM982930:NTQ982930 ODI982930:ODM982930 ONE982930:ONI982930 OXA982930:OXE982930 PGW982930:PHA982930 PQS982930:PQW982930 QAO982930:QAS982930 QKK982930:QKO982930 QUG982930:QUK982930 REC982930:REG982930 RNY982930:ROC982930 RXU982930:RXY982930 SHQ982930:SHU982930 SRM982930:SRQ982930 TBI982930:TBM982930 TLE982930:TLI982930 TVA982930:TVE982930 UEW982930:UFA982930 UOS982930:UOW982930 UYO982930:UYS982930 VIK982930:VIO982930 VSG982930:VSK982930 WCC982930:WCG982930 WLY982930:WMC982930 JI13:JM15 TE13:TI15 ADA13:ADE15 AMW13:ANA15 AWS13:AWW15 BGO13:BGS15 BQK13:BQO15 CAG13:CAK15 CKC13:CKG15 CTY13:CUC15 DDU13:DDY15 DNQ13:DNU15 DXM13:DXQ15 EHI13:EHM15 ERE13:ERI15 FBA13:FBE15 FKW13:FLA15 FUS13:FUW15 GEO13:GES15 GOK13:GOO15 GYG13:GYK15 HIC13:HIG15 HRY13:HSC15 IBU13:IBY15 ILQ13:ILU15 IVM13:IVQ15 JFI13:JFM15 JPE13:JPI15 JZA13:JZE15 KIW13:KJA15 KSS13:KSW15 LCO13:LCS15 LMK13:LMO15 LWG13:LWK15 MGC13:MGG15 MPY13:MQC15 MZU13:MZY15 NJQ13:NJU15 NTM13:NTQ15 ODI13:ODM15 ONE13:ONI15 OXA13:OXE15 PGW13:PHA15 PQS13:PQW15 QAO13:QAS15 QKK13:QKO15 QUG13:QUK15 REC13:REG15 RNY13:ROC15 RXU13:RXY15 SHQ13:SHU15 SRM13:SRQ15 TBI13:TBM15 TLE13:TLI15 TVA13:TVE15 UEW13:UFA15 UOS13:UOW15 UYO13:UYS15 VIK13:VIO15 VSG13:VSK15 WCC13:WCG15 WLY13:WMC15 WVU13:WVY15">
      <formula1>1</formula1>
      <formula2>9999</formula2>
    </dataValidation>
    <dataValidation type="whole" operator="equal" allowBlank="1" showInputMessage="1" showErrorMessage="1" errorTitle="El documento es normal" error="Valor no valido" prompt="No anexo medio electrónico, capturar 1 si se requiere seleccionar esta opción." sqref="WYB982932 BT65428 LP65428 VL65428 AFH65428 APD65428 AYZ65428 BIV65428 BSR65428 CCN65428 CMJ65428 CWF65428 DGB65428 DPX65428 DZT65428 EJP65428 ETL65428 FDH65428 FND65428 FWZ65428 GGV65428 GQR65428 HAN65428 HKJ65428 HUF65428 IEB65428 INX65428 IXT65428 JHP65428 JRL65428 KBH65428 KLD65428 KUZ65428 LEV65428 LOR65428 LYN65428 MIJ65428 MSF65428 NCB65428 NLX65428 NVT65428 OFP65428 OPL65428 OZH65428 PJD65428 PSZ65428 QCV65428 QMR65428 QWN65428 RGJ65428 RQF65428 SAB65428 SJX65428 STT65428 TDP65428 TNL65428 TXH65428 UHD65428 UQZ65428 VAV65428 VKR65428 VUN65428 WEJ65428 WOF65428 WYB65428 BT130964 LP130964 VL130964 AFH130964 APD130964 AYZ130964 BIV130964 BSR130964 CCN130964 CMJ130964 CWF130964 DGB130964 DPX130964 DZT130964 EJP130964 ETL130964 FDH130964 FND130964 FWZ130964 GGV130964 GQR130964 HAN130964 HKJ130964 HUF130964 IEB130964 INX130964 IXT130964 JHP130964 JRL130964 KBH130964 KLD130964 KUZ130964 LEV130964 LOR130964 LYN130964 MIJ130964 MSF130964 NCB130964 NLX130964 NVT130964 OFP130964 OPL130964 OZH130964 PJD130964 PSZ130964 QCV130964 QMR130964 QWN130964 RGJ130964 RQF130964 SAB130964 SJX130964 STT130964 TDP130964 TNL130964 TXH130964 UHD130964 UQZ130964 VAV130964 VKR130964 VUN130964 WEJ130964 WOF130964 WYB130964 BT196500 LP196500 VL196500 AFH196500 APD196500 AYZ196500 BIV196500 BSR196500 CCN196500 CMJ196500 CWF196500 DGB196500 DPX196500 DZT196500 EJP196500 ETL196500 FDH196500 FND196500 FWZ196500 GGV196500 GQR196500 HAN196500 HKJ196500 HUF196500 IEB196500 INX196500 IXT196500 JHP196500 JRL196500 KBH196500 KLD196500 KUZ196500 LEV196500 LOR196500 LYN196500 MIJ196500 MSF196500 NCB196500 NLX196500 NVT196500 OFP196500 OPL196500 OZH196500 PJD196500 PSZ196500 QCV196500 QMR196500 QWN196500 RGJ196500 RQF196500 SAB196500 SJX196500 STT196500 TDP196500 TNL196500 TXH196500 UHD196500 UQZ196500 VAV196500 VKR196500 VUN196500 WEJ196500 WOF196500 WYB196500 BT262036 LP262036 VL262036 AFH262036 APD262036 AYZ262036 BIV262036 BSR262036 CCN262036 CMJ262036 CWF262036 DGB262036 DPX262036 DZT262036 EJP262036 ETL262036 FDH262036 FND262036 FWZ262036 GGV262036 GQR262036 HAN262036 HKJ262036 HUF262036 IEB262036 INX262036 IXT262036 JHP262036 JRL262036 KBH262036 KLD262036 KUZ262036 LEV262036 LOR262036 LYN262036 MIJ262036 MSF262036 NCB262036 NLX262036 NVT262036 OFP262036 OPL262036 OZH262036 PJD262036 PSZ262036 QCV262036 QMR262036 QWN262036 RGJ262036 RQF262036 SAB262036 SJX262036 STT262036 TDP262036 TNL262036 TXH262036 UHD262036 UQZ262036 VAV262036 VKR262036 VUN262036 WEJ262036 WOF262036 WYB262036 BT327572 LP327572 VL327572 AFH327572 APD327572 AYZ327572 BIV327572 BSR327572 CCN327572 CMJ327572 CWF327572 DGB327572 DPX327572 DZT327572 EJP327572 ETL327572 FDH327572 FND327572 FWZ327572 GGV327572 GQR327572 HAN327572 HKJ327572 HUF327572 IEB327572 INX327572 IXT327572 JHP327572 JRL327572 KBH327572 KLD327572 KUZ327572 LEV327572 LOR327572 LYN327572 MIJ327572 MSF327572 NCB327572 NLX327572 NVT327572 OFP327572 OPL327572 OZH327572 PJD327572 PSZ327572 QCV327572 QMR327572 QWN327572 RGJ327572 RQF327572 SAB327572 SJX327572 STT327572 TDP327572 TNL327572 TXH327572 UHD327572 UQZ327572 VAV327572 VKR327572 VUN327572 WEJ327572 WOF327572 WYB327572 BT393108 LP393108 VL393108 AFH393108 APD393108 AYZ393108 BIV393108 BSR393108 CCN393108 CMJ393108 CWF393108 DGB393108 DPX393108 DZT393108 EJP393108 ETL393108 FDH393108 FND393108 FWZ393108 GGV393108 GQR393108 HAN393108 HKJ393108 HUF393108 IEB393108 INX393108 IXT393108 JHP393108 JRL393108 KBH393108 KLD393108 KUZ393108 LEV393108 LOR393108 LYN393108 MIJ393108 MSF393108 NCB393108 NLX393108 NVT393108 OFP393108 OPL393108 OZH393108 PJD393108 PSZ393108 QCV393108 QMR393108 QWN393108 RGJ393108 RQF393108 SAB393108 SJX393108 STT393108 TDP393108 TNL393108 TXH393108 UHD393108 UQZ393108 VAV393108 VKR393108 VUN393108 WEJ393108 WOF393108 WYB393108 BT458644 LP458644 VL458644 AFH458644 APD458644 AYZ458644 BIV458644 BSR458644 CCN458644 CMJ458644 CWF458644 DGB458644 DPX458644 DZT458644 EJP458644 ETL458644 FDH458644 FND458644 FWZ458644 GGV458644 GQR458644 HAN458644 HKJ458644 HUF458644 IEB458644 INX458644 IXT458644 JHP458644 JRL458644 KBH458644 KLD458644 KUZ458644 LEV458644 LOR458644 LYN458644 MIJ458644 MSF458644 NCB458644 NLX458644 NVT458644 OFP458644 OPL458644 OZH458644 PJD458644 PSZ458644 QCV458644 QMR458644 QWN458644 RGJ458644 RQF458644 SAB458644 SJX458644 STT458644 TDP458644 TNL458644 TXH458644 UHD458644 UQZ458644 VAV458644 VKR458644 VUN458644 WEJ458644 WOF458644 WYB458644 BT524180 LP524180 VL524180 AFH524180 APD524180 AYZ524180 BIV524180 BSR524180 CCN524180 CMJ524180 CWF524180 DGB524180 DPX524180 DZT524180 EJP524180 ETL524180 FDH524180 FND524180 FWZ524180 GGV524180 GQR524180 HAN524180 HKJ524180 HUF524180 IEB524180 INX524180 IXT524180 JHP524180 JRL524180 KBH524180 KLD524180 KUZ524180 LEV524180 LOR524180 LYN524180 MIJ524180 MSF524180 NCB524180 NLX524180 NVT524180 OFP524180 OPL524180 OZH524180 PJD524180 PSZ524180 QCV524180 QMR524180 QWN524180 RGJ524180 RQF524180 SAB524180 SJX524180 STT524180 TDP524180 TNL524180 TXH524180 UHD524180 UQZ524180 VAV524180 VKR524180 VUN524180 WEJ524180 WOF524180 WYB524180 BT589716 LP589716 VL589716 AFH589716 APD589716 AYZ589716 BIV589716 BSR589716 CCN589716 CMJ589716 CWF589716 DGB589716 DPX589716 DZT589716 EJP589716 ETL589716 FDH589716 FND589716 FWZ589716 GGV589716 GQR589716 HAN589716 HKJ589716 HUF589716 IEB589716 INX589716 IXT589716 JHP589716 JRL589716 KBH589716 KLD589716 KUZ589716 LEV589716 LOR589716 LYN589716 MIJ589716 MSF589716 NCB589716 NLX589716 NVT589716 OFP589716 OPL589716 OZH589716 PJD589716 PSZ589716 QCV589716 QMR589716 QWN589716 RGJ589716 RQF589716 SAB589716 SJX589716 STT589716 TDP589716 TNL589716 TXH589716 UHD589716 UQZ589716 VAV589716 VKR589716 VUN589716 WEJ589716 WOF589716 WYB589716 BT655252 LP655252 VL655252 AFH655252 APD655252 AYZ655252 BIV655252 BSR655252 CCN655252 CMJ655252 CWF655252 DGB655252 DPX655252 DZT655252 EJP655252 ETL655252 FDH655252 FND655252 FWZ655252 GGV655252 GQR655252 HAN655252 HKJ655252 HUF655252 IEB655252 INX655252 IXT655252 JHP655252 JRL655252 KBH655252 KLD655252 KUZ655252 LEV655252 LOR655252 LYN655252 MIJ655252 MSF655252 NCB655252 NLX655252 NVT655252 OFP655252 OPL655252 OZH655252 PJD655252 PSZ655252 QCV655252 QMR655252 QWN655252 RGJ655252 RQF655252 SAB655252 SJX655252 STT655252 TDP655252 TNL655252 TXH655252 UHD655252 UQZ655252 VAV655252 VKR655252 VUN655252 WEJ655252 WOF655252 WYB655252 BT720788 LP720788 VL720788 AFH720788 APD720788 AYZ720788 BIV720788 BSR720788 CCN720788 CMJ720788 CWF720788 DGB720788 DPX720788 DZT720788 EJP720788 ETL720788 FDH720788 FND720788 FWZ720788 GGV720788 GQR720788 HAN720788 HKJ720788 HUF720788 IEB720788 INX720788 IXT720788 JHP720788 JRL720788 KBH720788 KLD720788 KUZ720788 LEV720788 LOR720788 LYN720788 MIJ720788 MSF720788 NCB720788 NLX720788 NVT720788 OFP720788 OPL720788 OZH720788 PJD720788 PSZ720788 QCV720788 QMR720788 QWN720788 RGJ720788 RQF720788 SAB720788 SJX720788 STT720788 TDP720788 TNL720788 TXH720788 UHD720788 UQZ720788 VAV720788 VKR720788 VUN720788 WEJ720788 WOF720788 WYB720788 BT786324 LP786324 VL786324 AFH786324 APD786324 AYZ786324 BIV786324 BSR786324 CCN786324 CMJ786324 CWF786324 DGB786324 DPX786324 DZT786324 EJP786324 ETL786324 FDH786324 FND786324 FWZ786324 GGV786324 GQR786324 HAN786324 HKJ786324 HUF786324 IEB786324 INX786324 IXT786324 JHP786324 JRL786324 KBH786324 KLD786324 KUZ786324 LEV786324 LOR786324 LYN786324 MIJ786324 MSF786324 NCB786324 NLX786324 NVT786324 OFP786324 OPL786324 OZH786324 PJD786324 PSZ786324 QCV786324 QMR786324 QWN786324 RGJ786324 RQF786324 SAB786324 SJX786324 STT786324 TDP786324 TNL786324 TXH786324 UHD786324 UQZ786324 VAV786324 VKR786324 VUN786324 WEJ786324 WOF786324 WYB786324 BT851860 LP851860 VL851860 AFH851860 APD851860 AYZ851860 BIV851860 BSR851860 CCN851860 CMJ851860 CWF851860 DGB851860 DPX851860 DZT851860 EJP851860 ETL851860 FDH851860 FND851860 FWZ851860 GGV851860 GQR851860 HAN851860 HKJ851860 HUF851860 IEB851860 INX851860 IXT851860 JHP851860 JRL851860 KBH851860 KLD851860 KUZ851860 LEV851860 LOR851860 LYN851860 MIJ851860 MSF851860 NCB851860 NLX851860 NVT851860 OFP851860 OPL851860 OZH851860 PJD851860 PSZ851860 QCV851860 QMR851860 QWN851860 RGJ851860 RQF851860 SAB851860 SJX851860 STT851860 TDP851860 TNL851860 TXH851860 UHD851860 UQZ851860 VAV851860 VKR851860 VUN851860 WEJ851860 WOF851860 WYB851860 BT917396 LP917396 VL917396 AFH917396 APD917396 AYZ917396 BIV917396 BSR917396 CCN917396 CMJ917396 CWF917396 DGB917396 DPX917396 DZT917396 EJP917396 ETL917396 FDH917396 FND917396 FWZ917396 GGV917396 GQR917396 HAN917396 HKJ917396 HUF917396 IEB917396 INX917396 IXT917396 JHP917396 JRL917396 KBH917396 KLD917396 KUZ917396 LEV917396 LOR917396 LYN917396 MIJ917396 MSF917396 NCB917396 NLX917396 NVT917396 OFP917396 OPL917396 OZH917396 PJD917396 PSZ917396 QCV917396 QMR917396 QWN917396 RGJ917396 RQF917396 SAB917396 SJX917396 STT917396 TDP917396 TNL917396 TXH917396 UHD917396 UQZ917396 VAV917396 VKR917396 VUN917396 WEJ917396 WOF917396 WYB917396 BT982932 LP982932 VL982932 AFH982932 APD982932 AYZ982932 BIV982932 BSR982932 CCN982932 CMJ982932 CWF982932 DGB982932 DPX982932 DZT982932 EJP982932 ETL982932 FDH982932 FND982932 FWZ982932 GGV982932 GQR982932 HAN982932 HKJ982932 HUF982932 IEB982932 INX982932 IXT982932 JHP982932 JRL982932 KBH982932 KLD982932 KUZ982932 LEV982932 LOR982932 LYN982932 MIJ982932 MSF982932 NCB982932 NLX982932 NVT982932 OFP982932 OPL982932 OZH982932 PJD982932 PSZ982932 QCV982932 QMR982932 QWN982932 RGJ982932 RQF982932 SAB982932 SJX982932 STT982932 TDP982932 TNL982932 TXH982932 UHD982932 UQZ982932 VAV982932 VKR982932 VUN982932 WEJ982932 WOF982932 LP17 VL17 AFH17 APD17 AYZ17 BIV17 BSR17 CCN17 CMJ17 CWF17 DGB17 DPX17 DZT17 EJP17 ETL17 FDH17 FND17 FWZ17 GGV17 GQR17 HAN17 HKJ17 HUF17 IEB17 INX17 IXT17 JHP17 JRL17 KBH17 KLD17 KUZ17 LEV17 LOR17 LYN17 MIJ17 MSF17 NCB17 NLX17 NVT17 OFP17 OPL17 OZH17 PJD17 PSZ17 QCV17 QMR17 QWN17 RGJ17 RQF17 SAB17 SJX17 STT17 TDP17 TNL17 TXH17 UHD17 UQZ17 VAV17 VKR17 VUN17 WEJ17 WOF17 WYB17">
      <formula1>1</formula1>
    </dataValidation>
    <dataValidation type="whole" operator="equal" allowBlank="1" showInputMessage="1" showErrorMessage="1" errorTitle="El documento es normal" error="Valor no valido" prompt="Anexa medio electrónico, capturar 1 si se requiere seleccionar esta opción." sqref="BT65426 WYB982930 LP65426 VL65426 AFH65426 APD65426 AYZ65426 BIV65426 BSR65426 CCN65426 CMJ65426 CWF65426 DGB65426 DPX65426 DZT65426 EJP65426 ETL65426 FDH65426 FND65426 FWZ65426 GGV65426 GQR65426 HAN65426 HKJ65426 HUF65426 IEB65426 INX65426 IXT65426 JHP65426 JRL65426 KBH65426 KLD65426 KUZ65426 LEV65426 LOR65426 LYN65426 MIJ65426 MSF65426 NCB65426 NLX65426 NVT65426 OFP65426 OPL65426 OZH65426 PJD65426 PSZ65426 QCV65426 QMR65426 QWN65426 RGJ65426 RQF65426 SAB65426 SJX65426 STT65426 TDP65426 TNL65426 TXH65426 UHD65426 UQZ65426 VAV65426 VKR65426 VUN65426 WEJ65426 WOF65426 WYB65426 BT130962 LP130962 VL130962 AFH130962 APD130962 AYZ130962 BIV130962 BSR130962 CCN130962 CMJ130962 CWF130962 DGB130962 DPX130962 DZT130962 EJP130962 ETL130962 FDH130962 FND130962 FWZ130962 GGV130962 GQR130962 HAN130962 HKJ130962 HUF130962 IEB130962 INX130962 IXT130962 JHP130962 JRL130962 KBH130962 KLD130962 KUZ130962 LEV130962 LOR130962 LYN130962 MIJ130962 MSF130962 NCB130962 NLX130962 NVT130962 OFP130962 OPL130962 OZH130962 PJD130962 PSZ130962 QCV130962 QMR130962 QWN130962 RGJ130962 RQF130962 SAB130962 SJX130962 STT130962 TDP130962 TNL130962 TXH130962 UHD130962 UQZ130962 VAV130962 VKR130962 VUN130962 WEJ130962 WOF130962 WYB130962 BT196498 LP196498 VL196498 AFH196498 APD196498 AYZ196498 BIV196498 BSR196498 CCN196498 CMJ196498 CWF196498 DGB196498 DPX196498 DZT196498 EJP196498 ETL196498 FDH196498 FND196498 FWZ196498 GGV196498 GQR196498 HAN196498 HKJ196498 HUF196498 IEB196498 INX196498 IXT196498 JHP196498 JRL196498 KBH196498 KLD196498 KUZ196498 LEV196498 LOR196498 LYN196498 MIJ196498 MSF196498 NCB196498 NLX196498 NVT196498 OFP196498 OPL196498 OZH196498 PJD196498 PSZ196498 QCV196498 QMR196498 QWN196498 RGJ196498 RQF196498 SAB196498 SJX196498 STT196498 TDP196498 TNL196498 TXH196498 UHD196498 UQZ196498 VAV196498 VKR196498 VUN196498 WEJ196498 WOF196498 WYB196498 BT262034 LP262034 VL262034 AFH262034 APD262034 AYZ262034 BIV262034 BSR262034 CCN262034 CMJ262034 CWF262034 DGB262034 DPX262034 DZT262034 EJP262034 ETL262034 FDH262034 FND262034 FWZ262034 GGV262034 GQR262034 HAN262034 HKJ262034 HUF262034 IEB262034 INX262034 IXT262034 JHP262034 JRL262034 KBH262034 KLD262034 KUZ262034 LEV262034 LOR262034 LYN262034 MIJ262034 MSF262034 NCB262034 NLX262034 NVT262034 OFP262034 OPL262034 OZH262034 PJD262034 PSZ262034 QCV262034 QMR262034 QWN262034 RGJ262034 RQF262034 SAB262034 SJX262034 STT262034 TDP262034 TNL262034 TXH262034 UHD262034 UQZ262034 VAV262034 VKR262034 VUN262034 WEJ262034 WOF262034 WYB262034 BT327570 LP327570 VL327570 AFH327570 APD327570 AYZ327570 BIV327570 BSR327570 CCN327570 CMJ327570 CWF327570 DGB327570 DPX327570 DZT327570 EJP327570 ETL327570 FDH327570 FND327570 FWZ327570 GGV327570 GQR327570 HAN327570 HKJ327570 HUF327570 IEB327570 INX327570 IXT327570 JHP327570 JRL327570 KBH327570 KLD327570 KUZ327570 LEV327570 LOR327570 LYN327570 MIJ327570 MSF327570 NCB327570 NLX327570 NVT327570 OFP327570 OPL327570 OZH327570 PJD327570 PSZ327570 QCV327570 QMR327570 QWN327570 RGJ327570 RQF327570 SAB327570 SJX327570 STT327570 TDP327570 TNL327570 TXH327570 UHD327570 UQZ327570 VAV327570 VKR327570 VUN327570 WEJ327570 WOF327570 WYB327570 BT393106 LP393106 VL393106 AFH393106 APD393106 AYZ393106 BIV393106 BSR393106 CCN393106 CMJ393106 CWF393106 DGB393106 DPX393106 DZT393106 EJP393106 ETL393106 FDH393106 FND393106 FWZ393106 GGV393106 GQR393106 HAN393106 HKJ393106 HUF393106 IEB393106 INX393106 IXT393106 JHP393106 JRL393106 KBH393106 KLD393106 KUZ393106 LEV393106 LOR393106 LYN393106 MIJ393106 MSF393106 NCB393106 NLX393106 NVT393106 OFP393106 OPL393106 OZH393106 PJD393106 PSZ393106 QCV393106 QMR393106 QWN393106 RGJ393106 RQF393106 SAB393106 SJX393106 STT393106 TDP393106 TNL393106 TXH393106 UHD393106 UQZ393106 VAV393106 VKR393106 VUN393106 WEJ393106 WOF393106 WYB393106 BT458642 LP458642 VL458642 AFH458642 APD458642 AYZ458642 BIV458642 BSR458642 CCN458642 CMJ458642 CWF458642 DGB458642 DPX458642 DZT458642 EJP458642 ETL458642 FDH458642 FND458642 FWZ458642 GGV458642 GQR458642 HAN458642 HKJ458642 HUF458642 IEB458642 INX458642 IXT458642 JHP458642 JRL458642 KBH458642 KLD458642 KUZ458642 LEV458642 LOR458642 LYN458642 MIJ458642 MSF458642 NCB458642 NLX458642 NVT458642 OFP458642 OPL458642 OZH458642 PJD458642 PSZ458642 QCV458642 QMR458642 QWN458642 RGJ458642 RQF458642 SAB458642 SJX458642 STT458642 TDP458642 TNL458642 TXH458642 UHD458642 UQZ458642 VAV458642 VKR458642 VUN458642 WEJ458642 WOF458642 WYB458642 BT524178 LP524178 VL524178 AFH524178 APD524178 AYZ524178 BIV524178 BSR524178 CCN524178 CMJ524178 CWF524178 DGB524178 DPX524178 DZT524178 EJP524178 ETL524178 FDH524178 FND524178 FWZ524178 GGV524178 GQR524178 HAN524178 HKJ524178 HUF524178 IEB524178 INX524178 IXT524178 JHP524178 JRL524178 KBH524178 KLD524178 KUZ524178 LEV524178 LOR524178 LYN524178 MIJ524178 MSF524178 NCB524178 NLX524178 NVT524178 OFP524178 OPL524178 OZH524178 PJD524178 PSZ524178 QCV524178 QMR524178 QWN524178 RGJ524178 RQF524178 SAB524178 SJX524178 STT524178 TDP524178 TNL524178 TXH524178 UHD524178 UQZ524178 VAV524178 VKR524178 VUN524178 WEJ524178 WOF524178 WYB524178 BT589714 LP589714 VL589714 AFH589714 APD589714 AYZ589714 BIV589714 BSR589714 CCN589714 CMJ589714 CWF589714 DGB589714 DPX589714 DZT589714 EJP589714 ETL589714 FDH589714 FND589714 FWZ589714 GGV589714 GQR589714 HAN589714 HKJ589714 HUF589714 IEB589714 INX589714 IXT589714 JHP589714 JRL589714 KBH589714 KLD589714 KUZ589714 LEV589714 LOR589714 LYN589714 MIJ589714 MSF589714 NCB589714 NLX589714 NVT589714 OFP589714 OPL589714 OZH589714 PJD589714 PSZ589714 QCV589714 QMR589714 QWN589714 RGJ589714 RQF589714 SAB589714 SJX589714 STT589714 TDP589714 TNL589714 TXH589714 UHD589714 UQZ589714 VAV589714 VKR589714 VUN589714 WEJ589714 WOF589714 WYB589714 BT655250 LP655250 VL655250 AFH655250 APD655250 AYZ655250 BIV655250 BSR655250 CCN655250 CMJ655250 CWF655250 DGB655250 DPX655250 DZT655250 EJP655250 ETL655250 FDH655250 FND655250 FWZ655250 GGV655250 GQR655250 HAN655250 HKJ655250 HUF655250 IEB655250 INX655250 IXT655250 JHP655250 JRL655250 KBH655250 KLD655250 KUZ655250 LEV655250 LOR655250 LYN655250 MIJ655250 MSF655250 NCB655250 NLX655250 NVT655250 OFP655250 OPL655250 OZH655250 PJD655250 PSZ655250 QCV655250 QMR655250 QWN655250 RGJ655250 RQF655250 SAB655250 SJX655250 STT655250 TDP655250 TNL655250 TXH655250 UHD655250 UQZ655250 VAV655250 VKR655250 VUN655250 WEJ655250 WOF655250 WYB655250 BT720786 LP720786 VL720786 AFH720786 APD720786 AYZ720786 BIV720786 BSR720786 CCN720786 CMJ720786 CWF720786 DGB720786 DPX720786 DZT720786 EJP720786 ETL720786 FDH720786 FND720786 FWZ720786 GGV720786 GQR720786 HAN720786 HKJ720786 HUF720786 IEB720786 INX720786 IXT720786 JHP720786 JRL720786 KBH720786 KLD720786 KUZ720786 LEV720786 LOR720786 LYN720786 MIJ720786 MSF720786 NCB720786 NLX720786 NVT720786 OFP720786 OPL720786 OZH720786 PJD720786 PSZ720786 QCV720786 QMR720786 QWN720786 RGJ720786 RQF720786 SAB720786 SJX720786 STT720786 TDP720786 TNL720786 TXH720786 UHD720786 UQZ720786 VAV720786 VKR720786 VUN720786 WEJ720786 WOF720786 WYB720786 BT786322 LP786322 VL786322 AFH786322 APD786322 AYZ786322 BIV786322 BSR786322 CCN786322 CMJ786322 CWF786322 DGB786322 DPX786322 DZT786322 EJP786322 ETL786322 FDH786322 FND786322 FWZ786322 GGV786322 GQR786322 HAN786322 HKJ786322 HUF786322 IEB786322 INX786322 IXT786322 JHP786322 JRL786322 KBH786322 KLD786322 KUZ786322 LEV786322 LOR786322 LYN786322 MIJ786322 MSF786322 NCB786322 NLX786322 NVT786322 OFP786322 OPL786322 OZH786322 PJD786322 PSZ786322 QCV786322 QMR786322 QWN786322 RGJ786322 RQF786322 SAB786322 SJX786322 STT786322 TDP786322 TNL786322 TXH786322 UHD786322 UQZ786322 VAV786322 VKR786322 VUN786322 WEJ786322 WOF786322 WYB786322 BT851858 LP851858 VL851858 AFH851858 APD851858 AYZ851858 BIV851858 BSR851858 CCN851858 CMJ851858 CWF851858 DGB851858 DPX851858 DZT851858 EJP851858 ETL851858 FDH851858 FND851858 FWZ851858 GGV851858 GQR851858 HAN851858 HKJ851858 HUF851858 IEB851858 INX851858 IXT851858 JHP851858 JRL851858 KBH851858 KLD851858 KUZ851858 LEV851858 LOR851858 LYN851858 MIJ851858 MSF851858 NCB851858 NLX851858 NVT851858 OFP851858 OPL851858 OZH851858 PJD851858 PSZ851858 QCV851858 QMR851858 QWN851858 RGJ851858 RQF851858 SAB851858 SJX851858 STT851858 TDP851858 TNL851858 TXH851858 UHD851858 UQZ851858 VAV851858 VKR851858 VUN851858 WEJ851858 WOF851858 WYB851858 BT917394 LP917394 VL917394 AFH917394 APD917394 AYZ917394 BIV917394 BSR917394 CCN917394 CMJ917394 CWF917394 DGB917394 DPX917394 DZT917394 EJP917394 ETL917394 FDH917394 FND917394 FWZ917394 GGV917394 GQR917394 HAN917394 HKJ917394 HUF917394 IEB917394 INX917394 IXT917394 JHP917394 JRL917394 KBH917394 KLD917394 KUZ917394 LEV917394 LOR917394 LYN917394 MIJ917394 MSF917394 NCB917394 NLX917394 NVT917394 OFP917394 OPL917394 OZH917394 PJD917394 PSZ917394 QCV917394 QMR917394 QWN917394 RGJ917394 RQF917394 SAB917394 SJX917394 STT917394 TDP917394 TNL917394 TXH917394 UHD917394 UQZ917394 VAV917394 VKR917394 VUN917394 WEJ917394 WOF917394 WYB917394 BT982930 LP982930 VL982930 AFH982930 APD982930 AYZ982930 BIV982930 BSR982930 CCN982930 CMJ982930 CWF982930 DGB982930 DPX982930 DZT982930 EJP982930 ETL982930 FDH982930 FND982930 FWZ982930 GGV982930 GQR982930 HAN982930 HKJ982930 HUF982930 IEB982930 INX982930 IXT982930 JHP982930 JRL982930 KBH982930 KLD982930 KUZ982930 LEV982930 LOR982930 LYN982930 MIJ982930 MSF982930 NCB982930 NLX982930 NVT982930 OFP982930 OPL982930 OZH982930 PJD982930 PSZ982930 QCV982930 QMR982930 QWN982930 RGJ982930 RQF982930 SAB982930 SJX982930 STT982930 TDP982930 TNL982930 TXH982930 UHD982930 UQZ982930 VAV982930 VKR982930 VUN982930 WEJ982930 WOF982930 LP13:LP15 VL13:VL15 AFH13:AFH15 APD13:APD15 AYZ13:AYZ15 BIV13:BIV15 BSR13:BSR15 CCN13:CCN15 CMJ13:CMJ15 CWF13:CWF15 DGB13:DGB15 DPX13:DPX15 DZT13:DZT15 EJP13:EJP15 ETL13:ETL15 FDH13:FDH15 FND13:FND15 FWZ13:FWZ15 GGV13:GGV15 GQR13:GQR15 HAN13:HAN15 HKJ13:HKJ15 HUF13:HUF15 IEB13:IEB15 INX13:INX15 IXT13:IXT15 JHP13:JHP15 JRL13:JRL15 KBH13:KBH15 KLD13:KLD15 KUZ13:KUZ15 LEV13:LEV15 LOR13:LOR15 LYN13:LYN15 MIJ13:MIJ15 MSF13:MSF15 NCB13:NCB15 NLX13:NLX15 NVT13:NVT15 OFP13:OFP15 OPL13:OPL15 OZH13:OZH15 PJD13:PJD15 PSZ13:PSZ15 QCV13:QCV15 QMR13:QMR15 QWN13:QWN15 RGJ13:RGJ15 RQF13:RQF15 SAB13:SAB15 SJX13:SJX15 STT13:STT15 TDP13:TDP15 TNL13:TNL15 TXH13:TXH15 UHD13:UHD15 UQZ13:UQZ15 VAV13:VAV15 VKR13:VKR15 VUN13:VUN15 WEJ13:WEJ15 WOF13:WOF15 WYB13:WYB15 BT13:BT14">
      <formula1>1</formula1>
    </dataValidation>
    <dataValidation type="whole" operator="equal" allowBlank="1" showInputMessage="1" showErrorMessage="1" errorTitle="El documento es normal" error="Valor no valido" prompt="Conforme a la fecha de la oficialía de partes, el documento es extraordinario cuando se recibió posterior al día 20 de diciembre, capturar 1 si se requiere seleccionar esta opción." sqref="WXP982932 BH65428 LD65428 UZ65428 AEV65428 AOR65428 AYN65428 BIJ65428 BSF65428 CCB65428 CLX65428 CVT65428 DFP65428 DPL65428 DZH65428 EJD65428 ESZ65428 FCV65428 FMR65428 FWN65428 GGJ65428 GQF65428 HAB65428 HJX65428 HTT65428 IDP65428 INL65428 IXH65428 JHD65428 JQZ65428 KAV65428 KKR65428 KUN65428 LEJ65428 LOF65428 LYB65428 MHX65428 MRT65428 NBP65428 NLL65428 NVH65428 OFD65428 OOZ65428 OYV65428 PIR65428 PSN65428 QCJ65428 QMF65428 QWB65428 RFX65428 RPT65428 RZP65428 SJL65428 STH65428 TDD65428 TMZ65428 TWV65428 UGR65428 UQN65428 VAJ65428 VKF65428 VUB65428 WDX65428 WNT65428 WXP65428 BH130964 LD130964 UZ130964 AEV130964 AOR130964 AYN130964 BIJ130964 BSF130964 CCB130964 CLX130964 CVT130964 DFP130964 DPL130964 DZH130964 EJD130964 ESZ130964 FCV130964 FMR130964 FWN130964 GGJ130964 GQF130964 HAB130964 HJX130964 HTT130964 IDP130964 INL130964 IXH130964 JHD130964 JQZ130964 KAV130964 KKR130964 KUN130964 LEJ130964 LOF130964 LYB130964 MHX130964 MRT130964 NBP130964 NLL130964 NVH130964 OFD130964 OOZ130964 OYV130964 PIR130964 PSN130964 QCJ130964 QMF130964 QWB130964 RFX130964 RPT130964 RZP130964 SJL130964 STH130964 TDD130964 TMZ130964 TWV130964 UGR130964 UQN130964 VAJ130964 VKF130964 VUB130964 WDX130964 WNT130964 WXP130964 BH196500 LD196500 UZ196500 AEV196500 AOR196500 AYN196500 BIJ196500 BSF196500 CCB196500 CLX196500 CVT196500 DFP196500 DPL196500 DZH196500 EJD196500 ESZ196500 FCV196500 FMR196500 FWN196500 GGJ196500 GQF196500 HAB196500 HJX196500 HTT196500 IDP196500 INL196500 IXH196500 JHD196500 JQZ196500 KAV196500 KKR196500 KUN196500 LEJ196500 LOF196500 LYB196500 MHX196500 MRT196500 NBP196500 NLL196500 NVH196500 OFD196500 OOZ196500 OYV196500 PIR196500 PSN196500 QCJ196500 QMF196500 QWB196500 RFX196500 RPT196500 RZP196500 SJL196500 STH196500 TDD196500 TMZ196500 TWV196500 UGR196500 UQN196500 VAJ196500 VKF196500 VUB196500 WDX196500 WNT196500 WXP196500 BH262036 LD262036 UZ262036 AEV262036 AOR262036 AYN262036 BIJ262036 BSF262036 CCB262036 CLX262036 CVT262036 DFP262036 DPL262036 DZH262036 EJD262036 ESZ262036 FCV262036 FMR262036 FWN262036 GGJ262036 GQF262036 HAB262036 HJX262036 HTT262036 IDP262036 INL262036 IXH262036 JHD262036 JQZ262036 KAV262036 KKR262036 KUN262036 LEJ262036 LOF262036 LYB262036 MHX262036 MRT262036 NBP262036 NLL262036 NVH262036 OFD262036 OOZ262036 OYV262036 PIR262036 PSN262036 QCJ262036 QMF262036 QWB262036 RFX262036 RPT262036 RZP262036 SJL262036 STH262036 TDD262036 TMZ262036 TWV262036 UGR262036 UQN262036 VAJ262036 VKF262036 VUB262036 WDX262036 WNT262036 WXP262036 BH327572 LD327572 UZ327572 AEV327572 AOR327572 AYN327572 BIJ327572 BSF327572 CCB327572 CLX327572 CVT327572 DFP327572 DPL327572 DZH327572 EJD327572 ESZ327572 FCV327572 FMR327572 FWN327572 GGJ327572 GQF327572 HAB327572 HJX327572 HTT327572 IDP327572 INL327572 IXH327572 JHD327572 JQZ327572 KAV327572 KKR327572 KUN327572 LEJ327572 LOF327572 LYB327572 MHX327572 MRT327572 NBP327572 NLL327572 NVH327572 OFD327572 OOZ327572 OYV327572 PIR327572 PSN327572 QCJ327572 QMF327572 QWB327572 RFX327572 RPT327572 RZP327572 SJL327572 STH327572 TDD327572 TMZ327572 TWV327572 UGR327572 UQN327572 VAJ327572 VKF327572 VUB327572 WDX327572 WNT327572 WXP327572 BH393108 LD393108 UZ393108 AEV393108 AOR393108 AYN393108 BIJ393108 BSF393108 CCB393108 CLX393108 CVT393108 DFP393108 DPL393108 DZH393108 EJD393108 ESZ393108 FCV393108 FMR393108 FWN393108 GGJ393108 GQF393108 HAB393108 HJX393108 HTT393108 IDP393108 INL393108 IXH393108 JHD393108 JQZ393108 KAV393108 KKR393108 KUN393108 LEJ393108 LOF393108 LYB393108 MHX393108 MRT393108 NBP393108 NLL393108 NVH393108 OFD393108 OOZ393108 OYV393108 PIR393108 PSN393108 QCJ393108 QMF393108 QWB393108 RFX393108 RPT393108 RZP393108 SJL393108 STH393108 TDD393108 TMZ393108 TWV393108 UGR393108 UQN393108 VAJ393108 VKF393108 VUB393108 WDX393108 WNT393108 WXP393108 BH458644 LD458644 UZ458644 AEV458644 AOR458644 AYN458644 BIJ458644 BSF458644 CCB458644 CLX458644 CVT458644 DFP458644 DPL458644 DZH458644 EJD458644 ESZ458644 FCV458644 FMR458644 FWN458644 GGJ458644 GQF458644 HAB458644 HJX458644 HTT458644 IDP458644 INL458644 IXH458644 JHD458644 JQZ458644 KAV458644 KKR458644 KUN458644 LEJ458644 LOF458644 LYB458644 MHX458644 MRT458644 NBP458644 NLL458644 NVH458644 OFD458644 OOZ458644 OYV458644 PIR458644 PSN458644 QCJ458644 QMF458644 QWB458644 RFX458644 RPT458644 RZP458644 SJL458644 STH458644 TDD458644 TMZ458644 TWV458644 UGR458644 UQN458644 VAJ458644 VKF458644 VUB458644 WDX458644 WNT458644 WXP458644 BH524180 LD524180 UZ524180 AEV524180 AOR524180 AYN524180 BIJ524180 BSF524180 CCB524180 CLX524180 CVT524180 DFP524180 DPL524180 DZH524180 EJD524180 ESZ524180 FCV524180 FMR524180 FWN524180 GGJ524180 GQF524180 HAB524180 HJX524180 HTT524180 IDP524180 INL524180 IXH524180 JHD524180 JQZ524180 KAV524180 KKR524180 KUN524180 LEJ524180 LOF524180 LYB524180 MHX524180 MRT524180 NBP524180 NLL524180 NVH524180 OFD524180 OOZ524180 OYV524180 PIR524180 PSN524180 QCJ524180 QMF524180 QWB524180 RFX524180 RPT524180 RZP524180 SJL524180 STH524180 TDD524180 TMZ524180 TWV524180 UGR524180 UQN524180 VAJ524180 VKF524180 VUB524180 WDX524180 WNT524180 WXP524180 BH589716 LD589716 UZ589716 AEV589716 AOR589716 AYN589716 BIJ589716 BSF589716 CCB589716 CLX589716 CVT589716 DFP589716 DPL589716 DZH589716 EJD589716 ESZ589716 FCV589716 FMR589716 FWN589716 GGJ589716 GQF589716 HAB589716 HJX589716 HTT589716 IDP589716 INL589716 IXH589716 JHD589716 JQZ589716 KAV589716 KKR589716 KUN589716 LEJ589716 LOF589716 LYB589716 MHX589716 MRT589716 NBP589716 NLL589716 NVH589716 OFD589716 OOZ589716 OYV589716 PIR589716 PSN589716 QCJ589716 QMF589716 QWB589716 RFX589716 RPT589716 RZP589716 SJL589716 STH589716 TDD589716 TMZ589716 TWV589716 UGR589716 UQN589716 VAJ589716 VKF589716 VUB589716 WDX589716 WNT589716 WXP589716 BH655252 LD655252 UZ655252 AEV655252 AOR655252 AYN655252 BIJ655252 BSF655252 CCB655252 CLX655252 CVT655252 DFP655252 DPL655252 DZH655252 EJD655252 ESZ655252 FCV655252 FMR655252 FWN655252 GGJ655252 GQF655252 HAB655252 HJX655252 HTT655252 IDP655252 INL655252 IXH655252 JHD655252 JQZ655252 KAV655252 KKR655252 KUN655252 LEJ655252 LOF655252 LYB655252 MHX655252 MRT655252 NBP655252 NLL655252 NVH655252 OFD655252 OOZ655252 OYV655252 PIR655252 PSN655252 QCJ655252 QMF655252 QWB655252 RFX655252 RPT655252 RZP655252 SJL655252 STH655252 TDD655252 TMZ655252 TWV655252 UGR655252 UQN655252 VAJ655252 VKF655252 VUB655252 WDX655252 WNT655252 WXP655252 BH720788 LD720788 UZ720788 AEV720788 AOR720788 AYN720788 BIJ720788 BSF720788 CCB720788 CLX720788 CVT720788 DFP720788 DPL720788 DZH720788 EJD720788 ESZ720788 FCV720788 FMR720788 FWN720788 GGJ720788 GQF720788 HAB720788 HJX720788 HTT720788 IDP720788 INL720788 IXH720788 JHD720788 JQZ720788 KAV720788 KKR720788 KUN720788 LEJ720788 LOF720788 LYB720788 MHX720788 MRT720788 NBP720788 NLL720788 NVH720788 OFD720788 OOZ720788 OYV720788 PIR720788 PSN720788 QCJ720788 QMF720788 QWB720788 RFX720788 RPT720788 RZP720788 SJL720788 STH720788 TDD720788 TMZ720788 TWV720788 UGR720788 UQN720788 VAJ720788 VKF720788 VUB720788 WDX720788 WNT720788 WXP720788 BH786324 LD786324 UZ786324 AEV786324 AOR786324 AYN786324 BIJ786324 BSF786324 CCB786324 CLX786324 CVT786324 DFP786324 DPL786324 DZH786324 EJD786324 ESZ786324 FCV786324 FMR786324 FWN786324 GGJ786324 GQF786324 HAB786324 HJX786324 HTT786324 IDP786324 INL786324 IXH786324 JHD786324 JQZ786324 KAV786324 KKR786324 KUN786324 LEJ786324 LOF786324 LYB786324 MHX786324 MRT786324 NBP786324 NLL786324 NVH786324 OFD786324 OOZ786324 OYV786324 PIR786324 PSN786324 QCJ786324 QMF786324 QWB786324 RFX786324 RPT786324 RZP786324 SJL786324 STH786324 TDD786324 TMZ786324 TWV786324 UGR786324 UQN786324 VAJ786324 VKF786324 VUB786324 WDX786324 WNT786324 WXP786324 BH851860 LD851860 UZ851860 AEV851860 AOR851860 AYN851860 BIJ851860 BSF851860 CCB851860 CLX851860 CVT851860 DFP851860 DPL851860 DZH851860 EJD851860 ESZ851860 FCV851860 FMR851860 FWN851860 GGJ851860 GQF851860 HAB851860 HJX851860 HTT851860 IDP851860 INL851860 IXH851860 JHD851860 JQZ851860 KAV851860 KKR851860 KUN851860 LEJ851860 LOF851860 LYB851860 MHX851860 MRT851860 NBP851860 NLL851860 NVH851860 OFD851860 OOZ851860 OYV851860 PIR851860 PSN851860 QCJ851860 QMF851860 QWB851860 RFX851860 RPT851860 RZP851860 SJL851860 STH851860 TDD851860 TMZ851860 TWV851860 UGR851860 UQN851860 VAJ851860 VKF851860 VUB851860 WDX851860 WNT851860 WXP851860 BH917396 LD917396 UZ917396 AEV917396 AOR917396 AYN917396 BIJ917396 BSF917396 CCB917396 CLX917396 CVT917396 DFP917396 DPL917396 DZH917396 EJD917396 ESZ917396 FCV917396 FMR917396 FWN917396 GGJ917396 GQF917396 HAB917396 HJX917396 HTT917396 IDP917396 INL917396 IXH917396 JHD917396 JQZ917396 KAV917396 KKR917396 KUN917396 LEJ917396 LOF917396 LYB917396 MHX917396 MRT917396 NBP917396 NLL917396 NVH917396 OFD917396 OOZ917396 OYV917396 PIR917396 PSN917396 QCJ917396 QMF917396 QWB917396 RFX917396 RPT917396 RZP917396 SJL917396 STH917396 TDD917396 TMZ917396 TWV917396 UGR917396 UQN917396 VAJ917396 VKF917396 VUB917396 WDX917396 WNT917396 WXP917396 BH982932 LD982932 UZ982932 AEV982932 AOR982932 AYN982932 BIJ982932 BSF982932 CCB982932 CLX982932 CVT982932 DFP982932 DPL982932 DZH982932 EJD982932 ESZ982932 FCV982932 FMR982932 FWN982932 GGJ982932 GQF982932 HAB982932 HJX982932 HTT982932 IDP982932 INL982932 IXH982932 JHD982932 JQZ982932 KAV982932 KKR982932 KUN982932 LEJ982932 LOF982932 LYB982932 MHX982932 MRT982932 NBP982932 NLL982932 NVH982932 OFD982932 OOZ982932 OYV982932 PIR982932 PSN982932 QCJ982932 QMF982932 QWB982932 RFX982932 RPT982932 RZP982932 SJL982932 STH982932 TDD982932 TMZ982932 TWV982932 UGR982932 UQN982932 VAJ982932 VKF982932 VUB982932 WDX982932 WNT982932 LD17 UZ17 AEV17 AOR17 AYN17 BIJ17 BSF17 CCB17 CLX17 CVT17 DFP17 DPL17 DZH17 EJD17 ESZ17 FCV17 FMR17 FWN17 GGJ17 GQF17 HAB17 HJX17 HTT17 IDP17 INL17 IXH17 JHD17 JQZ17 KAV17 KKR17 KUN17 LEJ17 LOF17 LYB17 MHX17 MRT17 NBP17 NLL17 NVH17 OFD17 OOZ17 OYV17 PIR17 PSN17 QCJ17 QMF17 QWB17 RFX17 RPT17 RZP17 SJL17 STH17 TDD17 TMZ17 TWV17 UGR17 UQN17 VAJ17 VKF17 VUB17 WDX17 WNT17 WXP17">
      <formula1>1</formula1>
    </dataValidation>
    <dataValidation type="whole" operator="equal" allowBlank="1" showInputMessage="1" showErrorMessage="1" errorTitle="El documento es normal" error="Valor no valido" prompt="Conforme a la fecha de la oficialía de partes, el documento es ordinario cuando se recibió antes del día 20 de diciembre, capturar 1 si se requiere seleccionar esta opción." sqref="WXP982930 BH65426 LD65426 UZ65426 AEV65426 AOR65426 AYN65426 BIJ65426 BSF65426 CCB65426 CLX65426 CVT65426 DFP65426 DPL65426 DZH65426 EJD65426 ESZ65426 FCV65426 FMR65426 FWN65426 GGJ65426 GQF65426 HAB65426 HJX65426 HTT65426 IDP65426 INL65426 IXH65426 JHD65426 JQZ65426 KAV65426 KKR65426 KUN65426 LEJ65426 LOF65426 LYB65426 MHX65426 MRT65426 NBP65426 NLL65426 NVH65426 OFD65426 OOZ65426 OYV65426 PIR65426 PSN65426 QCJ65426 QMF65426 QWB65426 RFX65426 RPT65426 RZP65426 SJL65426 STH65426 TDD65426 TMZ65426 TWV65426 UGR65426 UQN65426 VAJ65426 VKF65426 VUB65426 WDX65426 WNT65426 WXP65426 BH130962 LD130962 UZ130962 AEV130962 AOR130962 AYN130962 BIJ130962 BSF130962 CCB130962 CLX130962 CVT130962 DFP130962 DPL130962 DZH130962 EJD130962 ESZ130962 FCV130962 FMR130962 FWN130962 GGJ130962 GQF130962 HAB130962 HJX130962 HTT130962 IDP130962 INL130962 IXH130962 JHD130962 JQZ130962 KAV130962 KKR130962 KUN130962 LEJ130962 LOF130962 LYB130962 MHX130962 MRT130962 NBP130962 NLL130962 NVH130962 OFD130962 OOZ130962 OYV130962 PIR130962 PSN130962 QCJ130962 QMF130962 QWB130962 RFX130962 RPT130962 RZP130962 SJL130962 STH130962 TDD130962 TMZ130962 TWV130962 UGR130962 UQN130962 VAJ130962 VKF130962 VUB130962 WDX130962 WNT130962 WXP130962 BH196498 LD196498 UZ196498 AEV196498 AOR196498 AYN196498 BIJ196498 BSF196498 CCB196498 CLX196498 CVT196498 DFP196498 DPL196498 DZH196498 EJD196498 ESZ196498 FCV196498 FMR196498 FWN196498 GGJ196498 GQF196498 HAB196498 HJX196498 HTT196498 IDP196498 INL196498 IXH196498 JHD196498 JQZ196498 KAV196498 KKR196498 KUN196498 LEJ196498 LOF196498 LYB196498 MHX196498 MRT196498 NBP196498 NLL196498 NVH196498 OFD196498 OOZ196498 OYV196498 PIR196498 PSN196498 QCJ196498 QMF196498 QWB196498 RFX196498 RPT196498 RZP196498 SJL196498 STH196498 TDD196498 TMZ196498 TWV196498 UGR196498 UQN196498 VAJ196498 VKF196498 VUB196498 WDX196498 WNT196498 WXP196498 BH262034 LD262034 UZ262034 AEV262034 AOR262034 AYN262034 BIJ262034 BSF262034 CCB262034 CLX262034 CVT262034 DFP262034 DPL262034 DZH262034 EJD262034 ESZ262034 FCV262034 FMR262034 FWN262034 GGJ262034 GQF262034 HAB262034 HJX262034 HTT262034 IDP262034 INL262034 IXH262034 JHD262034 JQZ262034 KAV262034 KKR262034 KUN262034 LEJ262034 LOF262034 LYB262034 MHX262034 MRT262034 NBP262034 NLL262034 NVH262034 OFD262034 OOZ262034 OYV262034 PIR262034 PSN262034 QCJ262034 QMF262034 QWB262034 RFX262034 RPT262034 RZP262034 SJL262034 STH262034 TDD262034 TMZ262034 TWV262034 UGR262034 UQN262034 VAJ262034 VKF262034 VUB262034 WDX262034 WNT262034 WXP262034 BH327570 LD327570 UZ327570 AEV327570 AOR327570 AYN327570 BIJ327570 BSF327570 CCB327570 CLX327570 CVT327570 DFP327570 DPL327570 DZH327570 EJD327570 ESZ327570 FCV327570 FMR327570 FWN327570 GGJ327570 GQF327570 HAB327570 HJX327570 HTT327570 IDP327570 INL327570 IXH327570 JHD327570 JQZ327570 KAV327570 KKR327570 KUN327570 LEJ327570 LOF327570 LYB327570 MHX327570 MRT327570 NBP327570 NLL327570 NVH327570 OFD327570 OOZ327570 OYV327570 PIR327570 PSN327570 QCJ327570 QMF327570 QWB327570 RFX327570 RPT327570 RZP327570 SJL327570 STH327570 TDD327570 TMZ327570 TWV327570 UGR327570 UQN327570 VAJ327570 VKF327570 VUB327570 WDX327570 WNT327570 WXP327570 BH393106 LD393106 UZ393106 AEV393106 AOR393106 AYN393106 BIJ393106 BSF393106 CCB393106 CLX393106 CVT393106 DFP393106 DPL393106 DZH393106 EJD393106 ESZ393106 FCV393106 FMR393106 FWN393106 GGJ393106 GQF393106 HAB393106 HJX393106 HTT393106 IDP393106 INL393106 IXH393106 JHD393106 JQZ393106 KAV393106 KKR393106 KUN393106 LEJ393106 LOF393106 LYB393106 MHX393106 MRT393106 NBP393106 NLL393106 NVH393106 OFD393106 OOZ393106 OYV393106 PIR393106 PSN393106 QCJ393106 QMF393106 QWB393106 RFX393106 RPT393106 RZP393106 SJL393106 STH393106 TDD393106 TMZ393106 TWV393106 UGR393106 UQN393106 VAJ393106 VKF393106 VUB393106 WDX393106 WNT393106 WXP393106 BH458642 LD458642 UZ458642 AEV458642 AOR458642 AYN458642 BIJ458642 BSF458642 CCB458642 CLX458642 CVT458642 DFP458642 DPL458642 DZH458642 EJD458642 ESZ458642 FCV458642 FMR458642 FWN458642 GGJ458642 GQF458642 HAB458642 HJX458642 HTT458642 IDP458642 INL458642 IXH458642 JHD458642 JQZ458642 KAV458642 KKR458642 KUN458642 LEJ458642 LOF458642 LYB458642 MHX458642 MRT458642 NBP458642 NLL458642 NVH458642 OFD458642 OOZ458642 OYV458642 PIR458642 PSN458642 QCJ458642 QMF458642 QWB458642 RFX458642 RPT458642 RZP458642 SJL458642 STH458642 TDD458642 TMZ458642 TWV458642 UGR458642 UQN458642 VAJ458642 VKF458642 VUB458642 WDX458642 WNT458642 WXP458642 BH524178 LD524178 UZ524178 AEV524178 AOR524178 AYN524178 BIJ524178 BSF524178 CCB524178 CLX524178 CVT524178 DFP524178 DPL524178 DZH524178 EJD524178 ESZ524178 FCV524178 FMR524178 FWN524178 GGJ524178 GQF524178 HAB524178 HJX524178 HTT524178 IDP524178 INL524178 IXH524178 JHD524178 JQZ524178 KAV524178 KKR524178 KUN524178 LEJ524178 LOF524178 LYB524178 MHX524178 MRT524178 NBP524178 NLL524178 NVH524178 OFD524178 OOZ524178 OYV524178 PIR524178 PSN524178 QCJ524178 QMF524178 QWB524178 RFX524178 RPT524178 RZP524178 SJL524178 STH524178 TDD524178 TMZ524178 TWV524178 UGR524178 UQN524178 VAJ524178 VKF524178 VUB524178 WDX524178 WNT524178 WXP524178 BH589714 LD589714 UZ589714 AEV589714 AOR589714 AYN589714 BIJ589714 BSF589714 CCB589714 CLX589714 CVT589714 DFP589714 DPL589714 DZH589714 EJD589714 ESZ589714 FCV589714 FMR589714 FWN589714 GGJ589714 GQF589714 HAB589714 HJX589714 HTT589714 IDP589714 INL589714 IXH589714 JHD589714 JQZ589714 KAV589714 KKR589714 KUN589714 LEJ589714 LOF589714 LYB589714 MHX589714 MRT589714 NBP589714 NLL589714 NVH589714 OFD589714 OOZ589714 OYV589714 PIR589714 PSN589714 QCJ589714 QMF589714 QWB589714 RFX589714 RPT589714 RZP589714 SJL589714 STH589714 TDD589714 TMZ589714 TWV589714 UGR589714 UQN589714 VAJ589714 VKF589714 VUB589714 WDX589714 WNT589714 WXP589714 BH655250 LD655250 UZ655250 AEV655250 AOR655250 AYN655250 BIJ655250 BSF655250 CCB655250 CLX655250 CVT655250 DFP655250 DPL655250 DZH655250 EJD655250 ESZ655250 FCV655250 FMR655250 FWN655250 GGJ655250 GQF655250 HAB655250 HJX655250 HTT655250 IDP655250 INL655250 IXH655250 JHD655250 JQZ655250 KAV655250 KKR655250 KUN655250 LEJ655250 LOF655250 LYB655250 MHX655250 MRT655250 NBP655250 NLL655250 NVH655250 OFD655250 OOZ655250 OYV655250 PIR655250 PSN655250 QCJ655250 QMF655250 QWB655250 RFX655250 RPT655250 RZP655250 SJL655250 STH655250 TDD655250 TMZ655250 TWV655250 UGR655250 UQN655250 VAJ655250 VKF655250 VUB655250 WDX655250 WNT655250 WXP655250 BH720786 LD720786 UZ720786 AEV720786 AOR720786 AYN720786 BIJ720786 BSF720786 CCB720786 CLX720786 CVT720786 DFP720786 DPL720786 DZH720786 EJD720786 ESZ720786 FCV720786 FMR720786 FWN720786 GGJ720786 GQF720786 HAB720786 HJX720786 HTT720786 IDP720786 INL720786 IXH720786 JHD720786 JQZ720786 KAV720786 KKR720786 KUN720786 LEJ720786 LOF720786 LYB720786 MHX720786 MRT720786 NBP720786 NLL720786 NVH720786 OFD720786 OOZ720786 OYV720786 PIR720786 PSN720786 QCJ720786 QMF720786 QWB720786 RFX720786 RPT720786 RZP720786 SJL720786 STH720786 TDD720786 TMZ720786 TWV720786 UGR720786 UQN720786 VAJ720786 VKF720786 VUB720786 WDX720786 WNT720786 WXP720786 BH786322 LD786322 UZ786322 AEV786322 AOR786322 AYN786322 BIJ786322 BSF786322 CCB786322 CLX786322 CVT786322 DFP786322 DPL786322 DZH786322 EJD786322 ESZ786322 FCV786322 FMR786322 FWN786322 GGJ786322 GQF786322 HAB786322 HJX786322 HTT786322 IDP786322 INL786322 IXH786322 JHD786322 JQZ786322 KAV786322 KKR786322 KUN786322 LEJ786322 LOF786322 LYB786322 MHX786322 MRT786322 NBP786322 NLL786322 NVH786322 OFD786322 OOZ786322 OYV786322 PIR786322 PSN786322 QCJ786322 QMF786322 QWB786322 RFX786322 RPT786322 RZP786322 SJL786322 STH786322 TDD786322 TMZ786322 TWV786322 UGR786322 UQN786322 VAJ786322 VKF786322 VUB786322 WDX786322 WNT786322 WXP786322 BH851858 LD851858 UZ851858 AEV851858 AOR851858 AYN851858 BIJ851858 BSF851858 CCB851858 CLX851858 CVT851858 DFP851858 DPL851858 DZH851858 EJD851858 ESZ851858 FCV851858 FMR851858 FWN851858 GGJ851858 GQF851858 HAB851858 HJX851858 HTT851858 IDP851858 INL851858 IXH851858 JHD851858 JQZ851858 KAV851858 KKR851858 KUN851858 LEJ851858 LOF851858 LYB851858 MHX851858 MRT851858 NBP851858 NLL851858 NVH851858 OFD851858 OOZ851858 OYV851858 PIR851858 PSN851858 QCJ851858 QMF851858 QWB851858 RFX851858 RPT851858 RZP851858 SJL851858 STH851858 TDD851858 TMZ851858 TWV851858 UGR851858 UQN851858 VAJ851858 VKF851858 VUB851858 WDX851858 WNT851858 WXP851858 BH917394 LD917394 UZ917394 AEV917394 AOR917394 AYN917394 BIJ917394 BSF917394 CCB917394 CLX917394 CVT917394 DFP917394 DPL917394 DZH917394 EJD917394 ESZ917394 FCV917394 FMR917394 FWN917394 GGJ917394 GQF917394 HAB917394 HJX917394 HTT917394 IDP917394 INL917394 IXH917394 JHD917394 JQZ917394 KAV917394 KKR917394 KUN917394 LEJ917394 LOF917394 LYB917394 MHX917394 MRT917394 NBP917394 NLL917394 NVH917394 OFD917394 OOZ917394 OYV917394 PIR917394 PSN917394 QCJ917394 QMF917394 QWB917394 RFX917394 RPT917394 RZP917394 SJL917394 STH917394 TDD917394 TMZ917394 TWV917394 UGR917394 UQN917394 VAJ917394 VKF917394 VUB917394 WDX917394 WNT917394 WXP917394 BH982930 LD982930 UZ982930 AEV982930 AOR982930 AYN982930 BIJ982930 BSF982930 CCB982930 CLX982930 CVT982930 DFP982930 DPL982930 DZH982930 EJD982930 ESZ982930 FCV982930 FMR982930 FWN982930 GGJ982930 GQF982930 HAB982930 HJX982930 HTT982930 IDP982930 INL982930 IXH982930 JHD982930 JQZ982930 KAV982930 KKR982930 KUN982930 LEJ982930 LOF982930 LYB982930 MHX982930 MRT982930 NBP982930 NLL982930 NVH982930 OFD982930 OOZ982930 OYV982930 PIR982930 PSN982930 QCJ982930 QMF982930 QWB982930 RFX982930 RPT982930 RZP982930 SJL982930 STH982930 TDD982930 TMZ982930 TWV982930 UGR982930 UQN982930 VAJ982930 VKF982930 VUB982930 WDX982930 WNT982930 LD13:LD15 UZ13:UZ15 AEV13:AEV15 AOR13:AOR15 AYN13:AYN15 BIJ13:BIJ15 BSF13:BSF15 CCB13:CCB15 CLX13:CLX15 CVT13:CVT15 DFP13:DFP15 DPL13:DPL15 DZH13:DZH15 EJD13:EJD15 ESZ13:ESZ15 FCV13:FCV15 FMR13:FMR15 FWN13:FWN15 GGJ13:GGJ15 GQF13:GQF15 HAB13:HAB15 HJX13:HJX15 HTT13:HTT15 IDP13:IDP15 INL13:INL15 IXH13:IXH15 JHD13:JHD15 JQZ13:JQZ15 KAV13:KAV15 KKR13:KKR15 KUN13:KUN15 LEJ13:LEJ15 LOF13:LOF15 LYB13:LYB15 MHX13:MHX15 MRT13:MRT15 NBP13:NBP15 NLL13:NLL15 NVH13:NVH15 OFD13:OFD15 OOZ13:OOZ15 OYV13:OYV15 PIR13:PIR15 PSN13:PSN15 QCJ13:QCJ15 QMF13:QMF15 QWB13:QWB15 RFX13:RFX15 RPT13:RPT15 RZP13:RZP15 SJL13:SJL15 STH13:STH15 TDD13:TDD15 TMZ13:TMZ15 TWV13:TWV15 UGR13:UGR15 UQN13:UQN15 VAJ13:VAJ15 VKF13:VKF15 VUB13:VUB15 WDX13:WDX15 WNT13:WNT15 WXP13:WXP15">
      <formula1>1</formula1>
    </dataValidation>
    <dataValidation type="whole" operator="equal" allowBlank="1" showInputMessage="1" showErrorMessage="1" errorTitle="El documento es normal" error="Valor no valido" prompt="El oficio del municipio está firmado por el encargado de la Hacienda Pública Municipal, capturar 1 si se requiere seleccionar esta opción." sqref="WWF982944 X65440 JT65440 TP65440 ADL65440 ANH65440 AXD65440 BGZ65440 BQV65440 CAR65440 CKN65440 CUJ65440 DEF65440 DOB65440 DXX65440 EHT65440 ERP65440 FBL65440 FLH65440 FVD65440 GEZ65440 GOV65440 GYR65440 HIN65440 HSJ65440 ICF65440 IMB65440 IVX65440 JFT65440 JPP65440 JZL65440 KJH65440 KTD65440 LCZ65440 LMV65440 LWR65440 MGN65440 MQJ65440 NAF65440 NKB65440 NTX65440 ODT65440 ONP65440 OXL65440 PHH65440 PRD65440 QAZ65440 QKV65440 QUR65440 REN65440 ROJ65440 RYF65440 SIB65440 SRX65440 TBT65440 TLP65440 TVL65440 UFH65440 UPD65440 UYZ65440 VIV65440 VSR65440 WCN65440 WMJ65440 WWF65440 X130976 JT130976 TP130976 ADL130976 ANH130976 AXD130976 BGZ130976 BQV130976 CAR130976 CKN130976 CUJ130976 DEF130976 DOB130976 DXX130976 EHT130976 ERP130976 FBL130976 FLH130976 FVD130976 GEZ130976 GOV130976 GYR130976 HIN130976 HSJ130976 ICF130976 IMB130976 IVX130976 JFT130976 JPP130976 JZL130976 KJH130976 KTD130976 LCZ130976 LMV130976 LWR130976 MGN130976 MQJ130976 NAF130976 NKB130976 NTX130976 ODT130976 ONP130976 OXL130976 PHH130976 PRD130976 QAZ130976 QKV130976 QUR130976 REN130976 ROJ130976 RYF130976 SIB130976 SRX130976 TBT130976 TLP130976 TVL130976 UFH130976 UPD130976 UYZ130976 VIV130976 VSR130976 WCN130976 WMJ130976 WWF130976 X196512 JT196512 TP196512 ADL196512 ANH196512 AXD196512 BGZ196512 BQV196512 CAR196512 CKN196512 CUJ196512 DEF196512 DOB196512 DXX196512 EHT196512 ERP196512 FBL196512 FLH196512 FVD196512 GEZ196512 GOV196512 GYR196512 HIN196512 HSJ196512 ICF196512 IMB196512 IVX196512 JFT196512 JPP196512 JZL196512 KJH196512 KTD196512 LCZ196512 LMV196512 LWR196512 MGN196512 MQJ196512 NAF196512 NKB196512 NTX196512 ODT196512 ONP196512 OXL196512 PHH196512 PRD196512 QAZ196512 QKV196512 QUR196512 REN196512 ROJ196512 RYF196512 SIB196512 SRX196512 TBT196512 TLP196512 TVL196512 UFH196512 UPD196512 UYZ196512 VIV196512 VSR196512 WCN196512 WMJ196512 WWF196512 X262048 JT262048 TP262048 ADL262048 ANH262048 AXD262048 BGZ262048 BQV262048 CAR262048 CKN262048 CUJ262048 DEF262048 DOB262048 DXX262048 EHT262048 ERP262048 FBL262048 FLH262048 FVD262048 GEZ262048 GOV262048 GYR262048 HIN262048 HSJ262048 ICF262048 IMB262048 IVX262048 JFT262048 JPP262048 JZL262048 KJH262048 KTD262048 LCZ262048 LMV262048 LWR262048 MGN262048 MQJ262048 NAF262048 NKB262048 NTX262048 ODT262048 ONP262048 OXL262048 PHH262048 PRD262048 QAZ262048 QKV262048 QUR262048 REN262048 ROJ262048 RYF262048 SIB262048 SRX262048 TBT262048 TLP262048 TVL262048 UFH262048 UPD262048 UYZ262048 VIV262048 VSR262048 WCN262048 WMJ262048 WWF262048 X327584 JT327584 TP327584 ADL327584 ANH327584 AXD327584 BGZ327584 BQV327584 CAR327584 CKN327584 CUJ327584 DEF327584 DOB327584 DXX327584 EHT327584 ERP327584 FBL327584 FLH327584 FVD327584 GEZ327584 GOV327584 GYR327584 HIN327584 HSJ327584 ICF327584 IMB327584 IVX327584 JFT327584 JPP327584 JZL327584 KJH327584 KTD327584 LCZ327584 LMV327584 LWR327584 MGN327584 MQJ327584 NAF327584 NKB327584 NTX327584 ODT327584 ONP327584 OXL327584 PHH327584 PRD327584 QAZ327584 QKV327584 QUR327584 REN327584 ROJ327584 RYF327584 SIB327584 SRX327584 TBT327584 TLP327584 TVL327584 UFH327584 UPD327584 UYZ327584 VIV327584 VSR327584 WCN327584 WMJ327584 WWF327584 X393120 JT393120 TP393120 ADL393120 ANH393120 AXD393120 BGZ393120 BQV393120 CAR393120 CKN393120 CUJ393120 DEF393120 DOB393120 DXX393120 EHT393120 ERP393120 FBL393120 FLH393120 FVD393120 GEZ393120 GOV393120 GYR393120 HIN393120 HSJ393120 ICF393120 IMB393120 IVX393120 JFT393120 JPP393120 JZL393120 KJH393120 KTD393120 LCZ393120 LMV393120 LWR393120 MGN393120 MQJ393120 NAF393120 NKB393120 NTX393120 ODT393120 ONP393120 OXL393120 PHH393120 PRD393120 QAZ393120 QKV393120 QUR393120 REN393120 ROJ393120 RYF393120 SIB393120 SRX393120 TBT393120 TLP393120 TVL393120 UFH393120 UPD393120 UYZ393120 VIV393120 VSR393120 WCN393120 WMJ393120 WWF393120 X458656 JT458656 TP458656 ADL458656 ANH458656 AXD458656 BGZ458656 BQV458656 CAR458656 CKN458656 CUJ458656 DEF458656 DOB458656 DXX458656 EHT458656 ERP458656 FBL458656 FLH458656 FVD458656 GEZ458656 GOV458656 GYR458656 HIN458656 HSJ458656 ICF458656 IMB458656 IVX458656 JFT458656 JPP458656 JZL458656 KJH458656 KTD458656 LCZ458656 LMV458656 LWR458656 MGN458656 MQJ458656 NAF458656 NKB458656 NTX458656 ODT458656 ONP458656 OXL458656 PHH458656 PRD458656 QAZ458656 QKV458656 QUR458656 REN458656 ROJ458656 RYF458656 SIB458656 SRX458656 TBT458656 TLP458656 TVL458656 UFH458656 UPD458656 UYZ458656 VIV458656 VSR458656 WCN458656 WMJ458656 WWF458656 X524192 JT524192 TP524192 ADL524192 ANH524192 AXD524192 BGZ524192 BQV524192 CAR524192 CKN524192 CUJ524192 DEF524192 DOB524192 DXX524192 EHT524192 ERP524192 FBL524192 FLH524192 FVD524192 GEZ524192 GOV524192 GYR524192 HIN524192 HSJ524192 ICF524192 IMB524192 IVX524192 JFT524192 JPP524192 JZL524192 KJH524192 KTD524192 LCZ524192 LMV524192 LWR524192 MGN524192 MQJ524192 NAF524192 NKB524192 NTX524192 ODT524192 ONP524192 OXL524192 PHH524192 PRD524192 QAZ524192 QKV524192 QUR524192 REN524192 ROJ524192 RYF524192 SIB524192 SRX524192 TBT524192 TLP524192 TVL524192 UFH524192 UPD524192 UYZ524192 VIV524192 VSR524192 WCN524192 WMJ524192 WWF524192 X589728 JT589728 TP589728 ADL589728 ANH589728 AXD589728 BGZ589728 BQV589728 CAR589728 CKN589728 CUJ589728 DEF589728 DOB589728 DXX589728 EHT589728 ERP589728 FBL589728 FLH589728 FVD589728 GEZ589728 GOV589728 GYR589728 HIN589728 HSJ589728 ICF589728 IMB589728 IVX589728 JFT589728 JPP589728 JZL589728 KJH589728 KTD589728 LCZ589728 LMV589728 LWR589728 MGN589728 MQJ589728 NAF589728 NKB589728 NTX589728 ODT589728 ONP589728 OXL589728 PHH589728 PRD589728 QAZ589728 QKV589728 QUR589728 REN589728 ROJ589728 RYF589728 SIB589728 SRX589728 TBT589728 TLP589728 TVL589728 UFH589728 UPD589728 UYZ589728 VIV589728 VSR589728 WCN589728 WMJ589728 WWF589728 X655264 JT655264 TP655264 ADL655264 ANH655264 AXD655264 BGZ655264 BQV655264 CAR655264 CKN655264 CUJ655264 DEF655264 DOB655264 DXX655264 EHT655264 ERP655264 FBL655264 FLH655264 FVD655264 GEZ655264 GOV655264 GYR655264 HIN655264 HSJ655264 ICF655264 IMB655264 IVX655264 JFT655264 JPP655264 JZL655264 KJH655264 KTD655264 LCZ655264 LMV655264 LWR655264 MGN655264 MQJ655264 NAF655264 NKB655264 NTX655264 ODT655264 ONP655264 OXL655264 PHH655264 PRD655264 QAZ655264 QKV655264 QUR655264 REN655264 ROJ655264 RYF655264 SIB655264 SRX655264 TBT655264 TLP655264 TVL655264 UFH655264 UPD655264 UYZ655264 VIV655264 VSR655264 WCN655264 WMJ655264 WWF655264 X720800 JT720800 TP720800 ADL720800 ANH720800 AXD720800 BGZ720800 BQV720800 CAR720800 CKN720800 CUJ720800 DEF720800 DOB720800 DXX720800 EHT720800 ERP720800 FBL720800 FLH720800 FVD720800 GEZ720800 GOV720800 GYR720800 HIN720800 HSJ720800 ICF720800 IMB720800 IVX720800 JFT720800 JPP720800 JZL720800 KJH720800 KTD720800 LCZ720800 LMV720800 LWR720800 MGN720800 MQJ720800 NAF720800 NKB720800 NTX720800 ODT720800 ONP720800 OXL720800 PHH720800 PRD720800 QAZ720800 QKV720800 QUR720800 REN720800 ROJ720800 RYF720800 SIB720800 SRX720800 TBT720800 TLP720800 TVL720800 UFH720800 UPD720800 UYZ720800 VIV720800 VSR720800 WCN720800 WMJ720800 WWF720800 X786336 JT786336 TP786336 ADL786336 ANH786336 AXD786336 BGZ786336 BQV786336 CAR786336 CKN786336 CUJ786336 DEF786336 DOB786336 DXX786336 EHT786336 ERP786336 FBL786336 FLH786336 FVD786336 GEZ786336 GOV786336 GYR786336 HIN786336 HSJ786336 ICF786336 IMB786336 IVX786336 JFT786336 JPP786336 JZL786336 KJH786336 KTD786336 LCZ786336 LMV786336 LWR786336 MGN786336 MQJ786336 NAF786336 NKB786336 NTX786336 ODT786336 ONP786336 OXL786336 PHH786336 PRD786336 QAZ786336 QKV786336 QUR786336 REN786336 ROJ786336 RYF786336 SIB786336 SRX786336 TBT786336 TLP786336 TVL786336 UFH786336 UPD786336 UYZ786336 VIV786336 VSR786336 WCN786336 WMJ786336 WWF786336 X851872 JT851872 TP851872 ADL851872 ANH851872 AXD851872 BGZ851872 BQV851872 CAR851872 CKN851872 CUJ851872 DEF851872 DOB851872 DXX851872 EHT851872 ERP851872 FBL851872 FLH851872 FVD851872 GEZ851872 GOV851872 GYR851872 HIN851872 HSJ851872 ICF851872 IMB851872 IVX851872 JFT851872 JPP851872 JZL851872 KJH851872 KTD851872 LCZ851872 LMV851872 LWR851872 MGN851872 MQJ851872 NAF851872 NKB851872 NTX851872 ODT851872 ONP851872 OXL851872 PHH851872 PRD851872 QAZ851872 QKV851872 QUR851872 REN851872 ROJ851872 RYF851872 SIB851872 SRX851872 TBT851872 TLP851872 TVL851872 UFH851872 UPD851872 UYZ851872 VIV851872 VSR851872 WCN851872 WMJ851872 WWF851872 X917408 JT917408 TP917408 ADL917408 ANH917408 AXD917408 BGZ917408 BQV917408 CAR917408 CKN917408 CUJ917408 DEF917408 DOB917408 DXX917408 EHT917408 ERP917408 FBL917408 FLH917408 FVD917408 GEZ917408 GOV917408 GYR917408 HIN917408 HSJ917408 ICF917408 IMB917408 IVX917408 JFT917408 JPP917408 JZL917408 KJH917408 KTD917408 LCZ917408 LMV917408 LWR917408 MGN917408 MQJ917408 NAF917408 NKB917408 NTX917408 ODT917408 ONP917408 OXL917408 PHH917408 PRD917408 QAZ917408 QKV917408 QUR917408 REN917408 ROJ917408 RYF917408 SIB917408 SRX917408 TBT917408 TLP917408 TVL917408 UFH917408 UPD917408 UYZ917408 VIV917408 VSR917408 WCN917408 WMJ917408 WWF917408 X982944 JT982944 TP982944 ADL982944 ANH982944 AXD982944 BGZ982944 BQV982944 CAR982944 CKN982944 CUJ982944 DEF982944 DOB982944 DXX982944 EHT982944 ERP982944 FBL982944 FLH982944 FVD982944 GEZ982944 GOV982944 GYR982944 HIN982944 HSJ982944 ICF982944 IMB982944 IVX982944 JFT982944 JPP982944 JZL982944 KJH982944 KTD982944 LCZ982944 LMV982944 LWR982944 MGN982944 MQJ982944 NAF982944 NKB982944 NTX982944 ODT982944 ONP982944 OXL982944 PHH982944 PRD982944 QAZ982944 QKV982944 QUR982944 REN982944 ROJ982944 RYF982944 SIB982944 SRX982944 TBT982944 TLP982944 TVL982944 UFH982944 UPD982944 UYZ982944 VIV982944 VSR982944 WCN982944 WMJ982944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formula1>1</formula1>
    </dataValidation>
    <dataValidation type="whole" operator="equal" allowBlank="1" showInputMessage="1" showErrorMessage="1" errorTitle="El documento es normal" error="Valor no valido" prompt="El oficio del municipio está firmado por el Presidente Municipal, capturar 1 si se requiere seleccionar esta opción." sqref="WWF982942 X65438 JT65438 TP65438 ADL65438 ANH65438 AXD65438 BGZ65438 BQV65438 CAR65438 CKN65438 CUJ65438 DEF65438 DOB65438 DXX65438 EHT65438 ERP65438 FBL65438 FLH65438 FVD65438 GEZ65438 GOV65438 GYR65438 HIN65438 HSJ65438 ICF65438 IMB65438 IVX65438 JFT65438 JPP65438 JZL65438 KJH65438 KTD65438 LCZ65438 LMV65438 LWR65438 MGN65438 MQJ65438 NAF65438 NKB65438 NTX65438 ODT65438 ONP65438 OXL65438 PHH65438 PRD65438 QAZ65438 QKV65438 QUR65438 REN65438 ROJ65438 RYF65438 SIB65438 SRX65438 TBT65438 TLP65438 TVL65438 UFH65438 UPD65438 UYZ65438 VIV65438 VSR65438 WCN65438 WMJ65438 WWF65438 X130974 JT130974 TP130974 ADL130974 ANH130974 AXD130974 BGZ130974 BQV130974 CAR130974 CKN130974 CUJ130974 DEF130974 DOB130974 DXX130974 EHT130974 ERP130974 FBL130974 FLH130974 FVD130974 GEZ130974 GOV130974 GYR130974 HIN130974 HSJ130974 ICF130974 IMB130974 IVX130974 JFT130974 JPP130974 JZL130974 KJH130974 KTD130974 LCZ130974 LMV130974 LWR130974 MGN130974 MQJ130974 NAF130974 NKB130974 NTX130974 ODT130974 ONP130974 OXL130974 PHH130974 PRD130974 QAZ130974 QKV130974 QUR130974 REN130974 ROJ130974 RYF130974 SIB130974 SRX130974 TBT130974 TLP130974 TVL130974 UFH130974 UPD130974 UYZ130974 VIV130974 VSR130974 WCN130974 WMJ130974 WWF130974 X196510 JT196510 TP196510 ADL196510 ANH196510 AXD196510 BGZ196510 BQV196510 CAR196510 CKN196510 CUJ196510 DEF196510 DOB196510 DXX196510 EHT196510 ERP196510 FBL196510 FLH196510 FVD196510 GEZ196510 GOV196510 GYR196510 HIN196510 HSJ196510 ICF196510 IMB196510 IVX196510 JFT196510 JPP196510 JZL196510 KJH196510 KTD196510 LCZ196510 LMV196510 LWR196510 MGN196510 MQJ196510 NAF196510 NKB196510 NTX196510 ODT196510 ONP196510 OXL196510 PHH196510 PRD196510 QAZ196510 QKV196510 QUR196510 REN196510 ROJ196510 RYF196510 SIB196510 SRX196510 TBT196510 TLP196510 TVL196510 UFH196510 UPD196510 UYZ196510 VIV196510 VSR196510 WCN196510 WMJ196510 WWF196510 X262046 JT262046 TP262046 ADL262046 ANH262046 AXD262046 BGZ262046 BQV262046 CAR262046 CKN262046 CUJ262046 DEF262046 DOB262046 DXX262046 EHT262046 ERP262046 FBL262046 FLH262046 FVD262046 GEZ262046 GOV262046 GYR262046 HIN262046 HSJ262046 ICF262046 IMB262046 IVX262046 JFT262046 JPP262046 JZL262046 KJH262046 KTD262046 LCZ262046 LMV262046 LWR262046 MGN262046 MQJ262046 NAF262046 NKB262046 NTX262046 ODT262046 ONP262046 OXL262046 PHH262046 PRD262046 QAZ262046 QKV262046 QUR262046 REN262046 ROJ262046 RYF262046 SIB262046 SRX262046 TBT262046 TLP262046 TVL262046 UFH262046 UPD262046 UYZ262046 VIV262046 VSR262046 WCN262046 WMJ262046 WWF262046 X327582 JT327582 TP327582 ADL327582 ANH327582 AXD327582 BGZ327582 BQV327582 CAR327582 CKN327582 CUJ327582 DEF327582 DOB327582 DXX327582 EHT327582 ERP327582 FBL327582 FLH327582 FVD327582 GEZ327582 GOV327582 GYR327582 HIN327582 HSJ327582 ICF327582 IMB327582 IVX327582 JFT327582 JPP327582 JZL327582 KJH327582 KTD327582 LCZ327582 LMV327582 LWR327582 MGN327582 MQJ327582 NAF327582 NKB327582 NTX327582 ODT327582 ONP327582 OXL327582 PHH327582 PRD327582 QAZ327582 QKV327582 QUR327582 REN327582 ROJ327582 RYF327582 SIB327582 SRX327582 TBT327582 TLP327582 TVL327582 UFH327582 UPD327582 UYZ327582 VIV327582 VSR327582 WCN327582 WMJ327582 WWF327582 X393118 JT393118 TP393118 ADL393118 ANH393118 AXD393118 BGZ393118 BQV393118 CAR393118 CKN393118 CUJ393118 DEF393118 DOB393118 DXX393118 EHT393118 ERP393118 FBL393118 FLH393118 FVD393118 GEZ393118 GOV393118 GYR393118 HIN393118 HSJ393118 ICF393118 IMB393118 IVX393118 JFT393118 JPP393118 JZL393118 KJH393118 KTD393118 LCZ393118 LMV393118 LWR393118 MGN393118 MQJ393118 NAF393118 NKB393118 NTX393118 ODT393118 ONP393118 OXL393118 PHH393118 PRD393118 QAZ393118 QKV393118 QUR393118 REN393118 ROJ393118 RYF393118 SIB393118 SRX393118 TBT393118 TLP393118 TVL393118 UFH393118 UPD393118 UYZ393118 VIV393118 VSR393118 WCN393118 WMJ393118 WWF393118 X458654 JT458654 TP458654 ADL458654 ANH458654 AXD458654 BGZ458654 BQV458654 CAR458654 CKN458654 CUJ458654 DEF458654 DOB458654 DXX458654 EHT458654 ERP458654 FBL458654 FLH458654 FVD458654 GEZ458654 GOV458654 GYR458654 HIN458654 HSJ458654 ICF458654 IMB458654 IVX458654 JFT458654 JPP458654 JZL458654 KJH458654 KTD458654 LCZ458654 LMV458654 LWR458654 MGN458654 MQJ458654 NAF458654 NKB458654 NTX458654 ODT458654 ONP458654 OXL458654 PHH458654 PRD458654 QAZ458654 QKV458654 QUR458654 REN458654 ROJ458654 RYF458654 SIB458654 SRX458654 TBT458654 TLP458654 TVL458654 UFH458654 UPD458654 UYZ458654 VIV458654 VSR458654 WCN458654 WMJ458654 WWF458654 X524190 JT524190 TP524190 ADL524190 ANH524190 AXD524190 BGZ524190 BQV524190 CAR524190 CKN524190 CUJ524190 DEF524190 DOB524190 DXX524190 EHT524190 ERP524190 FBL524190 FLH524190 FVD524190 GEZ524190 GOV524190 GYR524190 HIN524190 HSJ524190 ICF524190 IMB524190 IVX524190 JFT524190 JPP524190 JZL524190 KJH524190 KTD524190 LCZ524190 LMV524190 LWR524190 MGN524190 MQJ524190 NAF524190 NKB524190 NTX524190 ODT524190 ONP524190 OXL524190 PHH524190 PRD524190 QAZ524190 QKV524190 QUR524190 REN524190 ROJ524190 RYF524190 SIB524190 SRX524190 TBT524190 TLP524190 TVL524190 UFH524190 UPD524190 UYZ524190 VIV524190 VSR524190 WCN524190 WMJ524190 WWF524190 X589726 JT589726 TP589726 ADL589726 ANH589726 AXD589726 BGZ589726 BQV589726 CAR589726 CKN589726 CUJ589726 DEF589726 DOB589726 DXX589726 EHT589726 ERP589726 FBL589726 FLH589726 FVD589726 GEZ589726 GOV589726 GYR589726 HIN589726 HSJ589726 ICF589726 IMB589726 IVX589726 JFT589726 JPP589726 JZL589726 KJH589726 KTD589726 LCZ589726 LMV589726 LWR589726 MGN589726 MQJ589726 NAF589726 NKB589726 NTX589726 ODT589726 ONP589726 OXL589726 PHH589726 PRD589726 QAZ589726 QKV589726 QUR589726 REN589726 ROJ589726 RYF589726 SIB589726 SRX589726 TBT589726 TLP589726 TVL589726 UFH589726 UPD589726 UYZ589726 VIV589726 VSR589726 WCN589726 WMJ589726 WWF589726 X655262 JT655262 TP655262 ADL655262 ANH655262 AXD655262 BGZ655262 BQV655262 CAR655262 CKN655262 CUJ655262 DEF655262 DOB655262 DXX655262 EHT655262 ERP655262 FBL655262 FLH655262 FVD655262 GEZ655262 GOV655262 GYR655262 HIN655262 HSJ655262 ICF655262 IMB655262 IVX655262 JFT655262 JPP655262 JZL655262 KJH655262 KTD655262 LCZ655262 LMV655262 LWR655262 MGN655262 MQJ655262 NAF655262 NKB655262 NTX655262 ODT655262 ONP655262 OXL655262 PHH655262 PRD655262 QAZ655262 QKV655262 QUR655262 REN655262 ROJ655262 RYF655262 SIB655262 SRX655262 TBT655262 TLP655262 TVL655262 UFH655262 UPD655262 UYZ655262 VIV655262 VSR655262 WCN655262 WMJ655262 WWF655262 X720798 JT720798 TP720798 ADL720798 ANH720798 AXD720798 BGZ720798 BQV720798 CAR720798 CKN720798 CUJ720798 DEF720798 DOB720798 DXX720798 EHT720798 ERP720798 FBL720798 FLH720798 FVD720798 GEZ720798 GOV720798 GYR720798 HIN720798 HSJ720798 ICF720798 IMB720798 IVX720798 JFT720798 JPP720798 JZL720798 KJH720798 KTD720798 LCZ720798 LMV720798 LWR720798 MGN720798 MQJ720798 NAF720798 NKB720798 NTX720798 ODT720798 ONP720798 OXL720798 PHH720798 PRD720798 QAZ720798 QKV720798 QUR720798 REN720798 ROJ720798 RYF720798 SIB720798 SRX720798 TBT720798 TLP720798 TVL720798 UFH720798 UPD720798 UYZ720798 VIV720798 VSR720798 WCN720798 WMJ720798 WWF720798 X786334 JT786334 TP786334 ADL786334 ANH786334 AXD786334 BGZ786334 BQV786334 CAR786334 CKN786334 CUJ786334 DEF786334 DOB786334 DXX786334 EHT786334 ERP786334 FBL786334 FLH786334 FVD786334 GEZ786334 GOV786334 GYR786334 HIN786334 HSJ786334 ICF786334 IMB786334 IVX786334 JFT786334 JPP786334 JZL786334 KJH786334 KTD786334 LCZ786334 LMV786334 LWR786334 MGN786334 MQJ786334 NAF786334 NKB786334 NTX786334 ODT786334 ONP786334 OXL786334 PHH786334 PRD786334 QAZ786334 QKV786334 QUR786334 REN786334 ROJ786334 RYF786334 SIB786334 SRX786334 TBT786334 TLP786334 TVL786334 UFH786334 UPD786334 UYZ786334 VIV786334 VSR786334 WCN786334 WMJ786334 WWF786334 X851870 JT851870 TP851870 ADL851870 ANH851870 AXD851870 BGZ851870 BQV851870 CAR851870 CKN851870 CUJ851870 DEF851870 DOB851870 DXX851870 EHT851870 ERP851870 FBL851870 FLH851870 FVD851870 GEZ851870 GOV851870 GYR851870 HIN851870 HSJ851870 ICF851870 IMB851870 IVX851870 JFT851870 JPP851870 JZL851870 KJH851870 KTD851870 LCZ851870 LMV851870 LWR851870 MGN851870 MQJ851870 NAF851870 NKB851870 NTX851870 ODT851870 ONP851870 OXL851870 PHH851870 PRD851870 QAZ851870 QKV851870 QUR851870 REN851870 ROJ851870 RYF851870 SIB851870 SRX851870 TBT851870 TLP851870 TVL851870 UFH851870 UPD851870 UYZ851870 VIV851870 VSR851870 WCN851870 WMJ851870 WWF851870 X917406 JT917406 TP917406 ADL917406 ANH917406 AXD917406 BGZ917406 BQV917406 CAR917406 CKN917406 CUJ917406 DEF917406 DOB917406 DXX917406 EHT917406 ERP917406 FBL917406 FLH917406 FVD917406 GEZ917406 GOV917406 GYR917406 HIN917406 HSJ917406 ICF917406 IMB917406 IVX917406 JFT917406 JPP917406 JZL917406 KJH917406 KTD917406 LCZ917406 LMV917406 LWR917406 MGN917406 MQJ917406 NAF917406 NKB917406 NTX917406 ODT917406 ONP917406 OXL917406 PHH917406 PRD917406 QAZ917406 QKV917406 QUR917406 REN917406 ROJ917406 RYF917406 SIB917406 SRX917406 TBT917406 TLP917406 TVL917406 UFH917406 UPD917406 UYZ917406 VIV917406 VSR917406 WCN917406 WMJ917406 WWF917406 X982942 JT982942 TP982942 ADL982942 ANH982942 AXD982942 BGZ982942 BQV982942 CAR982942 CKN982942 CUJ982942 DEF982942 DOB982942 DXX982942 EHT982942 ERP982942 FBL982942 FLH982942 FVD982942 GEZ982942 GOV982942 GYR982942 HIN982942 HSJ982942 ICF982942 IMB982942 IVX982942 JFT982942 JPP982942 JZL982942 KJH982942 KTD982942 LCZ982942 LMV982942 LWR982942 MGN982942 MQJ982942 NAF982942 NKB982942 NTX982942 ODT982942 ONP982942 OXL982942 PHH982942 PRD982942 QAZ982942 QKV982942 QUR982942 REN982942 ROJ982942 RYF982942 SIB982942 SRX982942 TBT982942 TLP982942 TVL982942 UFH982942 UPD982942 UYZ982942 VIV982942 VSR982942 WCN982942 WMJ982942 JT27 TP27 ADL27 ANH27 AXD27 BGZ27 BQV27 CAR27 CKN27 CUJ27 DEF27 DOB27 DXX27 EHT27 ERP27 FBL27 FLH27 FVD27 GEZ27 GOV27 GYR27 HIN27 HSJ27 ICF27 IMB27 IVX27 JFT27 JPP27 JZL27 KJH27 KTD27 LCZ27 LMV27 LWR27 MGN27 MQJ27 NAF27 NKB27 NTX27 ODT27 ONP27 OXL27 PHH27 PRD27 QAZ27 QKV27 QUR27 REN27 ROJ27 RYF27 SIB27 SRX27 TBT27 TLP27 TVL27 UFH27 UPD27 UYZ27 VIV27 VSR27 WCN27 WMJ27 WWF27">
      <formula1>1</formula1>
    </dataValidation>
    <dataValidation type="whole" operator="equal" allowBlank="1" showInputMessage="1" showErrorMessage="1" errorTitle="El documento es normal" error="Valor no valido" prompt="El oficio del municipio está firmado por el Secretario Gral. y/o Síndico, capturar 1 si se requiere seleccionar esta opción." sqref="WWF982940 X65436 JT65436 TP65436 ADL65436 ANH65436 AXD65436 BGZ65436 BQV65436 CAR65436 CKN65436 CUJ65436 DEF65436 DOB65436 DXX65436 EHT65436 ERP65436 FBL65436 FLH65436 FVD65436 GEZ65436 GOV65436 GYR65436 HIN65436 HSJ65436 ICF65436 IMB65436 IVX65436 JFT65436 JPP65436 JZL65436 KJH65436 KTD65436 LCZ65436 LMV65436 LWR65436 MGN65436 MQJ65436 NAF65436 NKB65436 NTX65436 ODT65436 ONP65436 OXL65436 PHH65436 PRD65436 QAZ65436 QKV65436 QUR65436 REN65436 ROJ65436 RYF65436 SIB65436 SRX65436 TBT65436 TLP65436 TVL65436 UFH65436 UPD65436 UYZ65436 VIV65436 VSR65436 WCN65436 WMJ65436 WWF65436 X130972 JT130972 TP130972 ADL130972 ANH130972 AXD130972 BGZ130972 BQV130972 CAR130972 CKN130972 CUJ130972 DEF130972 DOB130972 DXX130972 EHT130972 ERP130972 FBL130972 FLH130972 FVD130972 GEZ130972 GOV130972 GYR130972 HIN130972 HSJ130972 ICF130972 IMB130972 IVX130972 JFT130972 JPP130972 JZL130972 KJH130972 KTD130972 LCZ130972 LMV130972 LWR130972 MGN130972 MQJ130972 NAF130972 NKB130972 NTX130972 ODT130972 ONP130972 OXL130972 PHH130972 PRD130972 QAZ130972 QKV130972 QUR130972 REN130972 ROJ130972 RYF130972 SIB130972 SRX130972 TBT130972 TLP130972 TVL130972 UFH130972 UPD130972 UYZ130972 VIV130972 VSR130972 WCN130972 WMJ130972 WWF130972 X196508 JT196508 TP196508 ADL196508 ANH196508 AXD196508 BGZ196508 BQV196508 CAR196508 CKN196508 CUJ196508 DEF196508 DOB196508 DXX196508 EHT196508 ERP196508 FBL196508 FLH196508 FVD196508 GEZ196508 GOV196508 GYR196508 HIN196508 HSJ196508 ICF196508 IMB196508 IVX196508 JFT196508 JPP196508 JZL196508 KJH196508 KTD196508 LCZ196508 LMV196508 LWR196508 MGN196508 MQJ196508 NAF196508 NKB196508 NTX196508 ODT196508 ONP196508 OXL196508 PHH196508 PRD196508 QAZ196508 QKV196508 QUR196508 REN196508 ROJ196508 RYF196508 SIB196508 SRX196508 TBT196508 TLP196508 TVL196508 UFH196508 UPD196508 UYZ196508 VIV196508 VSR196508 WCN196508 WMJ196508 WWF196508 X262044 JT262044 TP262044 ADL262044 ANH262044 AXD262044 BGZ262044 BQV262044 CAR262044 CKN262044 CUJ262044 DEF262044 DOB262044 DXX262044 EHT262044 ERP262044 FBL262044 FLH262044 FVD262044 GEZ262044 GOV262044 GYR262044 HIN262044 HSJ262044 ICF262044 IMB262044 IVX262044 JFT262044 JPP262044 JZL262044 KJH262044 KTD262044 LCZ262044 LMV262044 LWR262044 MGN262044 MQJ262044 NAF262044 NKB262044 NTX262044 ODT262044 ONP262044 OXL262044 PHH262044 PRD262044 QAZ262044 QKV262044 QUR262044 REN262044 ROJ262044 RYF262044 SIB262044 SRX262044 TBT262044 TLP262044 TVL262044 UFH262044 UPD262044 UYZ262044 VIV262044 VSR262044 WCN262044 WMJ262044 WWF262044 X327580 JT327580 TP327580 ADL327580 ANH327580 AXD327580 BGZ327580 BQV327580 CAR327580 CKN327580 CUJ327580 DEF327580 DOB327580 DXX327580 EHT327580 ERP327580 FBL327580 FLH327580 FVD327580 GEZ327580 GOV327580 GYR327580 HIN327580 HSJ327580 ICF327580 IMB327580 IVX327580 JFT327580 JPP327580 JZL327580 KJH327580 KTD327580 LCZ327580 LMV327580 LWR327580 MGN327580 MQJ327580 NAF327580 NKB327580 NTX327580 ODT327580 ONP327580 OXL327580 PHH327580 PRD327580 QAZ327580 QKV327580 QUR327580 REN327580 ROJ327580 RYF327580 SIB327580 SRX327580 TBT327580 TLP327580 TVL327580 UFH327580 UPD327580 UYZ327580 VIV327580 VSR327580 WCN327580 WMJ327580 WWF327580 X393116 JT393116 TP393116 ADL393116 ANH393116 AXD393116 BGZ393116 BQV393116 CAR393116 CKN393116 CUJ393116 DEF393116 DOB393116 DXX393116 EHT393116 ERP393116 FBL393116 FLH393116 FVD393116 GEZ393116 GOV393116 GYR393116 HIN393116 HSJ393116 ICF393116 IMB393116 IVX393116 JFT393116 JPP393116 JZL393116 KJH393116 KTD393116 LCZ393116 LMV393116 LWR393116 MGN393116 MQJ393116 NAF393116 NKB393116 NTX393116 ODT393116 ONP393116 OXL393116 PHH393116 PRD393116 QAZ393116 QKV393116 QUR393116 REN393116 ROJ393116 RYF393116 SIB393116 SRX393116 TBT393116 TLP393116 TVL393116 UFH393116 UPD393116 UYZ393116 VIV393116 VSR393116 WCN393116 WMJ393116 WWF393116 X458652 JT458652 TP458652 ADL458652 ANH458652 AXD458652 BGZ458652 BQV458652 CAR458652 CKN458652 CUJ458652 DEF458652 DOB458652 DXX458652 EHT458652 ERP458652 FBL458652 FLH458652 FVD458652 GEZ458652 GOV458652 GYR458652 HIN458652 HSJ458652 ICF458652 IMB458652 IVX458652 JFT458652 JPP458652 JZL458652 KJH458652 KTD458652 LCZ458652 LMV458652 LWR458652 MGN458652 MQJ458652 NAF458652 NKB458652 NTX458652 ODT458652 ONP458652 OXL458652 PHH458652 PRD458652 QAZ458652 QKV458652 QUR458652 REN458652 ROJ458652 RYF458652 SIB458652 SRX458652 TBT458652 TLP458652 TVL458652 UFH458652 UPD458652 UYZ458652 VIV458652 VSR458652 WCN458652 WMJ458652 WWF458652 X524188 JT524188 TP524188 ADL524188 ANH524188 AXD524188 BGZ524188 BQV524188 CAR524188 CKN524188 CUJ524188 DEF524188 DOB524188 DXX524188 EHT524188 ERP524188 FBL524188 FLH524188 FVD524188 GEZ524188 GOV524188 GYR524188 HIN524188 HSJ524188 ICF524188 IMB524188 IVX524188 JFT524188 JPP524188 JZL524188 KJH524188 KTD524188 LCZ524188 LMV524188 LWR524188 MGN524188 MQJ524188 NAF524188 NKB524188 NTX524188 ODT524188 ONP524188 OXL524188 PHH524188 PRD524188 QAZ524188 QKV524188 QUR524188 REN524188 ROJ524188 RYF524188 SIB524188 SRX524188 TBT524188 TLP524188 TVL524188 UFH524188 UPD524188 UYZ524188 VIV524188 VSR524188 WCN524188 WMJ524188 WWF524188 X589724 JT589724 TP589724 ADL589724 ANH589724 AXD589724 BGZ589724 BQV589724 CAR589724 CKN589724 CUJ589724 DEF589724 DOB589724 DXX589724 EHT589724 ERP589724 FBL589724 FLH589724 FVD589724 GEZ589724 GOV589724 GYR589724 HIN589724 HSJ589724 ICF589724 IMB589724 IVX589724 JFT589724 JPP589724 JZL589724 KJH589724 KTD589724 LCZ589724 LMV589724 LWR589724 MGN589724 MQJ589724 NAF589724 NKB589724 NTX589724 ODT589724 ONP589724 OXL589724 PHH589724 PRD589724 QAZ589724 QKV589724 QUR589724 REN589724 ROJ589724 RYF589724 SIB589724 SRX589724 TBT589724 TLP589724 TVL589724 UFH589724 UPD589724 UYZ589724 VIV589724 VSR589724 WCN589724 WMJ589724 WWF589724 X655260 JT655260 TP655260 ADL655260 ANH655260 AXD655260 BGZ655260 BQV655260 CAR655260 CKN655260 CUJ655260 DEF655260 DOB655260 DXX655260 EHT655260 ERP655260 FBL655260 FLH655260 FVD655260 GEZ655260 GOV655260 GYR655260 HIN655260 HSJ655260 ICF655260 IMB655260 IVX655260 JFT655260 JPP655260 JZL655260 KJH655260 KTD655260 LCZ655260 LMV655260 LWR655260 MGN655260 MQJ655260 NAF655260 NKB655260 NTX655260 ODT655260 ONP655260 OXL655260 PHH655260 PRD655260 QAZ655260 QKV655260 QUR655260 REN655260 ROJ655260 RYF655260 SIB655260 SRX655260 TBT655260 TLP655260 TVL655260 UFH655260 UPD655260 UYZ655260 VIV655260 VSR655260 WCN655260 WMJ655260 WWF655260 X720796 JT720796 TP720796 ADL720796 ANH720796 AXD720796 BGZ720796 BQV720796 CAR720796 CKN720796 CUJ720796 DEF720796 DOB720796 DXX720796 EHT720796 ERP720796 FBL720796 FLH720796 FVD720796 GEZ720796 GOV720796 GYR720796 HIN720796 HSJ720796 ICF720796 IMB720796 IVX720796 JFT720796 JPP720796 JZL720796 KJH720796 KTD720796 LCZ720796 LMV720796 LWR720796 MGN720796 MQJ720796 NAF720796 NKB720796 NTX720796 ODT720796 ONP720796 OXL720796 PHH720796 PRD720796 QAZ720796 QKV720796 QUR720796 REN720796 ROJ720796 RYF720796 SIB720796 SRX720796 TBT720796 TLP720796 TVL720796 UFH720796 UPD720796 UYZ720796 VIV720796 VSR720796 WCN720796 WMJ720796 WWF720796 X786332 JT786332 TP786332 ADL786332 ANH786332 AXD786332 BGZ786332 BQV786332 CAR786332 CKN786332 CUJ786332 DEF786332 DOB786332 DXX786332 EHT786332 ERP786332 FBL786332 FLH786332 FVD786332 GEZ786332 GOV786332 GYR786332 HIN786332 HSJ786332 ICF786332 IMB786332 IVX786332 JFT786332 JPP786332 JZL786332 KJH786332 KTD786332 LCZ786332 LMV786332 LWR786332 MGN786332 MQJ786332 NAF786332 NKB786332 NTX786332 ODT786332 ONP786332 OXL786332 PHH786332 PRD786332 QAZ786332 QKV786332 QUR786332 REN786332 ROJ786332 RYF786332 SIB786332 SRX786332 TBT786332 TLP786332 TVL786332 UFH786332 UPD786332 UYZ786332 VIV786332 VSR786332 WCN786332 WMJ786332 WWF786332 X851868 JT851868 TP851868 ADL851868 ANH851868 AXD851868 BGZ851868 BQV851868 CAR851868 CKN851868 CUJ851868 DEF851868 DOB851868 DXX851868 EHT851868 ERP851868 FBL851868 FLH851868 FVD851868 GEZ851868 GOV851868 GYR851868 HIN851868 HSJ851868 ICF851868 IMB851868 IVX851868 JFT851868 JPP851868 JZL851868 KJH851868 KTD851868 LCZ851868 LMV851868 LWR851868 MGN851868 MQJ851868 NAF851868 NKB851868 NTX851868 ODT851868 ONP851868 OXL851868 PHH851868 PRD851868 QAZ851868 QKV851868 QUR851868 REN851868 ROJ851868 RYF851868 SIB851868 SRX851868 TBT851868 TLP851868 TVL851868 UFH851868 UPD851868 UYZ851868 VIV851868 VSR851868 WCN851868 WMJ851868 WWF851868 X917404 JT917404 TP917404 ADL917404 ANH917404 AXD917404 BGZ917404 BQV917404 CAR917404 CKN917404 CUJ917404 DEF917404 DOB917404 DXX917404 EHT917404 ERP917404 FBL917404 FLH917404 FVD917404 GEZ917404 GOV917404 GYR917404 HIN917404 HSJ917404 ICF917404 IMB917404 IVX917404 JFT917404 JPP917404 JZL917404 KJH917404 KTD917404 LCZ917404 LMV917404 LWR917404 MGN917404 MQJ917404 NAF917404 NKB917404 NTX917404 ODT917404 ONP917404 OXL917404 PHH917404 PRD917404 QAZ917404 QKV917404 QUR917404 REN917404 ROJ917404 RYF917404 SIB917404 SRX917404 TBT917404 TLP917404 TVL917404 UFH917404 UPD917404 UYZ917404 VIV917404 VSR917404 WCN917404 WMJ917404 WWF917404 X982940 JT982940 TP982940 ADL982940 ANH982940 AXD982940 BGZ982940 BQV982940 CAR982940 CKN982940 CUJ982940 DEF982940 DOB982940 DXX982940 EHT982940 ERP982940 FBL982940 FLH982940 FVD982940 GEZ982940 GOV982940 GYR982940 HIN982940 HSJ982940 ICF982940 IMB982940 IVX982940 JFT982940 JPP982940 JZL982940 KJH982940 KTD982940 LCZ982940 LMV982940 LWR982940 MGN982940 MQJ982940 NAF982940 NKB982940 NTX982940 ODT982940 ONP982940 OXL982940 PHH982940 PRD982940 QAZ982940 QKV982940 QUR982940 REN982940 ROJ982940 RYF982940 SIB982940 SRX982940 TBT982940 TLP982940 TVL982940 UFH982940 UPD982940 UYZ982940 VIV982940 VSR982940 WCN982940 WMJ982940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formula1>1</formula1>
    </dataValidation>
    <dataValidation allowBlank="1" showInputMessage="1" showErrorMessage="1" prompt="Capturar el número del Acta de Ayuntamiento asignado por el Secretario General y/o Síndico." sqref="WWN982936 AF65432 KB65432 TX65432 ADT65432 ANP65432 AXL65432 BHH65432 BRD65432 CAZ65432 CKV65432 CUR65432 DEN65432 DOJ65432 DYF65432 EIB65432 ERX65432 FBT65432 FLP65432 FVL65432 GFH65432 GPD65432 GYZ65432 HIV65432 HSR65432 ICN65432 IMJ65432 IWF65432 JGB65432 JPX65432 JZT65432 KJP65432 KTL65432 LDH65432 LND65432 LWZ65432 MGV65432 MQR65432 NAN65432 NKJ65432 NUF65432 OEB65432 ONX65432 OXT65432 PHP65432 PRL65432 QBH65432 QLD65432 QUZ65432 REV65432 ROR65432 RYN65432 SIJ65432 SSF65432 TCB65432 TLX65432 TVT65432 UFP65432 UPL65432 UZH65432 VJD65432 VSZ65432 WCV65432 WMR65432 WWN65432 AF130968 KB130968 TX130968 ADT130968 ANP130968 AXL130968 BHH130968 BRD130968 CAZ130968 CKV130968 CUR130968 DEN130968 DOJ130968 DYF130968 EIB130968 ERX130968 FBT130968 FLP130968 FVL130968 GFH130968 GPD130968 GYZ130968 HIV130968 HSR130968 ICN130968 IMJ130968 IWF130968 JGB130968 JPX130968 JZT130968 KJP130968 KTL130968 LDH130968 LND130968 LWZ130968 MGV130968 MQR130968 NAN130968 NKJ130968 NUF130968 OEB130968 ONX130968 OXT130968 PHP130968 PRL130968 QBH130968 QLD130968 QUZ130968 REV130968 ROR130968 RYN130968 SIJ130968 SSF130968 TCB130968 TLX130968 TVT130968 UFP130968 UPL130968 UZH130968 VJD130968 VSZ130968 WCV130968 WMR130968 WWN130968 AF196504 KB196504 TX196504 ADT196504 ANP196504 AXL196504 BHH196504 BRD196504 CAZ196504 CKV196504 CUR196504 DEN196504 DOJ196504 DYF196504 EIB196504 ERX196504 FBT196504 FLP196504 FVL196504 GFH196504 GPD196504 GYZ196504 HIV196504 HSR196504 ICN196504 IMJ196504 IWF196504 JGB196504 JPX196504 JZT196504 KJP196504 KTL196504 LDH196504 LND196504 LWZ196504 MGV196504 MQR196504 NAN196504 NKJ196504 NUF196504 OEB196504 ONX196504 OXT196504 PHP196504 PRL196504 QBH196504 QLD196504 QUZ196504 REV196504 ROR196504 RYN196504 SIJ196504 SSF196504 TCB196504 TLX196504 TVT196504 UFP196504 UPL196504 UZH196504 VJD196504 VSZ196504 WCV196504 WMR196504 WWN196504 AF262040 KB262040 TX262040 ADT262040 ANP262040 AXL262040 BHH262040 BRD262040 CAZ262040 CKV262040 CUR262040 DEN262040 DOJ262040 DYF262040 EIB262040 ERX262040 FBT262040 FLP262040 FVL262040 GFH262040 GPD262040 GYZ262040 HIV262040 HSR262040 ICN262040 IMJ262040 IWF262040 JGB262040 JPX262040 JZT262040 KJP262040 KTL262040 LDH262040 LND262040 LWZ262040 MGV262040 MQR262040 NAN262040 NKJ262040 NUF262040 OEB262040 ONX262040 OXT262040 PHP262040 PRL262040 QBH262040 QLD262040 QUZ262040 REV262040 ROR262040 RYN262040 SIJ262040 SSF262040 TCB262040 TLX262040 TVT262040 UFP262040 UPL262040 UZH262040 VJD262040 VSZ262040 WCV262040 WMR262040 WWN262040 AF327576 KB327576 TX327576 ADT327576 ANP327576 AXL327576 BHH327576 BRD327576 CAZ327576 CKV327576 CUR327576 DEN327576 DOJ327576 DYF327576 EIB327576 ERX327576 FBT327576 FLP327576 FVL327576 GFH327576 GPD327576 GYZ327576 HIV327576 HSR327576 ICN327576 IMJ327576 IWF327576 JGB327576 JPX327576 JZT327576 KJP327576 KTL327576 LDH327576 LND327576 LWZ327576 MGV327576 MQR327576 NAN327576 NKJ327576 NUF327576 OEB327576 ONX327576 OXT327576 PHP327576 PRL327576 QBH327576 QLD327576 QUZ327576 REV327576 ROR327576 RYN327576 SIJ327576 SSF327576 TCB327576 TLX327576 TVT327576 UFP327576 UPL327576 UZH327576 VJD327576 VSZ327576 WCV327576 WMR327576 WWN327576 AF393112 KB393112 TX393112 ADT393112 ANP393112 AXL393112 BHH393112 BRD393112 CAZ393112 CKV393112 CUR393112 DEN393112 DOJ393112 DYF393112 EIB393112 ERX393112 FBT393112 FLP393112 FVL393112 GFH393112 GPD393112 GYZ393112 HIV393112 HSR393112 ICN393112 IMJ393112 IWF393112 JGB393112 JPX393112 JZT393112 KJP393112 KTL393112 LDH393112 LND393112 LWZ393112 MGV393112 MQR393112 NAN393112 NKJ393112 NUF393112 OEB393112 ONX393112 OXT393112 PHP393112 PRL393112 QBH393112 QLD393112 QUZ393112 REV393112 ROR393112 RYN393112 SIJ393112 SSF393112 TCB393112 TLX393112 TVT393112 UFP393112 UPL393112 UZH393112 VJD393112 VSZ393112 WCV393112 WMR393112 WWN393112 AF458648 KB458648 TX458648 ADT458648 ANP458648 AXL458648 BHH458648 BRD458648 CAZ458648 CKV458648 CUR458648 DEN458648 DOJ458648 DYF458648 EIB458648 ERX458648 FBT458648 FLP458648 FVL458648 GFH458648 GPD458648 GYZ458648 HIV458648 HSR458648 ICN458648 IMJ458648 IWF458648 JGB458648 JPX458648 JZT458648 KJP458648 KTL458648 LDH458648 LND458648 LWZ458648 MGV458648 MQR458648 NAN458648 NKJ458648 NUF458648 OEB458648 ONX458648 OXT458648 PHP458648 PRL458648 QBH458648 QLD458648 QUZ458648 REV458648 ROR458648 RYN458648 SIJ458648 SSF458648 TCB458648 TLX458648 TVT458648 UFP458648 UPL458648 UZH458648 VJD458648 VSZ458648 WCV458648 WMR458648 WWN458648 AF524184 KB524184 TX524184 ADT524184 ANP524184 AXL524184 BHH524184 BRD524184 CAZ524184 CKV524184 CUR524184 DEN524184 DOJ524184 DYF524184 EIB524184 ERX524184 FBT524184 FLP524184 FVL524184 GFH524184 GPD524184 GYZ524184 HIV524184 HSR524184 ICN524184 IMJ524184 IWF524184 JGB524184 JPX524184 JZT524184 KJP524184 KTL524184 LDH524184 LND524184 LWZ524184 MGV524184 MQR524184 NAN524184 NKJ524184 NUF524184 OEB524184 ONX524184 OXT524184 PHP524184 PRL524184 QBH524184 QLD524184 QUZ524184 REV524184 ROR524184 RYN524184 SIJ524184 SSF524184 TCB524184 TLX524184 TVT524184 UFP524184 UPL524184 UZH524184 VJD524184 VSZ524184 WCV524184 WMR524184 WWN524184 AF589720 KB589720 TX589720 ADT589720 ANP589720 AXL589720 BHH589720 BRD589720 CAZ589720 CKV589720 CUR589720 DEN589720 DOJ589720 DYF589720 EIB589720 ERX589720 FBT589720 FLP589720 FVL589720 GFH589720 GPD589720 GYZ589720 HIV589720 HSR589720 ICN589720 IMJ589720 IWF589720 JGB589720 JPX589720 JZT589720 KJP589720 KTL589720 LDH589720 LND589720 LWZ589720 MGV589720 MQR589720 NAN589720 NKJ589720 NUF589720 OEB589720 ONX589720 OXT589720 PHP589720 PRL589720 QBH589720 QLD589720 QUZ589720 REV589720 ROR589720 RYN589720 SIJ589720 SSF589720 TCB589720 TLX589720 TVT589720 UFP589720 UPL589720 UZH589720 VJD589720 VSZ589720 WCV589720 WMR589720 WWN589720 AF655256 KB655256 TX655256 ADT655256 ANP655256 AXL655256 BHH655256 BRD655256 CAZ655256 CKV655256 CUR655256 DEN655256 DOJ655256 DYF655256 EIB655256 ERX655256 FBT655256 FLP655256 FVL655256 GFH655256 GPD655256 GYZ655256 HIV655256 HSR655256 ICN655256 IMJ655256 IWF655256 JGB655256 JPX655256 JZT655256 KJP655256 KTL655256 LDH655256 LND655256 LWZ655256 MGV655256 MQR655256 NAN655256 NKJ655256 NUF655256 OEB655256 ONX655256 OXT655256 PHP655256 PRL655256 QBH655256 QLD655256 QUZ655256 REV655256 ROR655256 RYN655256 SIJ655256 SSF655256 TCB655256 TLX655256 TVT655256 UFP655256 UPL655256 UZH655256 VJD655256 VSZ655256 WCV655256 WMR655256 WWN655256 AF720792 KB720792 TX720792 ADT720792 ANP720792 AXL720792 BHH720792 BRD720792 CAZ720792 CKV720792 CUR720792 DEN720792 DOJ720792 DYF720792 EIB720792 ERX720792 FBT720792 FLP720792 FVL720792 GFH720792 GPD720792 GYZ720792 HIV720792 HSR720792 ICN720792 IMJ720792 IWF720792 JGB720792 JPX720792 JZT720792 KJP720792 KTL720792 LDH720792 LND720792 LWZ720792 MGV720792 MQR720792 NAN720792 NKJ720792 NUF720792 OEB720792 ONX720792 OXT720792 PHP720792 PRL720792 QBH720792 QLD720792 QUZ720792 REV720792 ROR720792 RYN720792 SIJ720792 SSF720792 TCB720792 TLX720792 TVT720792 UFP720792 UPL720792 UZH720792 VJD720792 VSZ720792 WCV720792 WMR720792 WWN720792 AF786328 KB786328 TX786328 ADT786328 ANP786328 AXL786328 BHH786328 BRD786328 CAZ786328 CKV786328 CUR786328 DEN786328 DOJ786328 DYF786328 EIB786328 ERX786328 FBT786328 FLP786328 FVL786328 GFH786328 GPD786328 GYZ786328 HIV786328 HSR786328 ICN786328 IMJ786328 IWF786328 JGB786328 JPX786328 JZT786328 KJP786328 KTL786328 LDH786328 LND786328 LWZ786328 MGV786328 MQR786328 NAN786328 NKJ786328 NUF786328 OEB786328 ONX786328 OXT786328 PHP786328 PRL786328 QBH786328 QLD786328 QUZ786328 REV786328 ROR786328 RYN786328 SIJ786328 SSF786328 TCB786328 TLX786328 TVT786328 UFP786328 UPL786328 UZH786328 VJD786328 VSZ786328 WCV786328 WMR786328 WWN786328 AF851864 KB851864 TX851864 ADT851864 ANP851864 AXL851864 BHH851864 BRD851864 CAZ851864 CKV851864 CUR851864 DEN851864 DOJ851864 DYF851864 EIB851864 ERX851864 FBT851864 FLP851864 FVL851864 GFH851864 GPD851864 GYZ851864 HIV851864 HSR851864 ICN851864 IMJ851864 IWF851864 JGB851864 JPX851864 JZT851864 KJP851864 KTL851864 LDH851864 LND851864 LWZ851864 MGV851864 MQR851864 NAN851864 NKJ851864 NUF851864 OEB851864 ONX851864 OXT851864 PHP851864 PRL851864 QBH851864 QLD851864 QUZ851864 REV851864 ROR851864 RYN851864 SIJ851864 SSF851864 TCB851864 TLX851864 TVT851864 UFP851864 UPL851864 UZH851864 VJD851864 VSZ851864 WCV851864 WMR851864 WWN851864 AF917400 KB917400 TX917400 ADT917400 ANP917400 AXL917400 BHH917400 BRD917400 CAZ917400 CKV917400 CUR917400 DEN917400 DOJ917400 DYF917400 EIB917400 ERX917400 FBT917400 FLP917400 FVL917400 GFH917400 GPD917400 GYZ917400 HIV917400 HSR917400 ICN917400 IMJ917400 IWF917400 JGB917400 JPX917400 JZT917400 KJP917400 KTL917400 LDH917400 LND917400 LWZ917400 MGV917400 MQR917400 NAN917400 NKJ917400 NUF917400 OEB917400 ONX917400 OXT917400 PHP917400 PRL917400 QBH917400 QLD917400 QUZ917400 REV917400 ROR917400 RYN917400 SIJ917400 SSF917400 TCB917400 TLX917400 TVT917400 UFP917400 UPL917400 UZH917400 VJD917400 VSZ917400 WCV917400 WMR917400 WWN917400 AF982936 KB982936 TX982936 ADT982936 ANP982936 AXL982936 BHH982936 BRD982936 CAZ982936 CKV982936 CUR982936 DEN982936 DOJ982936 DYF982936 EIB982936 ERX982936 FBT982936 FLP982936 FVL982936 GFH982936 GPD982936 GYZ982936 HIV982936 HSR982936 ICN982936 IMJ982936 IWF982936 JGB982936 JPX982936 JZT982936 KJP982936 KTL982936 LDH982936 LND982936 LWZ982936 MGV982936 MQR982936 NAN982936 NKJ982936 NUF982936 OEB982936 ONX982936 OXT982936 PHP982936 PRL982936 QBH982936 QLD982936 QUZ982936 REV982936 ROR982936 RYN982936 SIJ982936 SSF982936 TCB982936 TLX982936 TVT982936 UFP982936 UPL982936 UZH982936 VJD982936 VSZ982936 WCV982936 WMR982936 KB21 TX21 ADT21 ANP21 AXL21 BHH21 BRD21 CAZ21 CKV21 CUR21 DEN21 DOJ21 DYF21 EIB21 ERX21 FBT21 FLP21 FVL21 GFH21 GPD21 GYZ21 HIV21 HSR21 ICN21 IMJ21 IWF21 JGB21 JPX21 JZT21 KJP21 KTL21 LDH21 LND21 LWZ21 MGV21 MQR21 NAN21 NKJ21 NUF21 OEB21 ONX21 OXT21 PHP21 PRL21 QBH21 QLD21 QUZ21 REV21 ROR21 RYN21 SIJ21 SSF21 TCB21 TLX21 TVT21 UFP21 UPL21 UZH21 VJD21 VSZ21 WCV21 WMR21 WWN21"/>
    <dataValidation type="date" operator="greaterThan" allowBlank="1" showInputMessage="1" showErrorMessage="1" errorTitle="Fecha del oficio del municipio" error="El dato ingresado no corresponde a una fecha" prompt="Ingresar la fecha de la sesión de Ayuntamiento._x000a_(dd-mm-aaaa)" sqref="WWN982938:WWU982938 AF65434:AM65434 KB65434:KI65434 TX65434:UE65434 ADT65434:AEA65434 ANP65434:ANW65434 AXL65434:AXS65434 BHH65434:BHO65434 BRD65434:BRK65434 CAZ65434:CBG65434 CKV65434:CLC65434 CUR65434:CUY65434 DEN65434:DEU65434 DOJ65434:DOQ65434 DYF65434:DYM65434 EIB65434:EII65434 ERX65434:ESE65434 FBT65434:FCA65434 FLP65434:FLW65434 FVL65434:FVS65434 GFH65434:GFO65434 GPD65434:GPK65434 GYZ65434:GZG65434 HIV65434:HJC65434 HSR65434:HSY65434 ICN65434:ICU65434 IMJ65434:IMQ65434 IWF65434:IWM65434 JGB65434:JGI65434 JPX65434:JQE65434 JZT65434:KAA65434 KJP65434:KJW65434 KTL65434:KTS65434 LDH65434:LDO65434 LND65434:LNK65434 LWZ65434:LXG65434 MGV65434:MHC65434 MQR65434:MQY65434 NAN65434:NAU65434 NKJ65434:NKQ65434 NUF65434:NUM65434 OEB65434:OEI65434 ONX65434:OOE65434 OXT65434:OYA65434 PHP65434:PHW65434 PRL65434:PRS65434 QBH65434:QBO65434 QLD65434:QLK65434 QUZ65434:QVG65434 REV65434:RFC65434 ROR65434:ROY65434 RYN65434:RYU65434 SIJ65434:SIQ65434 SSF65434:SSM65434 TCB65434:TCI65434 TLX65434:TME65434 TVT65434:TWA65434 UFP65434:UFW65434 UPL65434:UPS65434 UZH65434:UZO65434 VJD65434:VJK65434 VSZ65434:VTG65434 WCV65434:WDC65434 WMR65434:WMY65434 WWN65434:WWU65434 AF130970:AM130970 KB130970:KI130970 TX130970:UE130970 ADT130970:AEA130970 ANP130970:ANW130970 AXL130970:AXS130970 BHH130970:BHO130970 BRD130970:BRK130970 CAZ130970:CBG130970 CKV130970:CLC130970 CUR130970:CUY130970 DEN130970:DEU130970 DOJ130970:DOQ130970 DYF130970:DYM130970 EIB130970:EII130970 ERX130970:ESE130970 FBT130970:FCA130970 FLP130970:FLW130970 FVL130970:FVS130970 GFH130970:GFO130970 GPD130970:GPK130970 GYZ130970:GZG130970 HIV130970:HJC130970 HSR130970:HSY130970 ICN130970:ICU130970 IMJ130970:IMQ130970 IWF130970:IWM130970 JGB130970:JGI130970 JPX130970:JQE130970 JZT130970:KAA130970 KJP130970:KJW130970 KTL130970:KTS130970 LDH130970:LDO130970 LND130970:LNK130970 LWZ130970:LXG130970 MGV130970:MHC130970 MQR130970:MQY130970 NAN130970:NAU130970 NKJ130970:NKQ130970 NUF130970:NUM130970 OEB130970:OEI130970 ONX130970:OOE130970 OXT130970:OYA130970 PHP130970:PHW130970 PRL130970:PRS130970 QBH130970:QBO130970 QLD130970:QLK130970 QUZ130970:QVG130970 REV130970:RFC130970 ROR130970:ROY130970 RYN130970:RYU130970 SIJ130970:SIQ130970 SSF130970:SSM130970 TCB130970:TCI130970 TLX130970:TME130970 TVT130970:TWA130970 UFP130970:UFW130970 UPL130970:UPS130970 UZH130970:UZO130970 VJD130970:VJK130970 VSZ130970:VTG130970 WCV130970:WDC130970 WMR130970:WMY130970 WWN130970:WWU130970 AF196506:AM196506 KB196506:KI196506 TX196506:UE196506 ADT196506:AEA196506 ANP196506:ANW196506 AXL196506:AXS196506 BHH196506:BHO196506 BRD196506:BRK196506 CAZ196506:CBG196506 CKV196506:CLC196506 CUR196506:CUY196506 DEN196506:DEU196506 DOJ196506:DOQ196506 DYF196506:DYM196506 EIB196506:EII196506 ERX196506:ESE196506 FBT196506:FCA196506 FLP196506:FLW196506 FVL196506:FVS196506 GFH196506:GFO196506 GPD196506:GPK196506 GYZ196506:GZG196506 HIV196506:HJC196506 HSR196506:HSY196506 ICN196506:ICU196506 IMJ196506:IMQ196506 IWF196506:IWM196506 JGB196506:JGI196506 JPX196506:JQE196506 JZT196506:KAA196506 KJP196506:KJW196506 KTL196506:KTS196506 LDH196506:LDO196506 LND196506:LNK196506 LWZ196506:LXG196506 MGV196506:MHC196506 MQR196506:MQY196506 NAN196506:NAU196506 NKJ196506:NKQ196506 NUF196506:NUM196506 OEB196506:OEI196506 ONX196506:OOE196506 OXT196506:OYA196506 PHP196506:PHW196506 PRL196506:PRS196506 QBH196506:QBO196506 QLD196506:QLK196506 QUZ196506:QVG196506 REV196506:RFC196506 ROR196506:ROY196506 RYN196506:RYU196506 SIJ196506:SIQ196506 SSF196506:SSM196506 TCB196506:TCI196506 TLX196506:TME196506 TVT196506:TWA196506 UFP196506:UFW196506 UPL196506:UPS196506 UZH196506:UZO196506 VJD196506:VJK196506 VSZ196506:VTG196506 WCV196506:WDC196506 WMR196506:WMY196506 WWN196506:WWU196506 AF262042:AM262042 KB262042:KI262042 TX262042:UE262042 ADT262042:AEA262042 ANP262042:ANW262042 AXL262042:AXS262042 BHH262042:BHO262042 BRD262042:BRK262042 CAZ262042:CBG262042 CKV262042:CLC262042 CUR262042:CUY262042 DEN262042:DEU262042 DOJ262042:DOQ262042 DYF262042:DYM262042 EIB262042:EII262042 ERX262042:ESE262042 FBT262042:FCA262042 FLP262042:FLW262042 FVL262042:FVS262042 GFH262042:GFO262042 GPD262042:GPK262042 GYZ262042:GZG262042 HIV262042:HJC262042 HSR262042:HSY262042 ICN262042:ICU262042 IMJ262042:IMQ262042 IWF262042:IWM262042 JGB262042:JGI262042 JPX262042:JQE262042 JZT262042:KAA262042 KJP262042:KJW262042 KTL262042:KTS262042 LDH262042:LDO262042 LND262042:LNK262042 LWZ262042:LXG262042 MGV262042:MHC262042 MQR262042:MQY262042 NAN262042:NAU262042 NKJ262042:NKQ262042 NUF262042:NUM262042 OEB262042:OEI262042 ONX262042:OOE262042 OXT262042:OYA262042 PHP262042:PHW262042 PRL262042:PRS262042 QBH262042:QBO262042 QLD262042:QLK262042 QUZ262042:QVG262042 REV262042:RFC262042 ROR262042:ROY262042 RYN262042:RYU262042 SIJ262042:SIQ262042 SSF262042:SSM262042 TCB262042:TCI262042 TLX262042:TME262042 TVT262042:TWA262042 UFP262042:UFW262042 UPL262042:UPS262042 UZH262042:UZO262042 VJD262042:VJK262042 VSZ262042:VTG262042 WCV262042:WDC262042 WMR262042:WMY262042 WWN262042:WWU262042 AF327578:AM327578 KB327578:KI327578 TX327578:UE327578 ADT327578:AEA327578 ANP327578:ANW327578 AXL327578:AXS327578 BHH327578:BHO327578 BRD327578:BRK327578 CAZ327578:CBG327578 CKV327578:CLC327578 CUR327578:CUY327578 DEN327578:DEU327578 DOJ327578:DOQ327578 DYF327578:DYM327578 EIB327578:EII327578 ERX327578:ESE327578 FBT327578:FCA327578 FLP327578:FLW327578 FVL327578:FVS327578 GFH327578:GFO327578 GPD327578:GPK327578 GYZ327578:GZG327578 HIV327578:HJC327578 HSR327578:HSY327578 ICN327578:ICU327578 IMJ327578:IMQ327578 IWF327578:IWM327578 JGB327578:JGI327578 JPX327578:JQE327578 JZT327578:KAA327578 KJP327578:KJW327578 KTL327578:KTS327578 LDH327578:LDO327578 LND327578:LNK327578 LWZ327578:LXG327578 MGV327578:MHC327578 MQR327578:MQY327578 NAN327578:NAU327578 NKJ327578:NKQ327578 NUF327578:NUM327578 OEB327578:OEI327578 ONX327578:OOE327578 OXT327578:OYA327578 PHP327578:PHW327578 PRL327578:PRS327578 QBH327578:QBO327578 QLD327578:QLK327578 QUZ327578:QVG327578 REV327578:RFC327578 ROR327578:ROY327578 RYN327578:RYU327578 SIJ327578:SIQ327578 SSF327578:SSM327578 TCB327578:TCI327578 TLX327578:TME327578 TVT327578:TWA327578 UFP327578:UFW327578 UPL327578:UPS327578 UZH327578:UZO327578 VJD327578:VJK327578 VSZ327578:VTG327578 WCV327578:WDC327578 WMR327578:WMY327578 WWN327578:WWU327578 AF393114:AM393114 KB393114:KI393114 TX393114:UE393114 ADT393114:AEA393114 ANP393114:ANW393114 AXL393114:AXS393114 BHH393114:BHO393114 BRD393114:BRK393114 CAZ393114:CBG393114 CKV393114:CLC393114 CUR393114:CUY393114 DEN393114:DEU393114 DOJ393114:DOQ393114 DYF393114:DYM393114 EIB393114:EII393114 ERX393114:ESE393114 FBT393114:FCA393114 FLP393114:FLW393114 FVL393114:FVS393114 GFH393114:GFO393114 GPD393114:GPK393114 GYZ393114:GZG393114 HIV393114:HJC393114 HSR393114:HSY393114 ICN393114:ICU393114 IMJ393114:IMQ393114 IWF393114:IWM393114 JGB393114:JGI393114 JPX393114:JQE393114 JZT393114:KAA393114 KJP393114:KJW393114 KTL393114:KTS393114 LDH393114:LDO393114 LND393114:LNK393114 LWZ393114:LXG393114 MGV393114:MHC393114 MQR393114:MQY393114 NAN393114:NAU393114 NKJ393114:NKQ393114 NUF393114:NUM393114 OEB393114:OEI393114 ONX393114:OOE393114 OXT393114:OYA393114 PHP393114:PHW393114 PRL393114:PRS393114 QBH393114:QBO393114 QLD393114:QLK393114 QUZ393114:QVG393114 REV393114:RFC393114 ROR393114:ROY393114 RYN393114:RYU393114 SIJ393114:SIQ393114 SSF393114:SSM393114 TCB393114:TCI393114 TLX393114:TME393114 TVT393114:TWA393114 UFP393114:UFW393114 UPL393114:UPS393114 UZH393114:UZO393114 VJD393114:VJK393114 VSZ393114:VTG393114 WCV393114:WDC393114 WMR393114:WMY393114 WWN393114:WWU393114 AF458650:AM458650 KB458650:KI458650 TX458650:UE458650 ADT458650:AEA458650 ANP458650:ANW458650 AXL458650:AXS458650 BHH458650:BHO458650 BRD458650:BRK458650 CAZ458650:CBG458650 CKV458650:CLC458650 CUR458650:CUY458650 DEN458650:DEU458650 DOJ458650:DOQ458650 DYF458650:DYM458650 EIB458650:EII458650 ERX458650:ESE458650 FBT458650:FCA458650 FLP458650:FLW458650 FVL458650:FVS458650 GFH458650:GFO458650 GPD458650:GPK458650 GYZ458650:GZG458650 HIV458650:HJC458650 HSR458650:HSY458650 ICN458650:ICU458650 IMJ458650:IMQ458650 IWF458650:IWM458650 JGB458650:JGI458650 JPX458650:JQE458650 JZT458650:KAA458650 KJP458650:KJW458650 KTL458650:KTS458650 LDH458650:LDO458650 LND458650:LNK458650 LWZ458650:LXG458650 MGV458650:MHC458650 MQR458650:MQY458650 NAN458650:NAU458650 NKJ458650:NKQ458650 NUF458650:NUM458650 OEB458650:OEI458650 ONX458650:OOE458650 OXT458650:OYA458650 PHP458650:PHW458650 PRL458650:PRS458650 QBH458650:QBO458650 QLD458650:QLK458650 QUZ458650:QVG458650 REV458650:RFC458650 ROR458650:ROY458650 RYN458650:RYU458650 SIJ458650:SIQ458650 SSF458650:SSM458650 TCB458650:TCI458650 TLX458650:TME458650 TVT458650:TWA458650 UFP458650:UFW458650 UPL458650:UPS458650 UZH458650:UZO458650 VJD458650:VJK458650 VSZ458650:VTG458650 WCV458650:WDC458650 WMR458650:WMY458650 WWN458650:WWU458650 AF524186:AM524186 KB524186:KI524186 TX524186:UE524186 ADT524186:AEA524186 ANP524186:ANW524186 AXL524186:AXS524186 BHH524186:BHO524186 BRD524186:BRK524186 CAZ524186:CBG524186 CKV524186:CLC524186 CUR524186:CUY524186 DEN524186:DEU524186 DOJ524186:DOQ524186 DYF524186:DYM524186 EIB524186:EII524186 ERX524186:ESE524186 FBT524186:FCA524186 FLP524186:FLW524186 FVL524186:FVS524186 GFH524186:GFO524186 GPD524186:GPK524186 GYZ524186:GZG524186 HIV524186:HJC524186 HSR524186:HSY524186 ICN524186:ICU524186 IMJ524186:IMQ524186 IWF524186:IWM524186 JGB524186:JGI524186 JPX524186:JQE524186 JZT524186:KAA524186 KJP524186:KJW524186 KTL524186:KTS524186 LDH524186:LDO524186 LND524186:LNK524186 LWZ524186:LXG524186 MGV524186:MHC524186 MQR524186:MQY524186 NAN524186:NAU524186 NKJ524186:NKQ524186 NUF524186:NUM524186 OEB524186:OEI524186 ONX524186:OOE524186 OXT524186:OYA524186 PHP524186:PHW524186 PRL524186:PRS524186 QBH524186:QBO524186 QLD524186:QLK524186 QUZ524186:QVG524186 REV524186:RFC524186 ROR524186:ROY524186 RYN524186:RYU524186 SIJ524186:SIQ524186 SSF524186:SSM524186 TCB524186:TCI524186 TLX524186:TME524186 TVT524186:TWA524186 UFP524186:UFW524186 UPL524186:UPS524186 UZH524186:UZO524186 VJD524186:VJK524186 VSZ524186:VTG524186 WCV524186:WDC524186 WMR524186:WMY524186 WWN524186:WWU524186 AF589722:AM589722 KB589722:KI589722 TX589722:UE589722 ADT589722:AEA589722 ANP589722:ANW589722 AXL589722:AXS589722 BHH589722:BHO589722 BRD589722:BRK589722 CAZ589722:CBG589722 CKV589722:CLC589722 CUR589722:CUY589722 DEN589722:DEU589722 DOJ589722:DOQ589722 DYF589722:DYM589722 EIB589722:EII589722 ERX589722:ESE589722 FBT589722:FCA589722 FLP589722:FLW589722 FVL589722:FVS589722 GFH589722:GFO589722 GPD589722:GPK589722 GYZ589722:GZG589722 HIV589722:HJC589722 HSR589722:HSY589722 ICN589722:ICU589722 IMJ589722:IMQ589722 IWF589722:IWM589722 JGB589722:JGI589722 JPX589722:JQE589722 JZT589722:KAA589722 KJP589722:KJW589722 KTL589722:KTS589722 LDH589722:LDO589722 LND589722:LNK589722 LWZ589722:LXG589722 MGV589722:MHC589722 MQR589722:MQY589722 NAN589722:NAU589722 NKJ589722:NKQ589722 NUF589722:NUM589722 OEB589722:OEI589722 ONX589722:OOE589722 OXT589722:OYA589722 PHP589722:PHW589722 PRL589722:PRS589722 QBH589722:QBO589722 QLD589722:QLK589722 QUZ589722:QVG589722 REV589722:RFC589722 ROR589722:ROY589722 RYN589722:RYU589722 SIJ589722:SIQ589722 SSF589722:SSM589722 TCB589722:TCI589722 TLX589722:TME589722 TVT589722:TWA589722 UFP589722:UFW589722 UPL589722:UPS589722 UZH589722:UZO589722 VJD589722:VJK589722 VSZ589722:VTG589722 WCV589722:WDC589722 WMR589722:WMY589722 WWN589722:WWU589722 AF655258:AM655258 KB655258:KI655258 TX655258:UE655258 ADT655258:AEA655258 ANP655258:ANW655258 AXL655258:AXS655258 BHH655258:BHO655258 BRD655258:BRK655258 CAZ655258:CBG655258 CKV655258:CLC655258 CUR655258:CUY655258 DEN655258:DEU655258 DOJ655258:DOQ655258 DYF655258:DYM655258 EIB655258:EII655258 ERX655258:ESE655258 FBT655258:FCA655258 FLP655258:FLW655258 FVL655258:FVS655258 GFH655258:GFO655258 GPD655258:GPK655258 GYZ655258:GZG655258 HIV655258:HJC655258 HSR655258:HSY655258 ICN655258:ICU655258 IMJ655258:IMQ655258 IWF655258:IWM655258 JGB655258:JGI655258 JPX655258:JQE655258 JZT655258:KAA655258 KJP655258:KJW655258 KTL655258:KTS655258 LDH655258:LDO655258 LND655258:LNK655258 LWZ655258:LXG655258 MGV655258:MHC655258 MQR655258:MQY655258 NAN655258:NAU655258 NKJ655258:NKQ655258 NUF655258:NUM655258 OEB655258:OEI655258 ONX655258:OOE655258 OXT655258:OYA655258 PHP655258:PHW655258 PRL655258:PRS655258 QBH655258:QBO655258 QLD655258:QLK655258 QUZ655258:QVG655258 REV655258:RFC655258 ROR655258:ROY655258 RYN655258:RYU655258 SIJ655258:SIQ655258 SSF655258:SSM655258 TCB655258:TCI655258 TLX655258:TME655258 TVT655258:TWA655258 UFP655258:UFW655258 UPL655258:UPS655258 UZH655258:UZO655258 VJD655258:VJK655258 VSZ655258:VTG655258 WCV655258:WDC655258 WMR655258:WMY655258 WWN655258:WWU655258 AF720794:AM720794 KB720794:KI720794 TX720794:UE720794 ADT720794:AEA720794 ANP720794:ANW720794 AXL720794:AXS720794 BHH720794:BHO720794 BRD720794:BRK720794 CAZ720794:CBG720794 CKV720794:CLC720794 CUR720794:CUY720794 DEN720794:DEU720794 DOJ720794:DOQ720794 DYF720794:DYM720794 EIB720794:EII720794 ERX720794:ESE720794 FBT720794:FCA720794 FLP720794:FLW720794 FVL720794:FVS720794 GFH720794:GFO720794 GPD720794:GPK720794 GYZ720794:GZG720794 HIV720794:HJC720794 HSR720794:HSY720794 ICN720794:ICU720794 IMJ720794:IMQ720794 IWF720794:IWM720794 JGB720794:JGI720794 JPX720794:JQE720794 JZT720794:KAA720794 KJP720794:KJW720794 KTL720794:KTS720794 LDH720794:LDO720794 LND720794:LNK720794 LWZ720794:LXG720794 MGV720794:MHC720794 MQR720794:MQY720794 NAN720794:NAU720794 NKJ720794:NKQ720794 NUF720794:NUM720794 OEB720794:OEI720794 ONX720794:OOE720794 OXT720794:OYA720794 PHP720794:PHW720794 PRL720794:PRS720794 QBH720794:QBO720794 QLD720794:QLK720794 QUZ720794:QVG720794 REV720794:RFC720794 ROR720794:ROY720794 RYN720794:RYU720794 SIJ720794:SIQ720794 SSF720794:SSM720794 TCB720794:TCI720794 TLX720794:TME720794 TVT720794:TWA720794 UFP720794:UFW720794 UPL720794:UPS720794 UZH720794:UZO720794 VJD720794:VJK720794 VSZ720794:VTG720794 WCV720794:WDC720794 WMR720794:WMY720794 WWN720794:WWU720794 AF786330:AM786330 KB786330:KI786330 TX786330:UE786330 ADT786330:AEA786330 ANP786330:ANW786330 AXL786330:AXS786330 BHH786330:BHO786330 BRD786330:BRK786330 CAZ786330:CBG786330 CKV786330:CLC786330 CUR786330:CUY786330 DEN786330:DEU786330 DOJ786330:DOQ786330 DYF786330:DYM786330 EIB786330:EII786330 ERX786330:ESE786330 FBT786330:FCA786330 FLP786330:FLW786330 FVL786330:FVS786330 GFH786330:GFO786330 GPD786330:GPK786330 GYZ786330:GZG786330 HIV786330:HJC786330 HSR786330:HSY786330 ICN786330:ICU786330 IMJ786330:IMQ786330 IWF786330:IWM786330 JGB786330:JGI786330 JPX786330:JQE786330 JZT786330:KAA786330 KJP786330:KJW786330 KTL786330:KTS786330 LDH786330:LDO786330 LND786330:LNK786330 LWZ786330:LXG786330 MGV786330:MHC786330 MQR786330:MQY786330 NAN786330:NAU786330 NKJ786330:NKQ786330 NUF786330:NUM786330 OEB786330:OEI786330 ONX786330:OOE786330 OXT786330:OYA786330 PHP786330:PHW786330 PRL786330:PRS786330 QBH786330:QBO786330 QLD786330:QLK786330 QUZ786330:QVG786330 REV786330:RFC786330 ROR786330:ROY786330 RYN786330:RYU786330 SIJ786330:SIQ786330 SSF786330:SSM786330 TCB786330:TCI786330 TLX786330:TME786330 TVT786330:TWA786330 UFP786330:UFW786330 UPL786330:UPS786330 UZH786330:UZO786330 VJD786330:VJK786330 VSZ786330:VTG786330 WCV786330:WDC786330 WMR786330:WMY786330 WWN786330:WWU786330 AF851866:AM851866 KB851866:KI851866 TX851866:UE851866 ADT851866:AEA851866 ANP851866:ANW851866 AXL851866:AXS851866 BHH851866:BHO851866 BRD851866:BRK851866 CAZ851866:CBG851866 CKV851866:CLC851866 CUR851866:CUY851866 DEN851866:DEU851866 DOJ851866:DOQ851866 DYF851866:DYM851866 EIB851866:EII851866 ERX851866:ESE851866 FBT851866:FCA851866 FLP851866:FLW851866 FVL851866:FVS851866 GFH851866:GFO851866 GPD851866:GPK851866 GYZ851866:GZG851866 HIV851866:HJC851866 HSR851866:HSY851866 ICN851866:ICU851866 IMJ851866:IMQ851866 IWF851866:IWM851866 JGB851866:JGI851866 JPX851866:JQE851866 JZT851866:KAA851866 KJP851866:KJW851866 KTL851866:KTS851866 LDH851866:LDO851866 LND851866:LNK851866 LWZ851866:LXG851866 MGV851866:MHC851866 MQR851866:MQY851866 NAN851866:NAU851866 NKJ851866:NKQ851866 NUF851866:NUM851866 OEB851866:OEI851866 ONX851866:OOE851866 OXT851866:OYA851866 PHP851866:PHW851866 PRL851866:PRS851866 QBH851866:QBO851866 QLD851866:QLK851866 QUZ851866:QVG851866 REV851866:RFC851866 ROR851866:ROY851866 RYN851866:RYU851866 SIJ851866:SIQ851866 SSF851866:SSM851866 TCB851866:TCI851866 TLX851866:TME851866 TVT851866:TWA851866 UFP851866:UFW851866 UPL851866:UPS851866 UZH851866:UZO851866 VJD851866:VJK851866 VSZ851866:VTG851866 WCV851866:WDC851866 WMR851866:WMY851866 WWN851866:WWU851866 AF917402:AM917402 KB917402:KI917402 TX917402:UE917402 ADT917402:AEA917402 ANP917402:ANW917402 AXL917402:AXS917402 BHH917402:BHO917402 BRD917402:BRK917402 CAZ917402:CBG917402 CKV917402:CLC917402 CUR917402:CUY917402 DEN917402:DEU917402 DOJ917402:DOQ917402 DYF917402:DYM917402 EIB917402:EII917402 ERX917402:ESE917402 FBT917402:FCA917402 FLP917402:FLW917402 FVL917402:FVS917402 GFH917402:GFO917402 GPD917402:GPK917402 GYZ917402:GZG917402 HIV917402:HJC917402 HSR917402:HSY917402 ICN917402:ICU917402 IMJ917402:IMQ917402 IWF917402:IWM917402 JGB917402:JGI917402 JPX917402:JQE917402 JZT917402:KAA917402 KJP917402:KJW917402 KTL917402:KTS917402 LDH917402:LDO917402 LND917402:LNK917402 LWZ917402:LXG917402 MGV917402:MHC917402 MQR917402:MQY917402 NAN917402:NAU917402 NKJ917402:NKQ917402 NUF917402:NUM917402 OEB917402:OEI917402 ONX917402:OOE917402 OXT917402:OYA917402 PHP917402:PHW917402 PRL917402:PRS917402 QBH917402:QBO917402 QLD917402:QLK917402 QUZ917402:QVG917402 REV917402:RFC917402 ROR917402:ROY917402 RYN917402:RYU917402 SIJ917402:SIQ917402 SSF917402:SSM917402 TCB917402:TCI917402 TLX917402:TME917402 TVT917402:TWA917402 UFP917402:UFW917402 UPL917402:UPS917402 UZH917402:UZO917402 VJD917402:VJK917402 VSZ917402:VTG917402 WCV917402:WDC917402 WMR917402:WMY917402 WWN917402:WWU917402 AF982938:AM982938 KB982938:KI982938 TX982938:UE982938 ADT982938:AEA982938 ANP982938:ANW982938 AXL982938:AXS982938 BHH982938:BHO982938 BRD982938:BRK982938 CAZ982938:CBG982938 CKV982938:CLC982938 CUR982938:CUY982938 DEN982938:DEU982938 DOJ982938:DOQ982938 DYF982938:DYM982938 EIB982938:EII982938 ERX982938:ESE982938 FBT982938:FCA982938 FLP982938:FLW982938 FVL982938:FVS982938 GFH982938:GFO982938 GPD982938:GPK982938 GYZ982938:GZG982938 HIV982938:HJC982938 HSR982938:HSY982938 ICN982938:ICU982938 IMJ982938:IMQ982938 IWF982938:IWM982938 JGB982938:JGI982938 JPX982938:JQE982938 JZT982938:KAA982938 KJP982938:KJW982938 KTL982938:KTS982938 LDH982938:LDO982938 LND982938:LNK982938 LWZ982938:LXG982938 MGV982938:MHC982938 MQR982938:MQY982938 NAN982938:NAU982938 NKJ982938:NKQ982938 NUF982938:NUM982938 OEB982938:OEI982938 ONX982938:OOE982938 OXT982938:OYA982938 PHP982938:PHW982938 PRL982938:PRS982938 QBH982938:QBO982938 QLD982938:QLK982938 QUZ982938:QVG982938 REV982938:RFC982938 ROR982938:ROY982938 RYN982938:RYU982938 SIJ982938:SIQ982938 SSF982938:SSM982938 TCB982938:TCI982938 TLX982938:TME982938 TVT982938:TWA982938 UFP982938:UFW982938 UPL982938:UPS982938 UZH982938:UZO982938 VJD982938:VJK982938 VSZ982938:VTG982938 WCV982938:WDC982938 WMR982938:WMY982938 KB23:KI23 TX23:UE23 ADT23:AEA23 ANP23:ANW23 AXL23:AXS23 BHH23:BHO23 BRD23:BRK23 CAZ23:CBG23 CKV23:CLC23 CUR23:CUY23 DEN23:DEU23 DOJ23:DOQ23 DYF23:DYM23 EIB23:EII23 ERX23:ESE23 FBT23:FCA23 FLP23:FLW23 FVL23:FVS23 GFH23:GFO23 GPD23:GPK23 GYZ23:GZG23 HIV23:HJC23 HSR23:HSY23 ICN23:ICU23 IMJ23:IMQ23 IWF23:IWM23 JGB23:JGI23 JPX23:JQE23 JZT23:KAA23 KJP23:KJW23 KTL23:KTS23 LDH23:LDO23 LND23:LNK23 LWZ23:LXG23 MGV23:MHC23 MQR23:MQY23 NAN23:NAU23 NKJ23:NKQ23 NUF23:NUM23 OEB23:OEI23 ONX23:OOE23 OXT23:OYA23 PHP23:PHW23 PRL23:PRS23 QBH23:QBO23 QLD23:QLK23 QUZ23:QVG23 REV23:RFC23 ROR23:ROY23 RYN23:RYU23 SIJ23:SIQ23 SSF23:SSM23 TCB23:TCI23 TLX23:TME23 TVT23:TWA23 UFP23:UFW23 UPL23:UPS23 UZH23:UZO23 VJD23:VJK23 VSZ23:VTG23 WCV23:WDC23 WMR23:WMY23 WWN23:WWU23">
      <formula1>39083</formula1>
    </dataValidation>
    <dataValidation type="whole" operator="equal" allowBlank="1" showInputMessage="1" showErrorMessage="1" errorTitle="El documento es normal" error="Valor no valido" prompt="El acuerdo remitido está firmado por el Sindico, capturar 1 si se requiere seleccionar esta opción." sqref="WYD982940 BV65436 LR65436 VN65436 AFJ65436 APF65436 AZB65436 BIX65436 BST65436 CCP65436 CML65436 CWH65436 DGD65436 DPZ65436 DZV65436 EJR65436 ETN65436 FDJ65436 FNF65436 FXB65436 GGX65436 GQT65436 HAP65436 HKL65436 HUH65436 IED65436 INZ65436 IXV65436 JHR65436 JRN65436 KBJ65436 KLF65436 KVB65436 LEX65436 LOT65436 LYP65436 MIL65436 MSH65436 NCD65436 NLZ65436 NVV65436 OFR65436 OPN65436 OZJ65436 PJF65436 PTB65436 QCX65436 QMT65436 QWP65436 RGL65436 RQH65436 SAD65436 SJZ65436 STV65436 TDR65436 TNN65436 TXJ65436 UHF65436 URB65436 VAX65436 VKT65436 VUP65436 WEL65436 WOH65436 WYD65436 BV130972 LR130972 VN130972 AFJ130972 APF130972 AZB130972 BIX130972 BST130972 CCP130972 CML130972 CWH130972 DGD130972 DPZ130972 DZV130972 EJR130972 ETN130972 FDJ130972 FNF130972 FXB130972 GGX130972 GQT130972 HAP130972 HKL130972 HUH130972 IED130972 INZ130972 IXV130972 JHR130972 JRN130972 KBJ130972 KLF130972 KVB130972 LEX130972 LOT130972 LYP130972 MIL130972 MSH130972 NCD130972 NLZ130972 NVV130972 OFR130972 OPN130972 OZJ130972 PJF130972 PTB130972 QCX130972 QMT130972 QWP130972 RGL130972 RQH130972 SAD130972 SJZ130972 STV130972 TDR130972 TNN130972 TXJ130972 UHF130972 URB130972 VAX130972 VKT130972 VUP130972 WEL130972 WOH130972 WYD130972 BV196508 LR196508 VN196508 AFJ196508 APF196508 AZB196508 BIX196508 BST196508 CCP196508 CML196508 CWH196508 DGD196508 DPZ196508 DZV196508 EJR196508 ETN196508 FDJ196508 FNF196508 FXB196508 GGX196508 GQT196508 HAP196508 HKL196508 HUH196508 IED196508 INZ196508 IXV196508 JHR196508 JRN196508 KBJ196508 KLF196508 KVB196508 LEX196508 LOT196508 LYP196508 MIL196508 MSH196508 NCD196508 NLZ196508 NVV196508 OFR196508 OPN196508 OZJ196508 PJF196508 PTB196508 QCX196508 QMT196508 QWP196508 RGL196508 RQH196508 SAD196508 SJZ196508 STV196508 TDR196508 TNN196508 TXJ196508 UHF196508 URB196508 VAX196508 VKT196508 VUP196508 WEL196508 WOH196508 WYD196508 BV262044 LR262044 VN262044 AFJ262044 APF262044 AZB262044 BIX262044 BST262044 CCP262044 CML262044 CWH262044 DGD262044 DPZ262044 DZV262044 EJR262044 ETN262044 FDJ262044 FNF262044 FXB262044 GGX262044 GQT262044 HAP262044 HKL262044 HUH262044 IED262044 INZ262044 IXV262044 JHR262044 JRN262044 KBJ262044 KLF262044 KVB262044 LEX262044 LOT262044 LYP262044 MIL262044 MSH262044 NCD262044 NLZ262044 NVV262044 OFR262044 OPN262044 OZJ262044 PJF262044 PTB262044 QCX262044 QMT262044 QWP262044 RGL262044 RQH262044 SAD262044 SJZ262044 STV262044 TDR262044 TNN262044 TXJ262044 UHF262044 URB262044 VAX262044 VKT262044 VUP262044 WEL262044 WOH262044 WYD262044 BV327580 LR327580 VN327580 AFJ327580 APF327580 AZB327580 BIX327580 BST327580 CCP327580 CML327580 CWH327580 DGD327580 DPZ327580 DZV327580 EJR327580 ETN327580 FDJ327580 FNF327580 FXB327580 GGX327580 GQT327580 HAP327580 HKL327580 HUH327580 IED327580 INZ327580 IXV327580 JHR327580 JRN327580 KBJ327580 KLF327580 KVB327580 LEX327580 LOT327580 LYP327580 MIL327580 MSH327580 NCD327580 NLZ327580 NVV327580 OFR327580 OPN327580 OZJ327580 PJF327580 PTB327580 QCX327580 QMT327580 QWP327580 RGL327580 RQH327580 SAD327580 SJZ327580 STV327580 TDR327580 TNN327580 TXJ327580 UHF327580 URB327580 VAX327580 VKT327580 VUP327580 WEL327580 WOH327580 WYD327580 BV393116 LR393116 VN393116 AFJ393116 APF393116 AZB393116 BIX393116 BST393116 CCP393116 CML393116 CWH393116 DGD393116 DPZ393116 DZV393116 EJR393116 ETN393116 FDJ393116 FNF393116 FXB393116 GGX393116 GQT393116 HAP393116 HKL393116 HUH393116 IED393116 INZ393116 IXV393116 JHR393116 JRN393116 KBJ393116 KLF393116 KVB393116 LEX393116 LOT393116 LYP393116 MIL393116 MSH393116 NCD393116 NLZ393116 NVV393116 OFR393116 OPN393116 OZJ393116 PJF393116 PTB393116 QCX393116 QMT393116 QWP393116 RGL393116 RQH393116 SAD393116 SJZ393116 STV393116 TDR393116 TNN393116 TXJ393116 UHF393116 URB393116 VAX393116 VKT393116 VUP393116 WEL393116 WOH393116 WYD393116 BV458652 LR458652 VN458652 AFJ458652 APF458652 AZB458652 BIX458652 BST458652 CCP458652 CML458652 CWH458652 DGD458652 DPZ458652 DZV458652 EJR458652 ETN458652 FDJ458652 FNF458652 FXB458652 GGX458652 GQT458652 HAP458652 HKL458652 HUH458652 IED458652 INZ458652 IXV458652 JHR458652 JRN458652 KBJ458652 KLF458652 KVB458652 LEX458652 LOT458652 LYP458652 MIL458652 MSH458652 NCD458652 NLZ458652 NVV458652 OFR458652 OPN458652 OZJ458652 PJF458652 PTB458652 QCX458652 QMT458652 QWP458652 RGL458652 RQH458652 SAD458652 SJZ458652 STV458652 TDR458652 TNN458652 TXJ458652 UHF458652 URB458652 VAX458652 VKT458652 VUP458652 WEL458652 WOH458652 WYD458652 BV524188 LR524188 VN524188 AFJ524188 APF524188 AZB524188 BIX524188 BST524188 CCP524188 CML524188 CWH524188 DGD524188 DPZ524188 DZV524188 EJR524188 ETN524188 FDJ524188 FNF524188 FXB524188 GGX524188 GQT524188 HAP524188 HKL524188 HUH524188 IED524188 INZ524188 IXV524188 JHR524188 JRN524188 KBJ524188 KLF524188 KVB524188 LEX524188 LOT524188 LYP524188 MIL524188 MSH524188 NCD524188 NLZ524188 NVV524188 OFR524188 OPN524188 OZJ524188 PJF524188 PTB524188 QCX524188 QMT524188 QWP524188 RGL524188 RQH524188 SAD524188 SJZ524188 STV524188 TDR524188 TNN524188 TXJ524188 UHF524188 URB524188 VAX524188 VKT524188 VUP524188 WEL524188 WOH524188 WYD524188 BV589724 LR589724 VN589724 AFJ589724 APF589724 AZB589724 BIX589724 BST589724 CCP589724 CML589724 CWH589724 DGD589724 DPZ589724 DZV589724 EJR589724 ETN589724 FDJ589724 FNF589724 FXB589724 GGX589724 GQT589724 HAP589724 HKL589724 HUH589724 IED589724 INZ589724 IXV589724 JHR589724 JRN589724 KBJ589724 KLF589724 KVB589724 LEX589724 LOT589724 LYP589724 MIL589724 MSH589724 NCD589724 NLZ589724 NVV589724 OFR589724 OPN589724 OZJ589724 PJF589724 PTB589724 QCX589724 QMT589724 QWP589724 RGL589724 RQH589724 SAD589724 SJZ589724 STV589724 TDR589724 TNN589724 TXJ589724 UHF589724 URB589724 VAX589724 VKT589724 VUP589724 WEL589724 WOH589724 WYD589724 BV655260 LR655260 VN655260 AFJ655260 APF655260 AZB655260 BIX655260 BST655260 CCP655260 CML655260 CWH655260 DGD655260 DPZ655260 DZV655260 EJR655260 ETN655260 FDJ655260 FNF655260 FXB655260 GGX655260 GQT655260 HAP655260 HKL655260 HUH655260 IED655260 INZ655260 IXV655260 JHR655260 JRN655260 KBJ655260 KLF655260 KVB655260 LEX655260 LOT655260 LYP655260 MIL655260 MSH655260 NCD655260 NLZ655260 NVV655260 OFR655260 OPN655260 OZJ655260 PJF655260 PTB655260 QCX655260 QMT655260 QWP655260 RGL655260 RQH655260 SAD655260 SJZ655260 STV655260 TDR655260 TNN655260 TXJ655260 UHF655260 URB655260 VAX655260 VKT655260 VUP655260 WEL655260 WOH655260 WYD655260 BV720796 LR720796 VN720796 AFJ720796 APF720796 AZB720796 BIX720796 BST720796 CCP720796 CML720796 CWH720796 DGD720796 DPZ720796 DZV720796 EJR720796 ETN720796 FDJ720796 FNF720796 FXB720796 GGX720796 GQT720796 HAP720796 HKL720796 HUH720796 IED720796 INZ720796 IXV720796 JHR720796 JRN720796 KBJ720796 KLF720796 KVB720796 LEX720796 LOT720796 LYP720796 MIL720796 MSH720796 NCD720796 NLZ720796 NVV720796 OFR720796 OPN720796 OZJ720796 PJF720796 PTB720796 QCX720796 QMT720796 QWP720796 RGL720796 RQH720796 SAD720796 SJZ720796 STV720796 TDR720796 TNN720796 TXJ720796 UHF720796 URB720796 VAX720796 VKT720796 VUP720796 WEL720796 WOH720796 WYD720796 BV786332 LR786332 VN786332 AFJ786332 APF786332 AZB786332 BIX786332 BST786332 CCP786332 CML786332 CWH786332 DGD786332 DPZ786332 DZV786332 EJR786332 ETN786332 FDJ786332 FNF786332 FXB786332 GGX786332 GQT786332 HAP786332 HKL786332 HUH786332 IED786332 INZ786332 IXV786332 JHR786332 JRN786332 KBJ786332 KLF786332 KVB786332 LEX786332 LOT786332 LYP786332 MIL786332 MSH786332 NCD786332 NLZ786332 NVV786332 OFR786332 OPN786332 OZJ786332 PJF786332 PTB786332 QCX786332 QMT786332 QWP786332 RGL786332 RQH786332 SAD786332 SJZ786332 STV786332 TDR786332 TNN786332 TXJ786332 UHF786332 URB786332 VAX786332 VKT786332 VUP786332 WEL786332 WOH786332 WYD786332 BV851868 LR851868 VN851868 AFJ851868 APF851868 AZB851868 BIX851868 BST851868 CCP851868 CML851868 CWH851868 DGD851868 DPZ851868 DZV851868 EJR851868 ETN851868 FDJ851868 FNF851868 FXB851868 GGX851868 GQT851868 HAP851868 HKL851868 HUH851868 IED851868 INZ851868 IXV851868 JHR851868 JRN851868 KBJ851868 KLF851868 KVB851868 LEX851868 LOT851868 LYP851868 MIL851868 MSH851868 NCD851868 NLZ851868 NVV851868 OFR851868 OPN851868 OZJ851868 PJF851868 PTB851868 QCX851868 QMT851868 QWP851868 RGL851868 RQH851868 SAD851868 SJZ851868 STV851868 TDR851868 TNN851868 TXJ851868 UHF851868 URB851868 VAX851868 VKT851868 VUP851868 WEL851868 WOH851868 WYD851868 BV917404 LR917404 VN917404 AFJ917404 APF917404 AZB917404 BIX917404 BST917404 CCP917404 CML917404 CWH917404 DGD917404 DPZ917404 DZV917404 EJR917404 ETN917404 FDJ917404 FNF917404 FXB917404 GGX917404 GQT917404 HAP917404 HKL917404 HUH917404 IED917404 INZ917404 IXV917404 JHR917404 JRN917404 KBJ917404 KLF917404 KVB917404 LEX917404 LOT917404 LYP917404 MIL917404 MSH917404 NCD917404 NLZ917404 NVV917404 OFR917404 OPN917404 OZJ917404 PJF917404 PTB917404 QCX917404 QMT917404 QWP917404 RGL917404 RQH917404 SAD917404 SJZ917404 STV917404 TDR917404 TNN917404 TXJ917404 UHF917404 URB917404 VAX917404 VKT917404 VUP917404 WEL917404 WOH917404 WYD917404 BV982940 LR982940 VN982940 AFJ982940 APF982940 AZB982940 BIX982940 BST982940 CCP982940 CML982940 CWH982940 DGD982940 DPZ982940 DZV982940 EJR982940 ETN982940 FDJ982940 FNF982940 FXB982940 GGX982940 GQT982940 HAP982940 HKL982940 HUH982940 IED982940 INZ982940 IXV982940 JHR982940 JRN982940 KBJ982940 KLF982940 KVB982940 LEX982940 LOT982940 LYP982940 MIL982940 MSH982940 NCD982940 NLZ982940 NVV982940 OFR982940 OPN982940 OZJ982940 PJF982940 PTB982940 QCX982940 QMT982940 QWP982940 RGL982940 RQH982940 SAD982940 SJZ982940 STV982940 TDR982940 TNN982940 TXJ982940 UHF982940 URB982940 VAX982940 VKT982940 VUP982940 WEL982940 WOH982940 LR25 VN25 AFJ25 APF25 AZB25 BIX25 BST25 CCP25 CML25 CWH25 DGD25 DPZ25 DZV25 EJR25 ETN25 FDJ25 FNF25 FXB25 GGX25 GQT25 HAP25 HKL25 HUH25 IED25 INZ25 IXV25 JHR25 JRN25 KBJ25 KLF25 KVB25 LEX25 LOT25 LYP25 MIL25 MSH25 NCD25 NLZ25 NVV25 OFR25 OPN25 OZJ25 PJF25 PTB25 QCX25 QMT25 QWP25 RGL25 RQH25 SAD25 SJZ25 STV25 TDR25 TNN25 TXJ25 UHF25 URB25 VAX25 VKT25 VUP25 WEL25 WOH25 WYD25">
      <formula1>1</formula1>
    </dataValidation>
    <dataValidation type="whole" operator="equal" allowBlank="1" showInputMessage="1" showErrorMessage="1" errorTitle="El documento es normal" error="Valor no valido" prompt="El acuerdo remitido está firmado por el Secretario General, capturar 1 si se requiere seleccionar esta opción." sqref="WYD982938 BV65434 LR65434 VN65434 AFJ65434 APF65434 AZB65434 BIX65434 BST65434 CCP65434 CML65434 CWH65434 DGD65434 DPZ65434 DZV65434 EJR65434 ETN65434 FDJ65434 FNF65434 FXB65434 GGX65434 GQT65434 HAP65434 HKL65434 HUH65434 IED65434 INZ65434 IXV65434 JHR65434 JRN65434 KBJ65434 KLF65434 KVB65434 LEX65434 LOT65434 LYP65434 MIL65434 MSH65434 NCD65434 NLZ65434 NVV65434 OFR65434 OPN65434 OZJ65434 PJF65434 PTB65434 QCX65434 QMT65434 QWP65434 RGL65434 RQH65434 SAD65434 SJZ65434 STV65434 TDR65434 TNN65434 TXJ65434 UHF65434 URB65434 VAX65434 VKT65434 VUP65434 WEL65434 WOH65434 WYD65434 BV130970 LR130970 VN130970 AFJ130970 APF130970 AZB130970 BIX130970 BST130970 CCP130970 CML130970 CWH130970 DGD130970 DPZ130970 DZV130970 EJR130970 ETN130970 FDJ130970 FNF130970 FXB130970 GGX130970 GQT130970 HAP130970 HKL130970 HUH130970 IED130970 INZ130970 IXV130970 JHR130970 JRN130970 KBJ130970 KLF130970 KVB130970 LEX130970 LOT130970 LYP130970 MIL130970 MSH130970 NCD130970 NLZ130970 NVV130970 OFR130970 OPN130970 OZJ130970 PJF130970 PTB130970 QCX130970 QMT130970 QWP130970 RGL130970 RQH130970 SAD130970 SJZ130970 STV130970 TDR130970 TNN130970 TXJ130970 UHF130970 URB130970 VAX130970 VKT130970 VUP130970 WEL130970 WOH130970 WYD130970 BV196506 LR196506 VN196506 AFJ196506 APF196506 AZB196506 BIX196506 BST196506 CCP196506 CML196506 CWH196506 DGD196506 DPZ196506 DZV196506 EJR196506 ETN196506 FDJ196506 FNF196506 FXB196506 GGX196506 GQT196506 HAP196506 HKL196506 HUH196506 IED196506 INZ196506 IXV196506 JHR196506 JRN196506 KBJ196506 KLF196506 KVB196506 LEX196506 LOT196506 LYP196506 MIL196506 MSH196506 NCD196506 NLZ196506 NVV196506 OFR196506 OPN196506 OZJ196506 PJF196506 PTB196506 QCX196506 QMT196506 QWP196506 RGL196506 RQH196506 SAD196506 SJZ196506 STV196506 TDR196506 TNN196506 TXJ196506 UHF196506 URB196506 VAX196506 VKT196506 VUP196506 WEL196506 WOH196506 WYD196506 BV262042 LR262042 VN262042 AFJ262042 APF262042 AZB262042 BIX262042 BST262042 CCP262042 CML262042 CWH262042 DGD262042 DPZ262042 DZV262042 EJR262042 ETN262042 FDJ262042 FNF262042 FXB262042 GGX262042 GQT262042 HAP262042 HKL262042 HUH262042 IED262042 INZ262042 IXV262042 JHR262042 JRN262042 KBJ262042 KLF262042 KVB262042 LEX262042 LOT262042 LYP262042 MIL262042 MSH262042 NCD262042 NLZ262042 NVV262042 OFR262042 OPN262042 OZJ262042 PJF262042 PTB262042 QCX262042 QMT262042 QWP262042 RGL262042 RQH262042 SAD262042 SJZ262042 STV262042 TDR262042 TNN262042 TXJ262042 UHF262042 URB262042 VAX262042 VKT262042 VUP262042 WEL262042 WOH262042 WYD262042 BV327578 LR327578 VN327578 AFJ327578 APF327578 AZB327578 BIX327578 BST327578 CCP327578 CML327578 CWH327578 DGD327578 DPZ327578 DZV327578 EJR327578 ETN327578 FDJ327578 FNF327578 FXB327578 GGX327578 GQT327578 HAP327578 HKL327578 HUH327578 IED327578 INZ327578 IXV327578 JHR327578 JRN327578 KBJ327578 KLF327578 KVB327578 LEX327578 LOT327578 LYP327578 MIL327578 MSH327578 NCD327578 NLZ327578 NVV327578 OFR327578 OPN327578 OZJ327578 PJF327578 PTB327578 QCX327578 QMT327578 QWP327578 RGL327578 RQH327578 SAD327578 SJZ327578 STV327578 TDR327578 TNN327578 TXJ327578 UHF327578 URB327578 VAX327578 VKT327578 VUP327578 WEL327578 WOH327578 WYD327578 BV393114 LR393114 VN393114 AFJ393114 APF393114 AZB393114 BIX393114 BST393114 CCP393114 CML393114 CWH393114 DGD393114 DPZ393114 DZV393114 EJR393114 ETN393114 FDJ393114 FNF393114 FXB393114 GGX393114 GQT393114 HAP393114 HKL393114 HUH393114 IED393114 INZ393114 IXV393114 JHR393114 JRN393114 KBJ393114 KLF393114 KVB393114 LEX393114 LOT393114 LYP393114 MIL393114 MSH393114 NCD393114 NLZ393114 NVV393114 OFR393114 OPN393114 OZJ393114 PJF393114 PTB393114 QCX393114 QMT393114 QWP393114 RGL393114 RQH393114 SAD393114 SJZ393114 STV393114 TDR393114 TNN393114 TXJ393114 UHF393114 URB393114 VAX393114 VKT393114 VUP393114 WEL393114 WOH393114 WYD393114 BV458650 LR458650 VN458650 AFJ458650 APF458650 AZB458650 BIX458650 BST458650 CCP458650 CML458650 CWH458650 DGD458650 DPZ458650 DZV458650 EJR458650 ETN458650 FDJ458650 FNF458650 FXB458650 GGX458650 GQT458650 HAP458650 HKL458650 HUH458650 IED458650 INZ458650 IXV458650 JHR458650 JRN458650 KBJ458650 KLF458650 KVB458650 LEX458650 LOT458650 LYP458650 MIL458650 MSH458650 NCD458650 NLZ458650 NVV458650 OFR458650 OPN458650 OZJ458650 PJF458650 PTB458650 QCX458650 QMT458650 QWP458650 RGL458650 RQH458650 SAD458650 SJZ458650 STV458650 TDR458650 TNN458650 TXJ458650 UHF458650 URB458650 VAX458650 VKT458650 VUP458650 WEL458650 WOH458650 WYD458650 BV524186 LR524186 VN524186 AFJ524186 APF524186 AZB524186 BIX524186 BST524186 CCP524186 CML524186 CWH524186 DGD524186 DPZ524186 DZV524186 EJR524186 ETN524186 FDJ524186 FNF524186 FXB524186 GGX524186 GQT524186 HAP524186 HKL524186 HUH524186 IED524186 INZ524186 IXV524186 JHR524186 JRN524186 KBJ524186 KLF524186 KVB524186 LEX524186 LOT524186 LYP524186 MIL524186 MSH524186 NCD524186 NLZ524186 NVV524186 OFR524186 OPN524186 OZJ524186 PJF524186 PTB524186 QCX524186 QMT524186 QWP524186 RGL524186 RQH524186 SAD524186 SJZ524186 STV524186 TDR524186 TNN524186 TXJ524186 UHF524186 URB524186 VAX524186 VKT524186 VUP524186 WEL524186 WOH524186 WYD524186 BV589722 LR589722 VN589722 AFJ589722 APF589722 AZB589722 BIX589722 BST589722 CCP589722 CML589722 CWH589722 DGD589722 DPZ589722 DZV589722 EJR589722 ETN589722 FDJ589722 FNF589722 FXB589722 GGX589722 GQT589722 HAP589722 HKL589722 HUH589722 IED589722 INZ589722 IXV589722 JHR589722 JRN589722 KBJ589722 KLF589722 KVB589722 LEX589722 LOT589722 LYP589722 MIL589722 MSH589722 NCD589722 NLZ589722 NVV589722 OFR589722 OPN589722 OZJ589722 PJF589722 PTB589722 QCX589722 QMT589722 QWP589722 RGL589722 RQH589722 SAD589722 SJZ589722 STV589722 TDR589722 TNN589722 TXJ589722 UHF589722 URB589722 VAX589722 VKT589722 VUP589722 WEL589722 WOH589722 WYD589722 BV655258 LR655258 VN655258 AFJ655258 APF655258 AZB655258 BIX655258 BST655258 CCP655258 CML655258 CWH655258 DGD655258 DPZ655258 DZV655258 EJR655258 ETN655258 FDJ655258 FNF655258 FXB655258 GGX655258 GQT655258 HAP655258 HKL655258 HUH655258 IED655258 INZ655258 IXV655258 JHR655258 JRN655258 KBJ655258 KLF655258 KVB655258 LEX655258 LOT655258 LYP655258 MIL655258 MSH655258 NCD655258 NLZ655258 NVV655258 OFR655258 OPN655258 OZJ655258 PJF655258 PTB655258 QCX655258 QMT655258 QWP655258 RGL655258 RQH655258 SAD655258 SJZ655258 STV655258 TDR655258 TNN655258 TXJ655258 UHF655258 URB655258 VAX655258 VKT655258 VUP655258 WEL655258 WOH655258 WYD655258 BV720794 LR720794 VN720794 AFJ720794 APF720794 AZB720794 BIX720794 BST720794 CCP720794 CML720794 CWH720794 DGD720794 DPZ720794 DZV720794 EJR720794 ETN720794 FDJ720794 FNF720794 FXB720794 GGX720794 GQT720794 HAP720794 HKL720794 HUH720794 IED720794 INZ720794 IXV720794 JHR720794 JRN720794 KBJ720794 KLF720794 KVB720794 LEX720794 LOT720794 LYP720794 MIL720794 MSH720794 NCD720794 NLZ720794 NVV720794 OFR720794 OPN720794 OZJ720794 PJF720794 PTB720794 QCX720794 QMT720794 QWP720794 RGL720794 RQH720794 SAD720794 SJZ720794 STV720794 TDR720794 TNN720794 TXJ720794 UHF720794 URB720794 VAX720794 VKT720794 VUP720794 WEL720794 WOH720794 WYD720794 BV786330 LR786330 VN786330 AFJ786330 APF786330 AZB786330 BIX786330 BST786330 CCP786330 CML786330 CWH786330 DGD786330 DPZ786330 DZV786330 EJR786330 ETN786330 FDJ786330 FNF786330 FXB786330 GGX786330 GQT786330 HAP786330 HKL786330 HUH786330 IED786330 INZ786330 IXV786330 JHR786330 JRN786330 KBJ786330 KLF786330 KVB786330 LEX786330 LOT786330 LYP786330 MIL786330 MSH786330 NCD786330 NLZ786330 NVV786330 OFR786330 OPN786330 OZJ786330 PJF786330 PTB786330 QCX786330 QMT786330 QWP786330 RGL786330 RQH786330 SAD786330 SJZ786330 STV786330 TDR786330 TNN786330 TXJ786330 UHF786330 URB786330 VAX786330 VKT786330 VUP786330 WEL786330 WOH786330 WYD786330 BV851866 LR851866 VN851866 AFJ851866 APF851866 AZB851866 BIX851866 BST851866 CCP851866 CML851866 CWH851866 DGD851866 DPZ851866 DZV851866 EJR851866 ETN851866 FDJ851866 FNF851866 FXB851866 GGX851866 GQT851866 HAP851866 HKL851866 HUH851866 IED851866 INZ851866 IXV851866 JHR851866 JRN851866 KBJ851866 KLF851866 KVB851866 LEX851866 LOT851866 LYP851866 MIL851866 MSH851866 NCD851866 NLZ851866 NVV851866 OFR851866 OPN851866 OZJ851866 PJF851866 PTB851866 QCX851866 QMT851866 QWP851866 RGL851866 RQH851866 SAD851866 SJZ851866 STV851866 TDR851866 TNN851866 TXJ851866 UHF851866 URB851866 VAX851866 VKT851866 VUP851866 WEL851866 WOH851866 WYD851866 BV917402 LR917402 VN917402 AFJ917402 APF917402 AZB917402 BIX917402 BST917402 CCP917402 CML917402 CWH917402 DGD917402 DPZ917402 DZV917402 EJR917402 ETN917402 FDJ917402 FNF917402 FXB917402 GGX917402 GQT917402 HAP917402 HKL917402 HUH917402 IED917402 INZ917402 IXV917402 JHR917402 JRN917402 KBJ917402 KLF917402 KVB917402 LEX917402 LOT917402 LYP917402 MIL917402 MSH917402 NCD917402 NLZ917402 NVV917402 OFR917402 OPN917402 OZJ917402 PJF917402 PTB917402 QCX917402 QMT917402 QWP917402 RGL917402 RQH917402 SAD917402 SJZ917402 STV917402 TDR917402 TNN917402 TXJ917402 UHF917402 URB917402 VAX917402 VKT917402 VUP917402 WEL917402 WOH917402 WYD917402 BV982938 LR982938 VN982938 AFJ982938 APF982938 AZB982938 BIX982938 BST982938 CCP982938 CML982938 CWH982938 DGD982938 DPZ982938 DZV982938 EJR982938 ETN982938 FDJ982938 FNF982938 FXB982938 GGX982938 GQT982938 HAP982938 HKL982938 HUH982938 IED982938 INZ982938 IXV982938 JHR982938 JRN982938 KBJ982938 KLF982938 KVB982938 LEX982938 LOT982938 LYP982938 MIL982938 MSH982938 NCD982938 NLZ982938 NVV982938 OFR982938 OPN982938 OZJ982938 PJF982938 PTB982938 QCX982938 QMT982938 QWP982938 RGL982938 RQH982938 SAD982938 SJZ982938 STV982938 TDR982938 TNN982938 TXJ982938 UHF982938 URB982938 VAX982938 VKT982938 VUP982938 WEL982938 WOH982938 LR23 VN23 AFJ23 APF23 AZB23 BIX23 BST23 CCP23 CML23 CWH23 DGD23 DPZ23 DZV23 EJR23 ETN23 FDJ23 FNF23 FXB23 GGX23 GQT23 HAP23 HKL23 HUH23 IED23 INZ23 IXV23 JHR23 JRN23 KBJ23 KLF23 KVB23 LEX23 LOT23 LYP23 MIL23 MSH23 NCD23 NLZ23 NVV23 OFR23 OPN23 OZJ23 PJF23 PTB23 QCX23 QMT23 QWP23 RGL23 RQH23 SAD23 SJZ23 STV23 TDR23 TNN23 TXJ23 UHF23 URB23 VAX23 VKT23 VUP23 WEL23 WOH23 WYD23">
      <formula1>1</formula1>
    </dataValidation>
    <dataValidation type="whole" operator="equal" allowBlank="1" showInputMessage="1" showErrorMessage="1" errorTitle="El documento es normal" error="Valor no valido" prompt="El acuerdo remitido esta firmado por el Secretario Gral. y/o Sindico, capturar 1 si se requiere seleccionar está opción." sqref="WYD982942 BV65438 LR65438 VN65438 AFJ65438 APF65438 AZB65438 BIX65438 BST65438 CCP65438 CML65438 CWH65438 DGD65438 DPZ65438 DZV65438 EJR65438 ETN65438 FDJ65438 FNF65438 FXB65438 GGX65438 GQT65438 HAP65438 HKL65438 HUH65438 IED65438 INZ65438 IXV65438 JHR65438 JRN65438 KBJ65438 KLF65438 KVB65438 LEX65438 LOT65438 LYP65438 MIL65438 MSH65438 NCD65438 NLZ65438 NVV65438 OFR65438 OPN65438 OZJ65438 PJF65438 PTB65438 QCX65438 QMT65438 QWP65438 RGL65438 RQH65438 SAD65438 SJZ65438 STV65438 TDR65438 TNN65438 TXJ65438 UHF65438 URB65438 VAX65438 VKT65438 VUP65438 WEL65438 WOH65438 WYD65438 BV130974 LR130974 VN130974 AFJ130974 APF130974 AZB130974 BIX130974 BST130974 CCP130974 CML130974 CWH130974 DGD130974 DPZ130974 DZV130974 EJR130974 ETN130974 FDJ130974 FNF130974 FXB130974 GGX130974 GQT130974 HAP130974 HKL130974 HUH130974 IED130974 INZ130974 IXV130974 JHR130974 JRN130974 KBJ130974 KLF130974 KVB130974 LEX130974 LOT130974 LYP130974 MIL130974 MSH130974 NCD130974 NLZ130974 NVV130974 OFR130974 OPN130974 OZJ130974 PJF130974 PTB130974 QCX130974 QMT130974 QWP130974 RGL130974 RQH130974 SAD130974 SJZ130974 STV130974 TDR130974 TNN130974 TXJ130974 UHF130974 URB130974 VAX130974 VKT130974 VUP130974 WEL130974 WOH130974 WYD130974 BV196510 LR196510 VN196510 AFJ196510 APF196510 AZB196510 BIX196510 BST196510 CCP196510 CML196510 CWH196510 DGD196510 DPZ196510 DZV196510 EJR196510 ETN196510 FDJ196510 FNF196510 FXB196510 GGX196510 GQT196510 HAP196510 HKL196510 HUH196510 IED196510 INZ196510 IXV196510 JHR196510 JRN196510 KBJ196510 KLF196510 KVB196510 LEX196510 LOT196510 LYP196510 MIL196510 MSH196510 NCD196510 NLZ196510 NVV196510 OFR196510 OPN196510 OZJ196510 PJF196510 PTB196510 QCX196510 QMT196510 QWP196510 RGL196510 RQH196510 SAD196510 SJZ196510 STV196510 TDR196510 TNN196510 TXJ196510 UHF196510 URB196510 VAX196510 VKT196510 VUP196510 WEL196510 WOH196510 WYD196510 BV262046 LR262046 VN262046 AFJ262046 APF262046 AZB262046 BIX262046 BST262046 CCP262046 CML262046 CWH262046 DGD262046 DPZ262046 DZV262046 EJR262046 ETN262046 FDJ262046 FNF262046 FXB262046 GGX262046 GQT262046 HAP262046 HKL262046 HUH262046 IED262046 INZ262046 IXV262046 JHR262046 JRN262046 KBJ262046 KLF262046 KVB262046 LEX262046 LOT262046 LYP262046 MIL262046 MSH262046 NCD262046 NLZ262046 NVV262046 OFR262046 OPN262046 OZJ262046 PJF262046 PTB262046 QCX262046 QMT262046 QWP262046 RGL262046 RQH262046 SAD262046 SJZ262046 STV262046 TDR262046 TNN262046 TXJ262046 UHF262046 URB262046 VAX262046 VKT262046 VUP262046 WEL262046 WOH262046 WYD262046 BV327582 LR327582 VN327582 AFJ327582 APF327582 AZB327582 BIX327582 BST327582 CCP327582 CML327582 CWH327582 DGD327582 DPZ327582 DZV327582 EJR327582 ETN327582 FDJ327582 FNF327582 FXB327582 GGX327582 GQT327582 HAP327582 HKL327582 HUH327582 IED327582 INZ327582 IXV327582 JHR327582 JRN327582 KBJ327582 KLF327582 KVB327582 LEX327582 LOT327582 LYP327582 MIL327582 MSH327582 NCD327582 NLZ327582 NVV327582 OFR327582 OPN327582 OZJ327582 PJF327582 PTB327582 QCX327582 QMT327582 QWP327582 RGL327582 RQH327582 SAD327582 SJZ327582 STV327582 TDR327582 TNN327582 TXJ327582 UHF327582 URB327582 VAX327582 VKT327582 VUP327582 WEL327582 WOH327582 WYD327582 BV393118 LR393118 VN393118 AFJ393118 APF393118 AZB393118 BIX393118 BST393118 CCP393118 CML393118 CWH393118 DGD393118 DPZ393118 DZV393118 EJR393118 ETN393118 FDJ393118 FNF393118 FXB393118 GGX393118 GQT393118 HAP393118 HKL393118 HUH393118 IED393118 INZ393118 IXV393118 JHR393118 JRN393118 KBJ393118 KLF393118 KVB393118 LEX393118 LOT393118 LYP393118 MIL393118 MSH393118 NCD393118 NLZ393118 NVV393118 OFR393118 OPN393118 OZJ393118 PJF393118 PTB393118 QCX393118 QMT393118 QWP393118 RGL393118 RQH393118 SAD393118 SJZ393118 STV393118 TDR393118 TNN393118 TXJ393118 UHF393118 URB393118 VAX393118 VKT393118 VUP393118 WEL393118 WOH393118 WYD393118 BV458654 LR458654 VN458654 AFJ458654 APF458654 AZB458654 BIX458654 BST458654 CCP458654 CML458654 CWH458654 DGD458654 DPZ458654 DZV458654 EJR458654 ETN458654 FDJ458654 FNF458654 FXB458654 GGX458654 GQT458654 HAP458654 HKL458654 HUH458654 IED458654 INZ458654 IXV458654 JHR458654 JRN458654 KBJ458654 KLF458654 KVB458654 LEX458654 LOT458654 LYP458654 MIL458654 MSH458654 NCD458654 NLZ458654 NVV458654 OFR458654 OPN458654 OZJ458654 PJF458654 PTB458654 QCX458654 QMT458654 QWP458654 RGL458654 RQH458654 SAD458654 SJZ458654 STV458654 TDR458654 TNN458654 TXJ458654 UHF458654 URB458654 VAX458654 VKT458654 VUP458654 WEL458654 WOH458654 WYD458654 BV524190 LR524190 VN524190 AFJ524190 APF524190 AZB524190 BIX524190 BST524190 CCP524190 CML524190 CWH524190 DGD524190 DPZ524190 DZV524190 EJR524190 ETN524190 FDJ524190 FNF524190 FXB524190 GGX524190 GQT524190 HAP524190 HKL524190 HUH524190 IED524190 INZ524190 IXV524190 JHR524190 JRN524190 KBJ524190 KLF524190 KVB524190 LEX524190 LOT524190 LYP524190 MIL524190 MSH524190 NCD524190 NLZ524190 NVV524190 OFR524190 OPN524190 OZJ524190 PJF524190 PTB524190 QCX524190 QMT524190 QWP524190 RGL524190 RQH524190 SAD524190 SJZ524190 STV524190 TDR524190 TNN524190 TXJ524190 UHF524190 URB524190 VAX524190 VKT524190 VUP524190 WEL524190 WOH524190 WYD524190 BV589726 LR589726 VN589726 AFJ589726 APF589726 AZB589726 BIX589726 BST589726 CCP589726 CML589726 CWH589726 DGD589726 DPZ589726 DZV589726 EJR589726 ETN589726 FDJ589726 FNF589726 FXB589726 GGX589726 GQT589726 HAP589726 HKL589726 HUH589726 IED589726 INZ589726 IXV589726 JHR589726 JRN589726 KBJ589726 KLF589726 KVB589726 LEX589726 LOT589726 LYP589726 MIL589726 MSH589726 NCD589726 NLZ589726 NVV589726 OFR589726 OPN589726 OZJ589726 PJF589726 PTB589726 QCX589726 QMT589726 QWP589726 RGL589726 RQH589726 SAD589726 SJZ589726 STV589726 TDR589726 TNN589726 TXJ589726 UHF589726 URB589726 VAX589726 VKT589726 VUP589726 WEL589726 WOH589726 WYD589726 BV655262 LR655262 VN655262 AFJ655262 APF655262 AZB655262 BIX655262 BST655262 CCP655262 CML655262 CWH655262 DGD655262 DPZ655262 DZV655262 EJR655262 ETN655262 FDJ655262 FNF655262 FXB655262 GGX655262 GQT655262 HAP655262 HKL655262 HUH655262 IED655262 INZ655262 IXV655262 JHR655262 JRN655262 KBJ655262 KLF655262 KVB655262 LEX655262 LOT655262 LYP655262 MIL655262 MSH655262 NCD655262 NLZ655262 NVV655262 OFR655262 OPN655262 OZJ655262 PJF655262 PTB655262 QCX655262 QMT655262 QWP655262 RGL655262 RQH655262 SAD655262 SJZ655262 STV655262 TDR655262 TNN655262 TXJ655262 UHF655262 URB655262 VAX655262 VKT655262 VUP655262 WEL655262 WOH655262 WYD655262 BV720798 LR720798 VN720798 AFJ720798 APF720798 AZB720798 BIX720798 BST720798 CCP720798 CML720798 CWH720798 DGD720798 DPZ720798 DZV720798 EJR720798 ETN720798 FDJ720798 FNF720798 FXB720798 GGX720798 GQT720798 HAP720798 HKL720798 HUH720798 IED720798 INZ720798 IXV720798 JHR720798 JRN720798 KBJ720798 KLF720798 KVB720798 LEX720798 LOT720798 LYP720798 MIL720798 MSH720798 NCD720798 NLZ720798 NVV720798 OFR720798 OPN720798 OZJ720798 PJF720798 PTB720798 QCX720798 QMT720798 QWP720798 RGL720798 RQH720798 SAD720798 SJZ720798 STV720798 TDR720798 TNN720798 TXJ720798 UHF720798 URB720798 VAX720798 VKT720798 VUP720798 WEL720798 WOH720798 WYD720798 BV786334 LR786334 VN786334 AFJ786334 APF786334 AZB786334 BIX786334 BST786334 CCP786334 CML786334 CWH786334 DGD786334 DPZ786334 DZV786334 EJR786334 ETN786334 FDJ786334 FNF786334 FXB786334 GGX786334 GQT786334 HAP786334 HKL786334 HUH786334 IED786334 INZ786334 IXV786334 JHR786334 JRN786334 KBJ786334 KLF786334 KVB786334 LEX786334 LOT786334 LYP786334 MIL786334 MSH786334 NCD786334 NLZ786334 NVV786334 OFR786334 OPN786334 OZJ786334 PJF786334 PTB786334 QCX786334 QMT786334 QWP786334 RGL786334 RQH786334 SAD786334 SJZ786334 STV786334 TDR786334 TNN786334 TXJ786334 UHF786334 URB786334 VAX786334 VKT786334 VUP786334 WEL786334 WOH786334 WYD786334 BV851870 LR851870 VN851870 AFJ851870 APF851870 AZB851870 BIX851870 BST851870 CCP851870 CML851870 CWH851870 DGD851870 DPZ851870 DZV851870 EJR851870 ETN851870 FDJ851870 FNF851870 FXB851870 GGX851870 GQT851870 HAP851870 HKL851870 HUH851870 IED851870 INZ851870 IXV851870 JHR851870 JRN851870 KBJ851870 KLF851870 KVB851870 LEX851870 LOT851870 LYP851870 MIL851870 MSH851870 NCD851870 NLZ851870 NVV851870 OFR851870 OPN851870 OZJ851870 PJF851870 PTB851870 QCX851870 QMT851870 QWP851870 RGL851870 RQH851870 SAD851870 SJZ851870 STV851870 TDR851870 TNN851870 TXJ851870 UHF851870 URB851870 VAX851870 VKT851870 VUP851870 WEL851870 WOH851870 WYD851870 BV917406 LR917406 VN917406 AFJ917406 APF917406 AZB917406 BIX917406 BST917406 CCP917406 CML917406 CWH917406 DGD917406 DPZ917406 DZV917406 EJR917406 ETN917406 FDJ917406 FNF917406 FXB917406 GGX917406 GQT917406 HAP917406 HKL917406 HUH917406 IED917406 INZ917406 IXV917406 JHR917406 JRN917406 KBJ917406 KLF917406 KVB917406 LEX917406 LOT917406 LYP917406 MIL917406 MSH917406 NCD917406 NLZ917406 NVV917406 OFR917406 OPN917406 OZJ917406 PJF917406 PTB917406 QCX917406 QMT917406 QWP917406 RGL917406 RQH917406 SAD917406 SJZ917406 STV917406 TDR917406 TNN917406 TXJ917406 UHF917406 URB917406 VAX917406 VKT917406 VUP917406 WEL917406 WOH917406 WYD917406 BV982942 LR982942 VN982942 AFJ982942 APF982942 AZB982942 BIX982942 BST982942 CCP982942 CML982942 CWH982942 DGD982942 DPZ982942 DZV982942 EJR982942 ETN982942 FDJ982942 FNF982942 FXB982942 GGX982942 GQT982942 HAP982942 HKL982942 HUH982942 IED982942 INZ982942 IXV982942 JHR982942 JRN982942 KBJ982942 KLF982942 KVB982942 LEX982942 LOT982942 LYP982942 MIL982942 MSH982942 NCD982942 NLZ982942 NVV982942 OFR982942 OPN982942 OZJ982942 PJF982942 PTB982942 QCX982942 QMT982942 QWP982942 RGL982942 RQH982942 SAD982942 SJZ982942 STV982942 TDR982942 TNN982942 TXJ982942 UHF982942 URB982942 VAX982942 VKT982942 VUP982942 WEL982942 WOH982942 LR27 VN27 AFJ27 APF27 AZB27 BIX27 BST27 CCP27 CML27 CWH27 DGD27 DPZ27 DZV27 EJR27 ETN27 FDJ27 FNF27 FXB27 GGX27 GQT27 HAP27 HKL27 HUH27 IED27 INZ27 IXV27 JHR27 JRN27 KBJ27 KLF27 KVB27 LEX27 LOT27 LYP27 MIL27 MSH27 NCD27 NLZ27 NVV27 OFR27 OPN27 OZJ27 PJF27 PTB27 QCX27 QMT27 QWP27 RGL27 RQH27 SAD27 SJZ27 STV27 TDR27 TNN27 TXJ27 UHF27 URB27 VAX27 VKT27 VUP27 WEL27 WOH27 WYD27">
      <formula1>1</formula1>
    </dataValidation>
    <dataValidation type="whole" operator="equal" allowBlank="1" showInputMessage="1" showErrorMessage="1" errorTitle="El documento es normal" error="Valor no valido" prompt="En el acta de Ayuntamiento integra los formatos que describen total o parcialmente el presupuesto, capturar 1 si se requiere seleccionar esta opción." sqref="WYD982952 BV65448 LR65448 VN65448 AFJ65448 APF65448 AZB65448 BIX65448 BST65448 CCP65448 CML65448 CWH65448 DGD65448 DPZ65448 DZV65448 EJR65448 ETN65448 FDJ65448 FNF65448 FXB65448 GGX65448 GQT65448 HAP65448 HKL65448 HUH65448 IED65448 INZ65448 IXV65448 JHR65448 JRN65448 KBJ65448 KLF65448 KVB65448 LEX65448 LOT65448 LYP65448 MIL65448 MSH65448 NCD65448 NLZ65448 NVV65448 OFR65448 OPN65448 OZJ65448 PJF65448 PTB65448 QCX65448 QMT65448 QWP65448 RGL65448 RQH65448 SAD65448 SJZ65448 STV65448 TDR65448 TNN65448 TXJ65448 UHF65448 URB65448 VAX65448 VKT65448 VUP65448 WEL65448 WOH65448 WYD65448 BV130984 LR130984 VN130984 AFJ130984 APF130984 AZB130984 BIX130984 BST130984 CCP130984 CML130984 CWH130984 DGD130984 DPZ130984 DZV130984 EJR130984 ETN130984 FDJ130984 FNF130984 FXB130984 GGX130984 GQT130984 HAP130984 HKL130984 HUH130984 IED130984 INZ130984 IXV130984 JHR130984 JRN130984 KBJ130984 KLF130984 KVB130984 LEX130984 LOT130984 LYP130984 MIL130984 MSH130984 NCD130984 NLZ130984 NVV130984 OFR130984 OPN130984 OZJ130984 PJF130984 PTB130984 QCX130984 QMT130984 QWP130984 RGL130984 RQH130984 SAD130984 SJZ130984 STV130984 TDR130984 TNN130984 TXJ130984 UHF130984 URB130984 VAX130984 VKT130984 VUP130984 WEL130984 WOH130984 WYD130984 BV196520 LR196520 VN196520 AFJ196520 APF196520 AZB196520 BIX196520 BST196520 CCP196520 CML196520 CWH196520 DGD196520 DPZ196520 DZV196520 EJR196520 ETN196520 FDJ196520 FNF196520 FXB196520 GGX196520 GQT196520 HAP196520 HKL196520 HUH196520 IED196520 INZ196520 IXV196520 JHR196520 JRN196520 KBJ196520 KLF196520 KVB196520 LEX196520 LOT196520 LYP196520 MIL196520 MSH196520 NCD196520 NLZ196520 NVV196520 OFR196520 OPN196520 OZJ196520 PJF196520 PTB196520 QCX196520 QMT196520 QWP196520 RGL196520 RQH196520 SAD196520 SJZ196520 STV196520 TDR196520 TNN196520 TXJ196520 UHF196520 URB196520 VAX196520 VKT196520 VUP196520 WEL196520 WOH196520 WYD196520 BV262056 LR262056 VN262056 AFJ262056 APF262056 AZB262056 BIX262056 BST262056 CCP262056 CML262056 CWH262056 DGD262056 DPZ262056 DZV262056 EJR262056 ETN262056 FDJ262056 FNF262056 FXB262056 GGX262056 GQT262056 HAP262056 HKL262056 HUH262056 IED262056 INZ262056 IXV262056 JHR262056 JRN262056 KBJ262056 KLF262056 KVB262056 LEX262056 LOT262056 LYP262056 MIL262056 MSH262056 NCD262056 NLZ262056 NVV262056 OFR262056 OPN262056 OZJ262056 PJF262056 PTB262056 QCX262056 QMT262056 QWP262056 RGL262056 RQH262056 SAD262056 SJZ262056 STV262056 TDR262056 TNN262056 TXJ262056 UHF262056 URB262056 VAX262056 VKT262056 VUP262056 WEL262056 WOH262056 WYD262056 BV327592 LR327592 VN327592 AFJ327592 APF327592 AZB327592 BIX327592 BST327592 CCP327592 CML327592 CWH327592 DGD327592 DPZ327592 DZV327592 EJR327592 ETN327592 FDJ327592 FNF327592 FXB327592 GGX327592 GQT327592 HAP327592 HKL327592 HUH327592 IED327592 INZ327592 IXV327592 JHR327592 JRN327592 KBJ327592 KLF327592 KVB327592 LEX327592 LOT327592 LYP327592 MIL327592 MSH327592 NCD327592 NLZ327592 NVV327592 OFR327592 OPN327592 OZJ327592 PJF327592 PTB327592 QCX327592 QMT327592 QWP327592 RGL327592 RQH327592 SAD327592 SJZ327592 STV327592 TDR327592 TNN327592 TXJ327592 UHF327592 URB327592 VAX327592 VKT327592 VUP327592 WEL327592 WOH327592 WYD327592 BV393128 LR393128 VN393128 AFJ393128 APF393128 AZB393128 BIX393128 BST393128 CCP393128 CML393128 CWH393128 DGD393128 DPZ393128 DZV393128 EJR393128 ETN393128 FDJ393128 FNF393128 FXB393128 GGX393128 GQT393128 HAP393128 HKL393128 HUH393128 IED393128 INZ393128 IXV393128 JHR393128 JRN393128 KBJ393128 KLF393128 KVB393128 LEX393128 LOT393128 LYP393128 MIL393128 MSH393128 NCD393128 NLZ393128 NVV393128 OFR393128 OPN393128 OZJ393128 PJF393128 PTB393128 QCX393128 QMT393128 QWP393128 RGL393128 RQH393128 SAD393128 SJZ393128 STV393128 TDR393128 TNN393128 TXJ393128 UHF393128 URB393128 VAX393128 VKT393128 VUP393128 WEL393128 WOH393128 WYD393128 BV458664 LR458664 VN458664 AFJ458664 APF458664 AZB458664 BIX458664 BST458664 CCP458664 CML458664 CWH458664 DGD458664 DPZ458664 DZV458664 EJR458664 ETN458664 FDJ458664 FNF458664 FXB458664 GGX458664 GQT458664 HAP458664 HKL458664 HUH458664 IED458664 INZ458664 IXV458664 JHR458664 JRN458664 KBJ458664 KLF458664 KVB458664 LEX458664 LOT458664 LYP458664 MIL458664 MSH458664 NCD458664 NLZ458664 NVV458664 OFR458664 OPN458664 OZJ458664 PJF458664 PTB458664 QCX458664 QMT458664 QWP458664 RGL458664 RQH458664 SAD458664 SJZ458664 STV458664 TDR458664 TNN458664 TXJ458664 UHF458664 URB458664 VAX458664 VKT458664 VUP458664 WEL458664 WOH458664 WYD458664 BV524200 LR524200 VN524200 AFJ524200 APF524200 AZB524200 BIX524200 BST524200 CCP524200 CML524200 CWH524200 DGD524200 DPZ524200 DZV524200 EJR524200 ETN524200 FDJ524200 FNF524200 FXB524200 GGX524200 GQT524200 HAP524200 HKL524200 HUH524200 IED524200 INZ524200 IXV524200 JHR524200 JRN524200 KBJ524200 KLF524200 KVB524200 LEX524200 LOT524200 LYP524200 MIL524200 MSH524200 NCD524200 NLZ524200 NVV524200 OFR524200 OPN524200 OZJ524200 PJF524200 PTB524200 QCX524200 QMT524200 QWP524200 RGL524200 RQH524200 SAD524200 SJZ524200 STV524200 TDR524200 TNN524200 TXJ524200 UHF524200 URB524200 VAX524200 VKT524200 VUP524200 WEL524200 WOH524200 WYD524200 BV589736 LR589736 VN589736 AFJ589736 APF589736 AZB589736 BIX589736 BST589736 CCP589736 CML589736 CWH589736 DGD589736 DPZ589736 DZV589736 EJR589736 ETN589736 FDJ589736 FNF589736 FXB589736 GGX589736 GQT589736 HAP589736 HKL589736 HUH589736 IED589736 INZ589736 IXV589736 JHR589736 JRN589736 KBJ589736 KLF589736 KVB589736 LEX589736 LOT589736 LYP589736 MIL589736 MSH589736 NCD589736 NLZ589736 NVV589736 OFR589736 OPN589736 OZJ589736 PJF589736 PTB589736 QCX589736 QMT589736 QWP589736 RGL589736 RQH589736 SAD589736 SJZ589736 STV589736 TDR589736 TNN589736 TXJ589736 UHF589736 URB589736 VAX589736 VKT589736 VUP589736 WEL589736 WOH589736 WYD589736 BV655272 LR655272 VN655272 AFJ655272 APF655272 AZB655272 BIX655272 BST655272 CCP655272 CML655272 CWH655272 DGD655272 DPZ655272 DZV655272 EJR655272 ETN655272 FDJ655272 FNF655272 FXB655272 GGX655272 GQT655272 HAP655272 HKL655272 HUH655272 IED655272 INZ655272 IXV655272 JHR655272 JRN655272 KBJ655272 KLF655272 KVB655272 LEX655272 LOT655272 LYP655272 MIL655272 MSH655272 NCD655272 NLZ655272 NVV655272 OFR655272 OPN655272 OZJ655272 PJF655272 PTB655272 QCX655272 QMT655272 QWP655272 RGL655272 RQH655272 SAD655272 SJZ655272 STV655272 TDR655272 TNN655272 TXJ655272 UHF655272 URB655272 VAX655272 VKT655272 VUP655272 WEL655272 WOH655272 WYD655272 BV720808 LR720808 VN720808 AFJ720808 APF720808 AZB720808 BIX720808 BST720808 CCP720808 CML720808 CWH720808 DGD720808 DPZ720808 DZV720808 EJR720808 ETN720808 FDJ720808 FNF720808 FXB720808 GGX720808 GQT720808 HAP720808 HKL720808 HUH720808 IED720808 INZ720808 IXV720808 JHR720808 JRN720808 KBJ720808 KLF720808 KVB720808 LEX720808 LOT720808 LYP720808 MIL720808 MSH720808 NCD720808 NLZ720808 NVV720808 OFR720808 OPN720808 OZJ720808 PJF720808 PTB720808 QCX720808 QMT720808 QWP720808 RGL720808 RQH720808 SAD720808 SJZ720808 STV720808 TDR720808 TNN720808 TXJ720808 UHF720808 URB720808 VAX720808 VKT720808 VUP720808 WEL720808 WOH720808 WYD720808 BV786344 LR786344 VN786344 AFJ786344 APF786344 AZB786344 BIX786344 BST786344 CCP786344 CML786344 CWH786344 DGD786344 DPZ786344 DZV786344 EJR786344 ETN786344 FDJ786344 FNF786344 FXB786344 GGX786344 GQT786344 HAP786344 HKL786344 HUH786344 IED786344 INZ786344 IXV786344 JHR786344 JRN786344 KBJ786344 KLF786344 KVB786344 LEX786344 LOT786344 LYP786344 MIL786344 MSH786344 NCD786344 NLZ786344 NVV786344 OFR786344 OPN786344 OZJ786344 PJF786344 PTB786344 QCX786344 QMT786344 QWP786344 RGL786344 RQH786344 SAD786344 SJZ786344 STV786344 TDR786344 TNN786344 TXJ786344 UHF786344 URB786344 VAX786344 VKT786344 VUP786344 WEL786344 WOH786344 WYD786344 BV851880 LR851880 VN851880 AFJ851880 APF851880 AZB851880 BIX851880 BST851880 CCP851880 CML851880 CWH851880 DGD851880 DPZ851880 DZV851880 EJR851880 ETN851880 FDJ851880 FNF851880 FXB851880 GGX851880 GQT851880 HAP851880 HKL851880 HUH851880 IED851880 INZ851880 IXV851880 JHR851880 JRN851880 KBJ851880 KLF851880 KVB851880 LEX851880 LOT851880 LYP851880 MIL851880 MSH851880 NCD851880 NLZ851880 NVV851880 OFR851880 OPN851880 OZJ851880 PJF851880 PTB851880 QCX851880 QMT851880 QWP851880 RGL851880 RQH851880 SAD851880 SJZ851880 STV851880 TDR851880 TNN851880 TXJ851880 UHF851880 URB851880 VAX851880 VKT851880 VUP851880 WEL851880 WOH851880 WYD851880 BV917416 LR917416 VN917416 AFJ917416 APF917416 AZB917416 BIX917416 BST917416 CCP917416 CML917416 CWH917416 DGD917416 DPZ917416 DZV917416 EJR917416 ETN917416 FDJ917416 FNF917416 FXB917416 GGX917416 GQT917416 HAP917416 HKL917416 HUH917416 IED917416 INZ917416 IXV917416 JHR917416 JRN917416 KBJ917416 KLF917416 KVB917416 LEX917416 LOT917416 LYP917416 MIL917416 MSH917416 NCD917416 NLZ917416 NVV917416 OFR917416 OPN917416 OZJ917416 PJF917416 PTB917416 QCX917416 QMT917416 QWP917416 RGL917416 RQH917416 SAD917416 SJZ917416 STV917416 TDR917416 TNN917416 TXJ917416 UHF917416 URB917416 VAX917416 VKT917416 VUP917416 WEL917416 WOH917416 WYD917416 BV982952 LR982952 VN982952 AFJ982952 APF982952 AZB982952 BIX982952 BST982952 CCP982952 CML982952 CWH982952 DGD982952 DPZ982952 DZV982952 EJR982952 ETN982952 FDJ982952 FNF982952 FXB982952 GGX982952 GQT982952 HAP982952 HKL982952 HUH982952 IED982952 INZ982952 IXV982952 JHR982952 JRN982952 KBJ982952 KLF982952 KVB982952 LEX982952 LOT982952 LYP982952 MIL982952 MSH982952 NCD982952 NLZ982952 NVV982952 OFR982952 OPN982952 OZJ982952 PJF982952 PTB982952 QCX982952 QMT982952 QWP982952 RGL982952 RQH982952 SAD982952 SJZ982952 STV982952 TDR982952 TNN982952 TXJ982952 UHF982952 URB982952 VAX982952 VKT982952 VUP982952 WEL982952 WOH982952 LR39 VN39 AFJ39 APF39 AZB39 BIX39 BST39 CCP39 CML39 CWH39 DGD39 DPZ39 DZV39 EJR39 ETN39 FDJ39 FNF39 FXB39 GGX39 GQT39 HAP39 HKL39 HUH39 IED39 INZ39 IXV39 JHR39 JRN39 KBJ39 KLF39 KVB39 LEX39 LOT39 LYP39 MIL39 MSH39 NCD39 NLZ39 NVV39 OFR39 OPN39 OZJ39 PJF39 PTB39 QCX39 QMT39 QWP39 RGL39 RQH39 SAD39 SJZ39 STV39 TDR39 TNN39 TXJ39 UHF39 URB39 VAX39 VKT39 VUP39 WEL39 WOH39 WYD39">
      <formula1>1</formula1>
    </dataValidation>
    <dataValidation type="whole" operator="equal" allowBlank="1" showInputMessage="1" showErrorMessage="1" errorTitle="El documento es normal" error="Valor no valido" prompt="En el acta de Ayuntamiento menciona solamente los importes aprobados para el presupuesto por Capítulos, capturar 1 si se requiere seleccionar ésta opción." sqref="WYD982950 BV65446 LR65446 VN65446 AFJ65446 APF65446 AZB65446 BIX65446 BST65446 CCP65446 CML65446 CWH65446 DGD65446 DPZ65446 DZV65446 EJR65446 ETN65446 FDJ65446 FNF65446 FXB65446 GGX65446 GQT65446 HAP65446 HKL65446 HUH65446 IED65446 INZ65446 IXV65446 JHR65446 JRN65446 KBJ65446 KLF65446 KVB65446 LEX65446 LOT65446 LYP65446 MIL65446 MSH65446 NCD65446 NLZ65446 NVV65446 OFR65446 OPN65446 OZJ65446 PJF65446 PTB65446 QCX65446 QMT65446 QWP65446 RGL65446 RQH65446 SAD65446 SJZ65446 STV65446 TDR65446 TNN65446 TXJ65446 UHF65446 URB65446 VAX65446 VKT65446 VUP65446 WEL65446 WOH65446 WYD65446 BV130982 LR130982 VN130982 AFJ130982 APF130982 AZB130982 BIX130982 BST130982 CCP130982 CML130982 CWH130982 DGD130982 DPZ130982 DZV130982 EJR130982 ETN130982 FDJ130982 FNF130982 FXB130982 GGX130982 GQT130982 HAP130982 HKL130982 HUH130982 IED130982 INZ130982 IXV130982 JHR130982 JRN130982 KBJ130982 KLF130982 KVB130982 LEX130982 LOT130982 LYP130982 MIL130982 MSH130982 NCD130982 NLZ130982 NVV130982 OFR130982 OPN130982 OZJ130982 PJF130982 PTB130982 QCX130982 QMT130982 QWP130982 RGL130982 RQH130982 SAD130982 SJZ130982 STV130982 TDR130982 TNN130982 TXJ130982 UHF130982 URB130982 VAX130982 VKT130982 VUP130982 WEL130982 WOH130982 WYD130982 BV196518 LR196518 VN196518 AFJ196518 APF196518 AZB196518 BIX196518 BST196518 CCP196518 CML196518 CWH196518 DGD196518 DPZ196518 DZV196518 EJR196518 ETN196518 FDJ196518 FNF196518 FXB196518 GGX196518 GQT196518 HAP196518 HKL196518 HUH196518 IED196518 INZ196518 IXV196518 JHR196518 JRN196518 KBJ196518 KLF196518 KVB196518 LEX196518 LOT196518 LYP196518 MIL196518 MSH196518 NCD196518 NLZ196518 NVV196518 OFR196518 OPN196518 OZJ196518 PJF196518 PTB196518 QCX196518 QMT196518 QWP196518 RGL196518 RQH196518 SAD196518 SJZ196518 STV196518 TDR196518 TNN196518 TXJ196518 UHF196518 URB196518 VAX196518 VKT196518 VUP196518 WEL196518 WOH196518 WYD196518 BV262054 LR262054 VN262054 AFJ262054 APF262054 AZB262054 BIX262054 BST262054 CCP262054 CML262054 CWH262054 DGD262054 DPZ262054 DZV262054 EJR262054 ETN262054 FDJ262054 FNF262054 FXB262054 GGX262054 GQT262054 HAP262054 HKL262054 HUH262054 IED262054 INZ262054 IXV262054 JHR262054 JRN262054 KBJ262054 KLF262054 KVB262054 LEX262054 LOT262054 LYP262054 MIL262054 MSH262054 NCD262054 NLZ262054 NVV262054 OFR262054 OPN262054 OZJ262054 PJF262054 PTB262054 QCX262054 QMT262054 QWP262054 RGL262054 RQH262054 SAD262054 SJZ262054 STV262054 TDR262054 TNN262054 TXJ262054 UHF262054 URB262054 VAX262054 VKT262054 VUP262054 WEL262054 WOH262054 WYD262054 BV327590 LR327590 VN327590 AFJ327590 APF327590 AZB327590 BIX327590 BST327590 CCP327590 CML327590 CWH327590 DGD327590 DPZ327590 DZV327590 EJR327590 ETN327590 FDJ327590 FNF327590 FXB327590 GGX327590 GQT327590 HAP327590 HKL327590 HUH327590 IED327590 INZ327590 IXV327590 JHR327590 JRN327590 KBJ327590 KLF327590 KVB327590 LEX327590 LOT327590 LYP327590 MIL327590 MSH327590 NCD327590 NLZ327590 NVV327590 OFR327590 OPN327590 OZJ327590 PJF327590 PTB327590 QCX327590 QMT327590 QWP327590 RGL327590 RQH327590 SAD327590 SJZ327590 STV327590 TDR327590 TNN327590 TXJ327590 UHF327590 URB327590 VAX327590 VKT327590 VUP327590 WEL327590 WOH327590 WYD327590 BV393126 LR393126 VN393126 AFJ393126 APF393126 AZB393126 BIX393126 BST393126 CCP393126 CML393126 CWH393126 DGD393126 DPZ393126 DZV393126 EJR393126 ETN393126 FDJ393126 FNF393126 FXB393126 GGX393126 GQT393126 HAP393126 HKL393126 HUH393126 IED393126 INZ393126 IXV393126 JHR393126 JRN393126 KBJ393126 KLF393126 KVB393126 LEX393126 LOT393126 LYP393126 MIL393126 MSH393126 NCD393126 NLZ393126 NVV393126 OFR393126 OPN393126 OZJ393126 PJF393126 PTB393126 QCX393126 QMT393126 QWP393126 RGL393126 RQH393126 SAD393126 SJZ393126 STV393126 TDR393126 TNN393126 TXJ393126 UHF393126 URB393126 VAX393126 VKT393126 VUP393126 WEL393126 WOH393126 WYD393126 BV458662 LR458662 VN458662 AFJ458662 APF458662 AZB458662 BIX458662 BST458662 CCP458662 CML458662 CWH458662 DGD458662 DPZ458662 DZV458662 EJR458662 ETN458662 FDJ458662 FNF458662 FXB458662 GGX458662 GQT458662 HAP458662 HKL458662 HUH458662 IED458662 INZ458662 IXV458662 JHR458662 JRN458662 KBJ458662 KLF458662 KVB458662 LEX458662 LOT458662 LYP458662 MIL458662 MSH458662 NCD458662 NLZ458662 NVV458662 OFR458662 OPN458662 OZJ458662 PJF458662 PTB458662 QCX458662 QMT458662 QWP458662 RGL458662 RQH458662 SAD458662 SJZ458662 STV458662 TDR458662 TNN458662 TXJ458662 UHF458662 URB458662 VAX458662 VKT458662 VUP458662 WEL458662 WOH458662 WYD458662 BV524198 LR524198 VN524198 AFJ524198 APF524198 AZB524198 BIX524198 BST524198 CCP524198 CML524198 CWH524198 DGD524198 DPZ524198 DZV524198 EJR524198 ETN524198 FDJ524198 FNF524198 FXB524198 GGX524198 GQT524198 HAP524198 HKL524198 HUH524198 IED524198 INZ524198 IXV524198 JHR524198 JRN524198 KBJ524198 KLF524198 KVB524198 LEX524198 LOT524198 LYP524198 MIL524198 MSH524198 NCD524198 NLZ524198 NVV524198 OFR524198 OPN524198 OZJ524198 PJF524198 PTB524198 QCX524198 QMT524198 QWP524198 RGL524198 RQH524198 SAD524198 SJZ524198 STV524198 TDR524198 TNN524198 TXJ524198 UHF524198 URB524198 VAX524198 VKT524198 VUP524198 WEL524198 WOH524198 WYD524198 BV589734 LR589734 VN589734 AFJ589734 APF589734 AZB589734 BIX589734 BST589734 CCP589734 CML589734 CWH589734 DGD589734 DPZ589734 DZV589734 EJR589734 ETN589734 FDJ589734 FNF589734 FXB589734 GGX589734 GQT589734 HAP589734 HKL589734 HUH589734 IED589734 INZ589734 IXV589734 JHR589734 JRN589734 KBJ589734 KLF589734 KVB589734 LEX589734 LOT589734 LYP589734 MIL589734 MSH589734 NCD589734 NLZ589734 NVV589734 OFR589734 OPN589734 OZJ589734 PJF589734 PTB589734 QCX589734 QMT589734 QWP589734 RGL589734 RQH589734 SAD589734 SJZ589734 STV589734 TDR589734 TNN589734 TXJ589734 UHF589734 URB589734 VAX589734 VKT589734 VUP589734 WEL589734 WOH589734 WYD589734 BV655270 LR655270 VN655270 AFJ655270 APF655270 AZB655270 BIX655270 BST655270 CCP655270 CML655270 CWH655270 DGD655270 DPZ655270 DZV655270 EJR655270 ETN655270 FDJ655270 FNF655270 FXB655270 GGX655270 GQT655270 HAP655270 HKL655270 HUH655270 IED655270 INZ655270 IXV655270 JHR655270 JRN655270 KBJ655270 KLF655270 KVB655270 LEX655270 LOT655270 LYP655270 MIL655270 MSH655270 NCD655270 NLZ655270 NVV655270 OFR655270 OPN655270 OZJ655270 PJF655270 PTB655270 QCX655270 QMT655270 QWP655270 RGL655270 RQH655270 SAD655270 SJZ655270 STV655270 TDR655270 TNN655270 TXJ655270 UHF655270 URB655270 VAX655270 VKT655270 VUP655270 WEL655270 WOH655270 WYD655270 BV720806 LR720806 VN720806 AFJ720806 APF720806 AZB720806 BIX720806 BST720806 CCP720806 CML720806 CWH720806 DGD720806 DPZ720806 DZV720806 EJR720806 ETN720806 FDJ720806 FNF720806 FXB720806 GGX720806 GQT720806 HAP720806 HKL720806 HUH720806 IED720806 INZ720806 IXV720806 JHR720806 JRN720806 KBJ720806 KLF720806 KVB720806 LEX720806 LOT720806 LYP720806 MIL720806 MSH720806 NCD720806 NLZ720806 NVV720806 OFR720806 OPN720806 OZJ720806 PJF720806 PTB720806 QCX720806 QMT720806 QWP720806 RGL720806 RQH720806 SAD720806 SJZ720806 STV720806 TDR720806 TNN720806 TXJ720806 UHF720806 URB720806 VAX720806 VKT720806 VUP720806 WEL720806 WOH720806 WYD720806 BV786342 LR786342 VN786342 AFJ786342 APF786342 AZB786342 BIX786342 BST786342 CCP786342 CML786342 CWH786342 DGD786342 DPZ786342 DZV786342 EJR786342 ETN786342 FDJ786342 FNF786342 FXB786342 GGX786342 GQT786342 HAP786342 HKL786342 HUH786342 IED786342 INZ786342 IXV786342 JHR786342 JRN786342 KBJ786342 KLF786342 KVB786342 LEX786342 LOT786342 LYP786342 MIL786342 MSH786342 NCD786342 NLZ786342 NVV786342 OFR786342 OPN786342 OZJ786342 PJF786342 PTB786342 QCX786342 QMT786342 QWP786342 RGL786342 RQH786342 SAD786342 SJZ786342 STV786342 TDR786342 TNN786342 TXJ786342 UHF786342 URB786342 VAX786342 VKT786342 VUP786342 WEL786342 WOH786342 WYD786342 BV851878 LR851878 VN851878 AFJ851878 APF851878 AZB851878 BIX851878 BST851878 CCP851878 CML851878 CWH851878 DGD851878 DPZ851878 DZV851878 EJR851878 ETN851878 FDJ851878 FNF851878 FXB851878 GGX851878 GQT851878 HAP851878 HKL851878 HUH851878 IED851878 INZ851878 IXV851878 JHR851878 JRN851878 KBJ851878 KLF851878 KVB851878 LEX851878 LOT851878 LYP851878 MIL851878 MSH851878 NCD851878 NLZ851878 NVV851878 OFR851878 OPN851878 OZJ851878 PJF851878 PTB851878 QCX851878 QMT851878 QWP851878 RGL851878 RQH851878 SAD851878 SJZ851878 STV851878 TDR851878 TNN851878 TXJ851878 UHF851878 URB851878 VAX851878 VKT851878 VUP851878 WEL851878 WOH851878 WYD851878 BV917414 LR917414 VN917414 AFJ917414 APF917414 AZB917414 BIX917414 BST917414 CCP917414 CML917414 CWH917414 DGD917414 DPZ917414 DZV917414 EJR917414 ETN917414 FDJ917414 FNF917414 FXB917414 GGX917414 GQT917414 HAP917414 HKL917414 HUH917414 IED917414 INZ917414 IXV917414 JHR917414 JRN917414 KBJ917414 KLF917414 KVB917414 LEX917414 LOT917414 LYP917414 MIL917414 MSH917414 NCD917414 NLZ917414 NVV917414 OFR917414 OPN917414 OZJ917414 PJF917414 PTB917414 QCX917414 QMT917414 QWP917414 RGL917414 RQH917414 SAD917414 SJZ917414 STV917414 TDR917414 TNN917414 TXJ917414 UHF917414 URB917414 VAX917414 VKT917414 VUP917414 WEL917414 WOH917414 WYD917414 BV982950 LR982950 VN982950 AFJ982950 APF982950 AZB982950 BIX982950 BST982950 CCP982950 CML982950 CWH982950 DGD982950 DPZ982950 DZV982950 EJR982950 ETN982950 FDJ982950 FNF982950 FXB982950 GGX982950 GQT982950 HAP982950 HKL982950 HUH982950 IED982950 INZ982950 IXV982950 JHR982950 JRN982950 KBJ982950 KLF982950 KVB982950 LEX982950 LOT982950 LYP982950 MIL982950 MSH982950 NCD982950 NLZ982950 NVV982950 OFR982950 OPN982950 OZJ982950 PJF982950 PTB982950 QCX982950 QMT982950 QWP982950 RGL982950 RQH982950 SAD982950 SJZ982950 STV982950 TDR982950 TNN982950 TXJ982950 UHF982950 URB982950 VAX982950 VKT982950 VUP982950 WEL982950 WOH982950 LR37 VN37 AFJ37 APF37 AZB37 BIX37 BST37 CCP37 CML37 CWH37 DGD37 DPZ37 DZV37 EJR37 ETN37 FDJ37 FNF37 FXB37 GGX37 GQT37 HAP37 HKL37 HUH37 IED37 INZ37 IXV37 JHR37 JRN37 KBJ37 KLF37 KVB37 LEX37 LOT37 LYP37 MIL37 MSH37 NCD37 NLZ37 NVV37 OFR37 OPN37 OZJ37 PJF37 PTB37 QCX37 QMT37 QWP37 RGL37 RQH37 SAD37 SJZ37 STV37 TDR37 TNN37 TXJ37 UHF37 URB37 VAX37 VKT37 VUP37 WEL37 WOH37 WYD37">
      <formula1>1</formula1>
    </dataValidation>
    <dataValidation type="whole" operator="equal" allowBlank="1" showInputMessage="1" showErrorMessage="1" errorTitle="El documento es normal" error="Valor no valido" prompt="En el acta de Ayuntamiento menciona solamente el importe total aprobado para el presupuesto, capturar 1 si se requiere seleccionar ésta opción." sqref="WYD982948 BV65444 LR65444 VN65444 AFJ65444 APF65444 AZB65444 BIX65444 BST65444 CCP65444 CML65444 CWH65444 DGD65444 DPZ65444 DZV65444 EJR65444 ETN65444 FDJ65444 FNF65444 FXB65444 GGX65444 GQT65444 HAP65444 HKL65444 HUH65444 IED65444 INZ65444 IXV65444 JHR65444 JRN65444 KBJ65444 KLF65444 KVB65444 LEX65444 LOT65444 LYP65444 MIL65444 MSH65444 NCD65444 NLZ65444 NVV65444 OFR65444 OPN65444 OZJ65444 PJF65444 PTB65444 QCX65444 QMT65444 QWP65444 RGL65444 RQH65444 SAD65444 SJZ65444 STV65444 TDR65444 TNN65444 TXJ65444 UHF65444 URB65444 VAX65444 VKT65444 VUP65444 WEL65444 WOH65444 WYD65444 BV130980 LR130980 VN130980 AFJ130980 APF130980 AZB130980 BIX130980 BST130980 CCP130980 CML130980 CWH130980 DGD130980 DPZ130980 DZV130980 EJR130980 ETN130980 FDJ130980 FNF130980 FXB130980 GGX130980 GQT130980 HAP130980 HKL130980 HUH130980 IED130980 INZ130980 IXV130980 JHR130980 JRN130980 KBJ130980 KLF130980 KVB130980 LEX130980 LOT130980 LYP130980 MIL130980 MSH130980 NCD130980 NLZ130980 NVV130980 OFR130980 OPN130980 OZJ130980 PJF130980 PTB130980 QCX130980 QMT130980 QWP130980 RGL130980 RQH130980 SAD130980 SJZ130980 STV130980 TDR130980 TNN130980 TXJ130980 UHF130980 URB130980 VAX130980 VKT130980 VUP130980 WEL130980 WOH130980 WYD130980 BV196516 LR196516 VN196516 AFJ196516 APF196516 AZB196516 BIX196516 BST196516 CCP196516 CML196516 CWH196516 DGD196516 DPZ196516 DZV196516 EJR196516 ETN196516 FDJ196516 FNF196516 FXB196516 GGX196516 GQT196516 HAP196516 HKL196516 HUH196516 IED196516 INZ196516 IXV196516 JHR196516 JRN196516 KBJ196516 KLF196516 KVB196516 LEX196516 LOT196516 LYP196516 MIL196516 MSH196516 NCD196516 NLZ196516 NVV196516 OFR196516 OPN196516 OZJ196516 PJF196516 PTB196516 QCX196516 QMT196516 QWP196516 RGL196516 RQH196516 SAD196516 SJZ196516 STV196516 TDR196516 TNN196516 TXJ196516 UHF196516 URB196516 VAX196516 VKT196516 VUP196516 WEL196516 WOH196516 WYD196516 BV262052 LR262052 VN262052 AFJ262052 APF262052 AZB262052 BIX262052 BST262052 CCP262052 CML262052 CWH262052 DGD262052 DPZ262052 DZV262052 EJR262052 ETN262052 FDJ262052 FNF262052 FXB262052 GGX262052 GQT262052 HAP262052 HKL262052 HUH262052 IED262052 INZ262052 IXV262052 JHR262052 JRN262052 KBJ262052 KLF262052 KVB262052 LEX262052 LOT262052 LYP262052 MIL262052 MSH262052 NCD262052 NLZ262052 NVV262052 OFR262052 OPN262052 OZJ262052 PJF262052 PTB262052 QCX262052 QMT262052 QWP262052 RGL262052 RQH262052 SAD262052 SJZ262052 STV262052 TDR262052 TNN262052 TXJ262052 UHF262052 URB262052 VAX262052 VKT262052 VUP262052 WEL262052 WOH262052 WYD262052 BV327588 LR327588 VN327588 AFJ327588 APF327588 AZB327588 BIX327588 BST327588 CCP327588 CML327588 CWH327588 DGD327588 DPZ327588 DZV327588 EJR327588 ETN327588 FDJ327588 FNF327588 FXB327588 GGX327588 GQT327588 HAP327588 HKL327588 HUH327588 IED327588 INZ327588 IXV327588 JHR327588 JRN327588 KBJ327588 KLF327588 KVB327588 LEX327588 LOT327588 LYP327588 MIL327588 MSH327588 NCD327588 NLZ327588 NVV327588 OFR327588 OPN327588 OZJ327588 PJF327588 PTB327588 QCX327588 QMT327588 QWP327588 RGL327588 RQH327588 SAD327588 SJZ327588 STV327588 TDR327588 TNN327588 TXJ327588 UHF327588 URB327588 VAX327588 VKT327588 VUP327588 WEL327588 WOH327588 WYD327588 BV393124 LR393124 VN393124 AFJ393124 APF393124 AZB393124 BIX393124 BST393124 CCP393124 CML393124 CWH393124 DGD393124 DPZ393124 DZV393124 EJR393124 ETN393124 FDJ393124 FNF393124 FXB393124 GGX393124 GQT393124 HAP393124 HKL393124 HUH393124 IED393124 INZ393124 IXV393124 JHR393124 JRN393124 KBJ393124 KLF393124 KVB393124 LEX393124 LOT393124 LYP393124 MIL393124 MSH393124 NCD393124 NLZ393124 NVV393124 OFR393124 OPN393124 OZJ393124 PJF393124 PTB393124 QCX393124 QMT393124 QWP393124 RGL393124 RQH393124 SAD393124 SJZ393124 STV393124 TDR393124 TNN393124 TXJ393124 UHF393124 URB393124 VAX393124 VKT393124 VUP393124 WEL393124 WOH393124 WYD393124 BV458660 LR458660 VN458660 AFJ458660 APF458660 AZB458660 BIX458660 BST458660 CCP458660 CML458660 CWH458660 DGD458660 DPZ458660 DZV458660 EJR458660 ETN458660 FDJ458660 FNF458660 FXB458660 GGX458660 GQT458660 HAP458660 HKL458660 HUH458660 IED458660 INZ458660 IXV458660 JHR458660 JRN458660 KBJ458660 KLF458660 KVB458660 LEX458660 LOT458660 LYP458660 MIL458660 MSH458660 NCD458660 NLZ458660 NVV458660 OFR458660 OPN458660 OZJ458660 PJF458660 PTB458660 QCX458660 QMT458660 QWP458660 RGL458660 RQH458660 SAD458660 SJZ458660 STV458660 TDR458660 TNN458660 TXJ458660 UHF458660 URB458660 VAX458660 VKT458660 VUP458660 WEL458660 WOH458660 WYD458660 BV524196 LR524196 VN524196 AFJ524196 APF524196 AZB524196 BIX524196 BST524196 CCP524196 CML524196 CWH524196 DGD524196 DPZ524196 DZV524196 EJR524196 ETN524196 FDJ524196 FNF524196 FXB524196 GGX524196 GQT524196 HAP524196 HKL524196 HUH524196 IED524196 INZ524196 IXV524196 JHR524196 JRN524196 KBJ524196 KLF524196 KVB524196 LEX524196 LOT524196 LYP524196 MIL524196 MSH524196 NCD524196 NLZ524196 NVV524196 OFR524196 OPN524196 OZJ524196 PJF524196 PTB524196 QCX524196 QMT524196 QWP524196 RGL524196 RQH524196 SAD524196 SJZ524196 STV524196 TDR524196 TNN524196 TXJ524196 UHF524196 URB524196 VAX524196 VKT524196 VUP524196 WEL524196 WOH524196 WYD524196 BV589732 LR589732 VN589732 AFJ589732 APF589732 AZB589732 BIX589732 BST589732 CCP589732 CML589732 CWH589732 DGD589732 DPZ589732 DZV589732 EJR589732 ETN589732 FDJ589732 FNF589732 FXB589732 GGX589732 GQT589732 HAP589732 HKL589732 HUH589732 IED589732 INZ589732 IXV589732 JHR589732 JRN589732 KBJ589732 KLF589732 KVB589732 LEX589732 LOT589732 LYP589732 MIL589732 MSH589732 NCD589732 NLZ589732 NVV589732 OFR589732 OPN589732 OZJ589732 PJF589732 PTB589732 QCX589732 QMT589732 QWP589732 RGL589732 RQH589732 SAD589732 SJZ589732 STV589732 TDR589732 TNN589732 TXJ589732 UHF589732 URB589732 VAX589732 VKT589732 VUP589732 WEL589732 WOH589732 WYD589732 BV655268 LR655268 VN655268 AFJ655268 APF655268 AZB655268 BIX655268 BST655268 CCP655268 CML655268 CWH655268 DGD655268 DPZ655268 DZV655268 EJR655268 ETN655268 FDJ655268 FNF655268 FXB655268 GGX655268 GQT655268 HAP655268 HKL655268 HUH655268 IED655268 INZ655268 IXV655268 JHR655268 JRN655268 KBJ655268 KLF655268 KVB655268 LEX655268 LOT655268 LYP655268 MIL655268 MSH655268 NCD655268 NLZ655268 NVV655268 OFR655268 OPN655268 OZJ655268 PJF655268 PTB655268 QCX655268 QMT655268 QWP655268 RGL655268 RQH655268 SAD655268 SJZ655268 STV655268 TDR655268 TNN655268 TXJ655268 UHF655268 URB655268 VAX655268 VKT655268 VUP655268 WEL655268 WOH655268 WYD655268 BV720804 LR720804 VN720804 AFJ720804 APF720804 AZB720804 BIX720804 BST720804 CCP720804 CML720804 CWH720804 DGD720804 DPZ720804 DZV720804 EJR720804 ETN720804 FDJ720804 FNF720804 FXB720804 GGX720804 GQT720804 HAP720804 HKL720804 HUH720804 IED720804 INZ720804 IXV720804 JHR720804 JRN720804 KBJ720804 KLF720804 KVB720804 LEX720804 LOT720804 LYP720804 MIL720804 MSH720804 NCD720804 NLZ720804 NVV720804 OFR720804 OPN720804 OZJ720804 PJF720804 PTB720804 QCX720804 QMT720804 QWP720804 RGL720804 RQH720804 SAD720804 SJZ720804 STV720804 TDR720804 TNN720804 TXJ720804 UHF720804 URB720804 VAX720804 VKT720804 VUP720804 WEL720804 WOH720804 WYD720804 BV786340 LR786340 VN786340 AFJ786340 APF786340 AZB786340 BIX786340 BST786340 CCP786340 CML786340 CWH786340 DGD786340 DPZ786340 DZV786340 EJR786340 ETN786340 FDJ786340 FNF786340 FXB786340 GGX786340 GQT786340 HAP786340 HKL786340 HUH786340 IED786340 INZ786340 IXV786340 JHR786340 JRN786340 KBJ786340 KLF786340 KVB786340 LEX786340 LOT786340 LYP786340 MIL786340 MSH786340 NCD786340 NLZ786340 NVV786340 OFR786340 OPN786340 OZJ786340 PJF786340 PTB786340 QCX786340 QMT786340 QWP786340 RGL786340 RQH786340 SAD786340 SJZ786340 STV786340 TDR786340 TNN786340 TXJ786340 UHF786340 URB786340 VAX786340 VKT786340 VUP786340 WEL786340 WOH786340 WYD786340 BV851876 LR851876 VN851876 AFJ851876 APF851876 AZB851876 BIX851876 BST851876 CCP851876 CML851876 CWH851876 DGD851876 DPZ851876 DZV851876 EJR851876 ETN851876 FDJ851876 FNF851876 FXB851876 GGX851876 GQT851876 HAP851876 HKL851876 HUH851876 IED851876 INZ851876 IXV851876 JHR851876 JRN851876 KBJ851876 KLF851876 KVB851876 LEX851876 LOT851876 LYP851876 MIL851876 MSH851876 NCD851876 NLZ851876 NVV851876 OFR851876 OPN851876 OZJ851876 PJF851876 PTB851876 QCX851876 QMT851876 QWP851876 RGL851876 RQH851876 SAD851876 SJZ851876 STV851876 TDR851876 TNN851876 TXJ851876 UHF851876 URB851876 VAX851876 VKT851876 VUP851876 WEL851876 WOH851876 WYD851876 BV917412 LR917412 VN917412 AFJ917412 APF917412 AZB917412 BIX917412 BST917412 CCP917412 CML917412 CWH917412 DGD917412 DPZ917412 DZV917412 EJR917412 ETN917412 FDJ917412 FNF917412 FXB917412 GGX917412 GQT917412 HAP917412 HKL917412 HUH917412 IED917412 INZ917412 IXV917412 JHR917412 JRN917412 KBJ917412 KLF917412 KVB917412 LEX917412 LOT917412 LYP917412 MIL917412 MSH917412 NCD917412 NLZ917412 NVV917412 OFR917412 OPN917412 OZJ917412 PJF917412 PTB917412 QCX917412 QMT917412 QWP917412 RGL917412 RQH917412 SAD917412 SJZ917412 STV917412 TDR917412 TNN917412 TXJ917412 UHF917412 URB917412 VAX917412 VKT917412 VUP917412 WEL917412 WOH917412 WYD917412 BV982948 LR982948 VN982948 AFJ982948 APF982948 AZB982948 BIX982948 BST982948 CCP982948 CML982948 CWH982948 DGD982948 DPZ982948 DZV982948 EJR982948 ETN982948 FDJ982948 FNF982948 FXB982948 GGX982948 GQT982948 HAP982948 HKL982948 HUH982948 IED982948 INZ982948 IXV982948 JHR982948 JRN982948 KBJ982948 KLF982948 KVB982948 LEX982948 LOT982948 LYP982948 MIL982948 MSH982948 NCD982948 NLZ982948 NVV982948 OFR982948 OPN982948 OZJ982948 PJF982948 PTB982948 QCX982948 QMT982948 QWP982948 RGL982948 RQH982948 SAD982948 SJZ982948 STV982948 TDR982948 TNN982948 TXJ982948 UHF982948 URB982948 VAX982948 VKT982948 VUP982948 WEL982948 WOH982948 LR35 VN35 AFJ35 APF35 AZB35 BIX35 BST35 CCP35 CML35 CWH35 DGD35 DPZ35 DZV35 EJR35 ETN35 FDJ35 FNF35 FXB35 GGX35 GQT35 HAP35 HKL35 HUH35 IED35 INZ35 IXV35 JHR35 JRN35 KBJ35 KLF35 KVB35 LEX35 LOT35 LYP35 MIL35 MSH35 NCD35 NLZ35 NVV35 OFR35 OPN35 OZJ35 PJF35 PTB35 QCX35 QMT35 QWP35 RGL35 RQH35 SAD35 SJZ35 STV35 TDR35 TNN35 TXJ35 UHF35 URB35 VAX35 VKT35 VUP35 WEL35 WOH35 WYD35">
      <formula1>1</formula1>
    </dataValidation>
    <dataValidation type="whole" operator="equal" allowBlank="1" showInputMessage="1" showErrorMessage="1" errorTitle="El documento es normal" error="Valor no valido" prompt="En el Acta de Ayuntamiento menciona solamente la aprobación, capturar 1 si se requiere seleccionar ésta opción." sqref="WYD982946 BV65442 LR65442 VN65442 AFJ65442 APF65442 AZB65442 BIX65442 BST65442 CCP65442 CML65442 CWH65442 DGD65442 DPZ65442 DZV65442 EJR65442 ETN65442 FDJ65442 FNF65442 FXB65442 GGX65442 GQT65442 HAP65442 HKL65442 HUH65442 IED65442 INZ65442 IXV65442 JHR65442 JRN65442 KBJ65442 KLF65442 KVB65442 LEX65442 LOT65442 LYP65442 MIL65442 MSH65442 NCD65442 NLZ65442 NVV65442 OFR65442 OPN65442 OZJ65442 PJF65442 PTB65442 QCX65442 QMT65442 QWP65442 RGL65442 RQH65442 SAD65442 SJZ65442 STV65442 TDR65442 TNN65442 TXJ65442 UHF65442 URB65442 VAX65442 VKT65442 VUP65442 WEL65442 WOH65442 WYD65442 BV130978 LR130978 VN130978 AFJ130978 APF130978 AZB130978 BIX130978 BST130978 CCP130978 CML130978 CWH130978 DGD130978 DPZ130978 DZV130978 EJR130978 ETN130978 FDJ130978 FNF130978 FXB130978 GGX130978 GQT130978 HAP130978 HKL130978 HUH130978 IED130978 INZ130978 IXV130978 JHR130978 JRN130978 KBJ130978 KLF130978 KVB130978 LEX130978 LOT130978 LYP130978 MIL130978 MSH130978 NCD130978 NLZ130978 NVV130978 OFR130978 OPN130978 OZJ130978 PJF130978 PTB130978 QCX130978 QMT130978 QWP130978 RGL130978 RQH130978 SAD130978 SJZ130978 STV130978 TDR130978 TNN130978 TXJ130978 UHF130978 URB130978 VAX130978 VKT130978 VUP130978 WEL130978 WOH130978 WYD130978 BV196514 LR196514 VN196514 AFJ196514 APF196514 AZB196514 BIX196514 BST196514 CCP196514 CML196514 CWH196514 DGD196514 DPZ196514 DZV196514 EJR196514 ETN196514 FDJ196514 FNF196514 FXB196514 GGX196514 GQT196514 HAP196514 HKL196514 HUH196514 IED196514 INZ196514 IXV196514 JHR196514 JRN196514 KBJ196514 KLF196514 KVB196514 LEX196514 LOT196514 LYP196514 MIL196514 MSH196514 NCD196514 NLZ196514 NVV196514 OFR196514 OPN196514 OZJ196514 PJF196514 PTB196514 QCX196514 QMT196514 QWP196514 RGL196514 RQH196514 SAD196514 SJZ196514 STV196514 TDR196514 TNN196514 TXJ196514 UHF196514 URB196514 VAX196514 VKT196514 VUP196514 WEL196514 WOH196514 WYD196514 BV262050 LR262050 VN262050 AFJ262050 APF262050 AZB262050 BIX262050 BST262050 CCP262050 CML262050 CWH262050 DGD262050 DPZ262050 DZV262050 EJR262050 ETN262050 FDJ262050 FNF262050 FXB262050 GGX262050 GQT262050 HAP262050 HKL262050 HUH262050 IED262050 INZ262050 IXV262050 JHR262050 JRN262050 KBJ262050 KLF262050 KVB262050 LEX262050 LOT262050 LYP262050 MIL262050 MSH262050 NCD262050 NLZ262050 NVV262050 OFR262050 OPN262050 OZJ262050 PJF262050 PTB262050 QCX262050 QMT262050 QWP262050 RGL262050 RQH262050 SAD262050 SJZ262050 STV262050 TDR262050 TNN262050 TXJ262050 UHF262050 URB262050 VAX262050 VKT262050 VUP262050 WEL262050 WOH262050 WYD262050 BV327586 LR327586 VN327586 AFJ327586 APF327586 AZB327586 BIX327586 BST327586 CCP327586 CML327586 CWH327586 DGD327586 DPZ327586 DZV327586 EJR327586 ETN327586 FDJ327586 FNF327586 FXB327586 GGX327586 GQT327586 HAP327586 HKL327586 HUH327586 IED327586 INZ327586 IXV327586 JHR327586 JRN327586 KBJ327586 KLF327586 KVB327586 LEX327586 LOT327586 LYP327586 MIL327586 MSH327586 NCD327586 NLZ327586 NVV327586 OFR327586 OPN327586 OZJ327586 PJF327586 PTB327586 QCX327586 QMT327586 QWP327586 RGL327586 RQH327586 SAD327586 SJZ327586 STV327586 TDR327586 TNN327586 TXJ327586 UHF327586 URB327586 VAX327586 VKT327586 VUP327586 WEL327586 WOH327586 WYD327586 BV393122 LR393122 VN393122 AFJ393122 APF393122 AZB393122 BIX393122 BST393122 CCP393122 CML393122 CWH393122 DGD393122 DPZ393122 DZV393122 EJR393122 ETN393122 FDJ393122 FNF393122 FXB393122 GGX393122 GQT393122 HAP393122 HKL393122 HUH393122 IED393122 INZ393122 IXV393122 JHR393122 JRN393122 KBJ393122 KLF393122 KVB393122 LEX393122 LOT393122 LYP393122 MIL393122 MSH393122 NCD393122 NLZ393122 NVV393122 OFR393122 OPN393122 OZJ393122 PJF393122 PTB393122 QCX393122 QMT393122 QWP393122 RGL393122 RQH393122 SAD393122 SJZ393122 STV393122 TDR393122 TNN393122 TXJ393122 UHF393122 URB393122 VAX393122 VKT393122 VUP393122 WEL393122 WOH393122 WYD393122 BV458658 LR458658 VN458658 AFJ458658 APF458658 AZB458658 BIX458658 BST458658 CCP458658 CML458658 CWH458658 DGD458658 DPZ458658 DZV458658 EJR458658 ETN458658 FDJ458658 FNF458658 FXB458658 GGX458658 GQT458658 HAP458658 HKL458658 HUH458658 IED458658 INZ458658 IXV458658 JHR458658 JRN458658 KBJ458658 KLF458658 KVB458658 LEX458658 LOT458658 LYP458658 MIL458658 MSH458658 NCD458658 NLZ458658 NVV458658 OFR458658 OPN458658 OZJ458658 PJF458658 PTB458658 QCX458658 QMT458658 QWP458658 RGL458658 RQH458658 SAD458658 SJZ458658 STV458658 TDR458658 TNN458658 TXJ458658 UHF458658 URB458658 VAX458658 VKT458658 VUP458658 WEL458658 WOH458658 WYD458658 BV524194 LR524194 VN524194 AFJ524194 APF524194 AZB524194 BIX524194 BST524194 CCP524194 CML524194 CWH524194 DGD524194 DPZ524194 DZV524194 EJR524194 ETN524194 FDJ524194 FNF524194 FXB524194 GGX524194 GQT524194 HAP524194 HKL524194 HUH524194 IED524194 INZ524194 IXV524194 JHR524194 JRN524194 KBJ524194 KLF524194 KVB524194 LEX524194 LOT524194 LYP524194 MIL524194 MSH524194 NCD524194 NLZ524194 NVV524194 OFR524194 OPN524194 OZJ524194 PJF524194 PTB524194 QCX524194 QMT524194 QWP524194 RGL524194 RQH524194 SAD524194 SJZ524194 STV524194 TDR524194 TNN524194 TXJ524194 UHF524194 URB524194 VAX524194 VKT524194 VUP524194 WEL524194 WOH524194 WYD524194 BV589730 LR589730 VN589730 AFJ589730 APF589730 AZB589730 BIX589730 BST589730 CCP589730 CML589730 CWH589730 DGD589730 DPZ589730 DZV589730 EJR589730 ETN589730 FDJ589730 FNF589730 FXB589730 GGX589730 GQT589730 HAP589730 HKL589730 HUH589730 IED589730 INZ589730 IXV589730 JHR589730 JRN589730 KBJ589730 KLF589730 KVB589730 LEX589730 LOT589730 LYP589730 MIL589730 MSH589730 NCD589730 NLZ589730 NVV589730 OFR589730 OPN589730 OZJ589730 PJF589730 PTB589730 QCX589730 QMT589730 QWP589730 RGL589730 RQH589730 SAD589730 SJZ589730 STV589730 TDR589730 TNN589730 TXJ589730 UHF589730 URB589730 VAX589730 VKT589730 VUP589730 WEL589730 WOH589730 WYD589730 BV655266 LR655266 VN655266 AFJ655266 APF655266 AZB655266 BIX655266 BST655266 CCP655266 CML655266 CWH655266 DGD655266 DPZ655266 DZV655266 EJR655266 ETN655266 FDJ655266 FNF655266 FXB655266 GGX655266 GQT655266 HAP655266 HKL655266 HUH655266 IED655266 INZ655266 IXV655266 JHR655266 JRN655266 KBJ655266 KLF655266 KVB655266 LEX655266 LOT655266 LYP655266 MIL655266 MSH655266 NCD655266 NLZ655266 NVV655266 OFR655266 OPN655266 OZJ655266 PJF655266 PTB655266 QCX655266 QMT655266 QWP655266 RGL655266 RQH655266 SAD655266 SJZ655266 STV655266 TDR655266 TNN655266 TXJ655266 UHF655266 URB655266 VAX655266 VKT655266 VUP655266 WEL655266 WOH655266 WYD655266 BV720802 LR720802 VN720802 AFJ720802 APF720802 AZB720802 BIX720802 BST720802 CCP720802 CML720802 CWH720802 DGD720802 DPZ720802 DZV720802 EJR720802 ETN720802 FDJ720802 FNF720802 FXB720802 GGX720802 GQT720802 HAP720802 HKL720802 HUH720802 IED720802 INZ720802 IXV720802 JHR720802 JRN720802 KBJ720802 KLF720802 KVB720802 LEX720802 LOT720802 LYP720802 MIL720802 MSH720802 NCD720802 NLZ720802 NVV720802 OFR720802 OPN720802 OZJ720802 PJF720802 PTB720802 QCX720802 QMT720802 QWP720802 RGL720802 RQH720802 SAD720802 SJZ720802 STV720802 TDR720802 TNN720802 TXJ720802 UHF720802 URB720802 VAX720802 VKT720802 VUP720802 WEL720802 WOH720802 WYD720802 BV786338 LR786338 VN786338 AFJ786338 APF786338 AZB786338 BIX786338 BST786338 CCP786338 CML786338 CWH786338 DGD786338 DPZ786338 DZV786338 EJR786338 ETN786338 FDJ786338 FNF786338 FXB786338 GGX786338 GQT786338 HAP786338 HKL786338 HUH786338 IED786338 INZ786338 IXV786338 JHR786338 JRN786338 KBJ786338 KLF786338 KVB786338 LEX786338 LOT786338 LYP786338 MIL786338 MSH786338 NCD786338 NLZ786338 NVV786338 OFR786338 OPN786338 OZJ786338 PJF786338 PTB786338 QCX786338 QMT786338 QWP786338 RGL786338 RQH786338 SAD786338 SJZ786338 STV786338 TDR786338 TNN786338 TXJ786338 UHF786338 URB786338 VAX786338 VKT786338 VUP786338 WEL786338 WOH786338 WYD786338 BV851874 LR851874 VN851874 AFJ851874 APF851874 AZB851874 BIX851874 BST851874 CCP851874 CML851874 CWH851874 DGD851874 DPZ851874 DZV851874 EJR851874 ETN851874 FDJ851874 FNF851874 FXB851874 GGX851874 GQT851874 HAP851874 HKL851874 HUH851874 IED851874 INZ851874 IXV851874 JHR851874 JRN851874 KBJ851874 KLF851874 KVB851874 LEX851874 LOT851874 LYP851874 MIL851874 MSH851874 NCD851874 NLZ851874 NVV851874 OFR851874 OPN851874 OZJ851874 PJF851874 PTB851874 QCX851874 QMT851874 QWP851874 RGL851874 RQH851874 SAD851874 SJZ851874 STV851874 TDR851874 TNN851874 TXJ851874 UHF851874 URB851874 VAX851874 VKT851874 VUP851874 WEL851874 WOH851874 WYD851874 BV917410 LR917410 VN917410 AFJ917410 APF917410 AZB917410 BIX917410 BST917410 CCP917410 CML917410 CWH917410 DGD917410 DPZ917410 DZV917410 EJR917410 ETN917410 FDJ917410 FNF917410 FXB917410 GGX917410 GQT917410 HAP917410 HKL917410 HUH917410 IED917410 INZ917410 IXV917410 JHR917410 JRN917410 KBJ917410 KLF917410 KVB917410 LEX917410 LOT917410 LYP917410 MIL917410 MSH917410 NCD917410 NLZ917410 NVV917410 OFR917410 OPN917410 OZJ917410 PJF917410 PTB917410 QCX917410 QMT917410 QWP917410 RGL917410 RQH917410 SAD917410 SJZ917410 STV917410 TDR917410 TNN917410 TXJ917410 UHF917410 URB917410 VAX917410 VKT917410 VUP917410 WEL917410 WOH917410 WYD917410 BV982946 LR982946 VN982946 AFJ982946 APF982946 AZB982946 BIX982946 BST982946 CCP982946 CML982946 CWH982946 DGD982946 DPZ982946 DZV982946 EJR982946 ETN982946 FDJ982946 FNF982946 FXB982946 GGX982946 GQT982946 HAP982946 HKL982946 HUH982946 IED982946 INZ982946 IXV982946 JHR982946 JRN982946 KBJ982946 KLF982946 KVB982946 LEX982946 LOT982946 LYP982946 MIL982946 MSH982946 NCD982946 NLZ982946 NVV982946 OFR982946 OPN982946 OZJ982946 PJF982946 PTB982946 QCX982946 QMT982946 QWP982946 RGL982946 RQH982946 SAD982946 SJZ982946 STV982946 TDR982946 TNN982946 TXJ982946 UHF982946 URB982946 VAX982946 VKT982946 VUP982946 WEL982946 WOH982946 LR33 VN33 AFJ33 APF33 AZB33 BIX33 BST33 CCP33 CML33 CWH33 DGD33 DPZ33 DZV33 EJR33 ETN33 FDJ33 FNF33 FXB33 GGX33 GQT33 HAP33 HKL33 HUH33 IED33 INZ33 IXV33 JHR33 JRN33 KBJ33 KLF33 KVB33 LEX33 LOT33 LYP33 MIL33 MSH33 NCD33 NLZ33 NVV33 OFR33 OPN33 OZJ33 PJF33 PTB33 QCX33 QMT33 QWP33 RGL33 RQH33 SAD33 SJZ33 STV33 TDR33 TNN33 TXJ33 UHF33 URB33 VAX33 VKT33 VUP33 WEL33 WOH33 WYD33">
      <formula1>1</formula1>
    </dataValidation>
    <dataValidation type="whole" operator="equal" allowBlank="1" showInputMessage="1" showErrorMessage="1" errorTitle="El documento es normal" error="Valor no valido" prompt="El acuerdo entregado corresponde a un extracto del Acta que se certifica; capturar 1 si se requiere seleccionar esta opción." sqref="BF65436 LB65436 UX65436 AET65436 AOP65436 AYL65436 BIH65436 BSD65436 CBZ65436 CLV65436 CVR65436 DFN65436 DPJ65436 DZF65436 EJB65436 ESX65436 FCT65436 FMP65436 FWL65436 GGH65436 GQD65436 GZZ65436 HJV65436 HTR65436 IDN65436 INJ65436 IXF65436 JHB65436 JQX65436 KAT65436 KKP65436 KUL65436 LEH65436 LOD65436 LXZ65436 MHV65436 MRR65436 NBN65436 NLJ65436 NVF65436 OFB65436 OOX65436 OYT65436 PIP65436 PSL65436 QCH65436 QMD65436 QVZ65436 RFV65436 RPR65436 RZN65436 SJJ65436 STF65436 TDB65436 TMX65436 TWT65436 UGP65436 UQL65436 VAH65436 VKD65436 VTZ65436 WDV65436 WNR65436 WXN65436 BF130972 LB130972 UX130972 AET130972 AOP130972 AYL130972 BIH130972 BSD130972 CBZ130972 CLV130972 CVR130972 DFN130972 DPJ130972 DZF130972 EJB130972 ESX130972 FCT130972 FMP130972 FWL130972 GGH130972 GQD130972 GZZ130972 HJV130972 HTR130972 IDN130972 INJ130972 IXF130972 JHB130972 JQX130972 KAT130972 KKP130972 KUL130972 LEH130972 LOD130972 LXZ130972 MHV130972 MRR130972 NBN130972 NLJ130972 NVF130972 OFB130972 OOX130972 OYT130972 PIP130972 PSL130972 QCH130972 QMD130972 QVZ130972 RFV130972 RPR130972 RZN130972 SJJ130972 STF130972 TDB130972 TMX130972 TWT130972 UGP130972 UQL130972 VAH130972 VKD130972 VTZ130972 WDV130972 WNR130972 WXN130972 BF196508 LB196508 UX196508 AET196508 AOP196508 AYL196508 BIH196508 BSD196508 CBZ196508 CLV196508 CVR196508 DFN196508 DPJ196508 DZF196508 EJB196508 ESX196508 FCT196508 FMP196508 FWL196508 GGH196508 GQD196508 GZZ196508 HJV196508 HTR196508 IDN196508 INJ196508 IXF196508 JHB196508 JQX196508 KAT196508 KKP196508 KUL196508 LEH196508 LOD196508 LXZ196508 MHV196508 MRR196508 NBN196508 NLJ196508 NVF196508 OFB196508 OOX196508 OYT196508 PIP196508 PSL196508 QCH196508 QMD196508 QVZ196508 RFV196508 RPR196508 RZN196508 SJJ196508 STF196508 TDB196508 TMX196508 TWT196508 UGP196508 UQL196508 VAH196508 VKD196508 VTZ196508 WDV196508 WNR196508 WXN196508 BF262044 LB262044 UX262044 AET262044 AOP262044 AYL262044 BIH262044 BSD262044 CBZ262044 CLV262044 CVR262044 DFN262044 DPJ262044 DZF262044 EJB262044 ESX262044 FCT262044 FMP262044 FWL262044 GGH262044 GQD262044 GZZ262044 HJV262044 HTR262044 IDN262044 INJ262044 IXF262044 JHB262044 JQX262044 KAT262044 KKP262044 KUL262044 LEH262044 LOD262044 LXZ262044 MHV262044 MRR262044 NBN262044 NLJ262044 NVF262044 OFB262044 OOX262044 OYT262044 PIP262044 PSL262044 QCH262044 QMD262044 QVZ262044 RFV262044 RPR262044 RZN262044 SJJ262044 STF262044 TDB262044 TMX262044 TWT262044 UGP262044 UQL262044 VAH262044 VKD262044 VTZ262044 WDV262044 WNR262044 WXN262044 BF327580 LB327580 UX327580 AET327580 AOP327580 AYL327580 BIH327580 BSD327580 CBZ327580 CLV327580 CVR327580 DFN327580 DPJ327580 DZF327580 EJB327580 ESX327580 FCT327580 FMP327580 FWL327580 GGH327580 GQD327580 GZZ327580 HJV327580 HTR327580 IDN327580 INJ327580 IXF327580 JHB327580 JQX327580 KAT327580 KKP327580 KUL327580 LEH327580 LOD327580 LXZ327580 MHV327580 MRR327580 NBN327580 NLJ327580 NVF327580 OFB327580 OOX327580 OYT327580 PIP327580 PSL327580 QCH327580 QMD327580 QVZ327580 RFV327580 RPR327580 RZN327580 SJJ327580 STF327580 TDB327580 TMX327580 TWT327580 UGP327580 UQL327580 VAH327580 VKD327580 VTZ327580 WDV327580 WNR327580 WXN327580 BF393116 LB393116 UX393116 AET393116 AOP393116 AYL393116 BIH393116 BSD393116 CBZ393116 CLV393116 CVR393116 DFN393116 DPJ393116 DZF393116 EJB393116 ESX393116 FCT393116 FMP393116 FWL393116 GGH393116 GQD393116 GZZ393116 HJV393116 HTR393116 IDN393116 INJ393116 IXF393116 JHB393116 JQX393116 KAT393116 KKP393116 KUL393116 LEH393116 LOD393116 LXZ393116 MHV393116 MRR393116 NBN393116 NLJ393116 NVF393116 OFB393116 OOX393116 OYT393116 PIP393116 PSL393116 QCH393116 QMD393116 QVZ393116 RFV393116 RPR393116 RZN393116 SJJ393116 STF393116 TDB393116 TMX393116 TWT393116 UGP393116 UQL393116 VAH393116 VKD393116 VTZ393116 WDV393116 WNR393116 WXN393116 BF458652 LB458652 UX458652 AET458652 AOP458652 AYL458652 BIH458652 BSD458652 CBZ458652 CLV458652 CVR458652 DFN458652 DPJ458652 DZF458652 EJB458652 ESX458652 FCT458652 FMP458652 FWL458652 GGH458652 GQD458652 GZZ458652 HJV458652 HTR458652 IDN458652 INJ458652 IXF458652 JHB458652 JQX458652 KAT458652 KKP458652 KUL458652 LEH458652 LOD458652 LXZ458652 MHV458652 MRR458652 NBN458652 NLJ458652 NVF458652 OFB458652 OOX458652 OYT458652 PIP458652 PSL458652 QCH458652 QMD458652 QVZ458652 RFV458652 RPR458652 RZN458652 SJJ458652 STF458652 TDB458652 TMX458652 TWT458652 UGP458652 UQL458652 VAH458652 VKD458652 VTZ458652 WDV458652 WNR458652 WXN458652 BF524188 LB524188 UX524188 AET524188 AOP524188 AYL524188 BIH524188 BSD524188 CBZ524188 CLV524188 CVR524188 DFN524188 DPJ524188 DZF524188 EJB524188 ESX524188 FCT524188 FMP524188 FWL524188 GGH524188 GQD524188 GZZ524188 HJV524188 HTR524188 IDN524188 INJ524188 IXF524188 JHB524188 JQX524188 KAT524188 KKP524188 KUL524188 LEH524188 LOD524188 LXZ524188 MHV524188 MRR524188 NBN524188 NLJ524188 NVF524188 OFB524188 OOX524188 OYT524188 PIP524188 PSL524188 QCH524188 QMD524188 QVZ524188 RFV524188 RPR524188 RZN524188 SJJ524188 STF524188 TDB524188 TMX524188 TWT524188 UGP524188 UQL524188 VAH524188 VKD524188 VTZ524188 WDV524188 WNR524188 WXN524188 BF589724 LB589724 UX589724 AET589724 AOP589724 AYL589724 BIH589724 BSD589724 CBZ589724 CLV589724 CVR589724 DFN589724 DPJ589724 DZF589724 EJB589724 ESX589724 FCT589724 FMP589724 FWL589724 GGH589724 GQD589724 GZZ589724 HJV589724 HTR589724 IDN589724 INJ589724 IXF589724 JHB589724 JQX589724 KAT589724 KKP589724 KUL589724 LEH589724 LOD589724 LXZ589724 MHV589724 MRR589724 NBN589724 NLJ589724 NVF589724 OFB589724 OOX589724 OYT589724 PIP589724 PSL589724 QCH589724 QMD589724 QVZ589724 RFV589724 RPR589724 RZN589724 SJJ589724 STF589724 TDB589724 TMX589724 TWT589724 UGP589724 UQL589724 VAH589724 VKD589724 VTZ589724 WDV589724 WNR589724 WXN589724 BF655260 LB655260 UX655260 AET655260 AOP655260 AYL655260 BIH655260 BSD655260 CBZ655260 CLV655260 CVR655260 DFN655260 DPJ655260 DZF655260 EJB655260 ESX655260 FCT655260 FMP655260 FWL655260 GGH655260 GQD655260 GZZ655260 HJV655260 HTR655260 IDN655260 INJ655260 IXF655260 JHB655260 JQX655260 KAT655260 KKP655260 KUL655260 LEH655260 LOD655260 LXZ655260 MHV655260 MRR655260 NBN655260 NLJ655260 NVF655260 OFB655260 OOX655260 OYT655260 PIP655260 PSL655260 QCH655260 QMD655260 QVZ655260 RFV655260 RPR655260 RZN655260 SJJ655260 STF655260 TDB655260 TMX655260 TWT655260 UGP655260 UQL655260 VAH655260 VKD655260 VTZ655260 WDV655260 WNR655260 WXN655260 BF720796 LB720796 UX720796 AET720796 AOP720796 AYL720796 BIH720796 BSD720796 CBZ720796 CLV720796 CVR720796 DFN720796 DPJ720796 DZF720796 EJB720796 ESX720796 FCT720796 FMP720796 FWL720796 GGH720796 GQD720796 GZZ720796 HJV720796 HTR720796 IDN720796 INJ720796 IXF720796 JHB720796 JQX720796 KAT720796 KKP720796 KUL720796 LEH720796 LOD720796 LXZ720796 MHV720796 MRR720796 NBN720796 NLJ720796 NVF720796 OFB720796 OOX720796 OYT720796 PIP720796 PSL720796 QCH720796 QMD720796 QVZ720796 RFV720796 RPR720796 RZN720796 SJJ720796 STF720796 TDB720796 TMX720796 TWT720796 UGP720796 UQL720796 VAH720796 VKD720796 VTZ720796 WDV720796 WNR720796 WXN720796 BF786332 LB786332 UX786332 AET786332 AOP786332 AYL786332 BIH786332 BSD786332 CBZ786332 CLV786332 CVR786332 DFN786332 DPJ786332 DZF786332 EJB786332 ESX786332 FCT786332 FMP786332 FWL786332 GGH786332 GQD786332 GZZ786332 HJV786332 HTR786332 IDN786332 INJ786332 IXF786332 JHB786332 JQX786332 KAT786332 KKP786332 KUL786332 LEH786332 LOD786332 LXZ786332 MHV786332 MRR786332 NBN786332 NLJ786332 NVF786332 OFB786332 OOX786332 OYT786332 PIP786332 PSL786332 QCH786332 QMD786332 QVZ786332 RFV786332 RPR786332 RZN786332 SJJ786332 STF786332 TDB786332 TMX786332 TWT786332 UGP786332 UQL786332 VAH786332 VKD786332 VTZ786332 WDV786332 WNR786332 WXN786332 BF851868 LB851868 UX851868 AET851868 AOP851868 AYL851868 BIH851868 BSD851868 CBZ851868 CLV851868 CVR851868 DFN851868 DPJ851868 DZF851868 EJB851868 ESX851868 FCT851868 FMP851868 FWL851868 GGH851868 GQD851868 GZZ851868 HJV851868 HTR851868 IDN851868 INJ851868 IXF851868 JHB851868 JQX851868 KAT851868 KKP851868 KUL851868 LEH851868 LOD851868 LXZ851868 MHV851868 MRR851868 NBN851868 NLJ851868 NVF851868 OFB851868 OOX851868 OYT851868 PIP851868 PSL851868 QCH851868 QMD851868 QVZ851868 RFV851868 RPR851868 RZN851868 SJJ851868 STF851868 TDB851868 TMX851868 TWT851868 UGP851868 UQL851868 VAH851868 VKD851868 VTZ851868 WDV851868 WNR851868 WXN851868 BF917404 LB917404 UX917404 AET917404 AOP917404 AYL917404 BIH917404 BSD917404 CBZ917404 CLV917404 CVR917404 DFN917404 DPJ917404 DZF917404 EJB917404 ESX917404 FCT917404 FMP917404 FWL917404 GGH917404 GQD917404 GZZ917404 HJV917404 HTR917404 IDN917404 INJ917404 IXF917404 JHB917404 JQX917404 KAT917404 KKP917404 KUL917404 LEH917404 LOD917404 LXZ917404 MHV917404 MRR917404 NBN917404 NLJ917404 NVF917404 OFB917404 OOX917404 OYT917404 PIP917404 PSL917404 QCH917404 QMD917404 QVZ917404 RFV917404 RPR917404 RZN917404 SJJ917404 STF917404 TDB917404 TMX917404 TWT917404 UGP917404 UQL917404 VAH917404 VKD917404 VTZ917404 WDV917404 WNR917404 WXN917404 BF982940 LB982940 UX982940 AET982940 AOP982940 AYL982940 BIH982940 BSD982940 CBZ982940 CLV982940 CVR982940 DFN982940 DPJ982940 DZF982940 EJB982940 ESX982940 FCT982940 FMP982940 FWL982940 GGH982940 GQD982940 GZZ982940 HJV982940 HTR982940 IDN982940 INJ982940 IXF982940 JHB982940 JQX982940 KAT982940 KKP982940 KUL982940 LEH982940 LOD982940 LXZ982940 MHV982940 MRR982940 NBN982940 NLJ982940 NVF982940 OFB982940 OOX982940 OYT982940 PIP982940 PSL982940 QCH982940 QMD982940 QVZ982940 RFV982940 RPR982940 RZN982940 SJJ982940 STF982940 TDB982940 TMX982940 TWT982940 UGP982940 UQL982940 VAH982940 VKD982940 VTZ982940 WDV982940 WNR982940 WXN982940 BF25 LB25 UX25 AET25 AOP25 AYL25 BIH25 BSD25 CBZ25 CLV25 CVR25 DFN25 DPJ25 DZF25 EJB25 ESX25 FCT25 FMP25 FWL25 GGH25 GQD25 GZZ25 HJV25 HTR25 IDN25 INJ25 IXF25 JHB25 JQX25 KAT25 KKP25 KUL25 LEH25 LOD25 LXZ25 MHV25 MRR25 NBN25 NLJ25 NVF25 OFB25 OOX25 OYT25 PIP25 PSL25 QCH25 QMD25 QVZ25 RFV25 RPR25 RZN25 SJJ25 STF25 TDB25 TMX25 TWT25 UGP25 UQL25 VAH25 VKD25 VTZ25 WDV25 WNR25 WXN25">
      <formula1>1</formula1>
    </dataValidation>
    <dataValidation type="whole" operator="equal" allowBlank="1" showInputMessage="1" showErrorMessage="1" errorTitle="El documento es normal" error="Valor no valido" prompt="El acuerdo entregado corresponde a una copia certificada del Acta; capturar 1 si se requiere seleccionar esta opción." sqref="BF65434 LB65434 UX65434 AET65434 AOP65434 AYL65434 BIH65434 BSD65434 CBZ65434 CLV65434 CVR65434 DFN65434 DPJ65434 DZF65434 EJB65434 ESX65434 FCT65434 FMP65434 FWL65434 GGH65434 GQD65434 GZZ65434 HJV65434 HTR65434 IDN65434 INJ65434 IXF65434 JHB65434 JQX65434 KAT65434 KKP65434 KUL65434 LEH65434 LOD65434 LXZ65434 MHV65434 MRR65434 NBN65434 NLJ65434 NVF65434 OFB65434 OOX65434 OYT65434 PIP65434 PSL65434 QCH65434 QMD65434 QVZ65434 RFV65434 RPR65434 RZN65434 SJJ65434 STF65434 TDB65434 TMX65434 TWT65434 UGP65434 UQL65434 VAH65434 VKD65434 VTZ65434 WDV65434 WNR65434 WXN65434 BF130970 LB130970 UX130970 AET130970 AOP130970 AYL130970 BIH130970 BSD130970 CBZ130970 CLV130970 CVR130970 DFN130970 DPJ130970 DZF130970 EJB130970 ESX130970 FCT130970 FMP130970 FWL130970 GGH130970 GQD130970 GZZ130970 HJV130970 HTR130970 IDN130970 INJ130970 IXF130970 JHB130970 JQX130970 KAT130970 KKP130970 KUL130970 LEH130970 LOD130970 LXZ130970 MHV130970 MRR130970 NBN130970 NLJ130970 NVF130970 OFB130970 OOX130970 OYT130970 PIP130970 PSL130970 QCH130970 QMD130970 QVZ130970 RFV130970 RPR130970 RZN130970 SJJ130970 STF130970 TDB130970 TMX130970 TWT130970 UGP130970 UQL130970 VAH130970 VKD130970 VTZ130970 WDV130970 WNR130970 WXN130970 BF196506 LB196506 UX196506 AET196506 AOP196506 AYL196506 BIH196506 BSD196506 CBZ196506 CLV196506 CVR196506 DFN196506 DPJ196506 DZF196506 EJB196506 ESX196506 FCT196506 FMP196506 FWL196506 GGH196506 GQD196506 GZZ196506 HJV196506 HTR196506 IDN196506 INJ196506 IXF196506 JHB196506 JQX196506 KAT196506 KKP196506 KUL196506 LEH196506 LOD196506 LXZ196506 MHV196506 MRR196506 NBN196506 NLJ196506 NVF196506 OFB196506 OOX196506 OYT196506 PIP196506 PSL196506 QCH196506 QMD196506 QVZ196506 RFV196506 RPR196506 RZN196506 SJJ196506 STF196506 TDB196506 TMX196506 TWT196506 UGP196506 UQL196506 VAH196506 VKD196506 VTZ196506 WDV196506 WNR196506 WXN196506 BF262042 LB262042 UX262042 AET262042 AOP262042 AYL262042 BIH262042 BSD262042 CBZ262042 CLV262042 CVR262042 DFN262042 DPJ262042 DZF262042 EJB262042 ESX262042 FCT262042 FMP262042 FWL262042 GGH262042 GQD262042 GZZ262042 HJV262042 HTR262042 IDN262042 INJ262042 IXF262042 JHB262042 JQX262042 KAT262042 KKP262042 KUL262042 LEH262042 LOD262042 LXZ262042 MHV262042 MRR262042 NBN262042 NLJ262042 NVF262042 OFB262042 OOX262042 OYT262042 PIP262042 PSL262042 QCH262042 QMD262042 QVZ262042 RFV262042 RPR262042 RZN262042 SJJ262042 STF262042 TDB262042 TMX262042 TWT262042 UGP262042 UQL262042 VAH262042 VKD262042 VTZ262042 WDV262042 WNR262042 WXN262042 BF327578 LB327578 UX327578 AET327578 AOP327578 AYL327578 BIH327578 BSD327578 CBZ327578 CLV327578 CVR327578 DFN327578 DPJ327578 DZF327578 EJB327578 ESX327578 FCT327578 FMP327578 FWL327578 GGH327578 GQD327578 GZZ327578 HJV327578 HTR327578 IDN327578 INJ327578 IXF327578 JHB327578 JQX327578 KAT327578 KKP327578 KUL327578 LEH327578 LOD327578 LXZ327578 MHV327578 MRR327578 NBN327578 NLJ327578 NVF327578 OFB327578 OOX327578 OYT327578 PIP327578 PSL327578 QCH327578 QMD327578 QVZ327578 RFV327578 RPR327578 RZN327578 SJJ327578 STF327578 TDB327578 TMX327578 TWT327578 UGP327578 UQL327578 VAH327578 VKD327578 VTZ327578 WDV327578 WNR327578 WXN327578 BF393114 LB393114 UX393114 AET393114 AOP393114 AYL393114 BIH393114 BSD393114 CBZ393114 CLV393114 CVR393114 DFN393114 DPJ393114 DZF393114 EJB393114 ESX393114 FCT393114 FMP393114 FWL393114 GGH393114 GQD393114 GZZ393114 HJV393114 HTR393114 IDN393114 INJ393114 IXF393114 JHB393114 JQX393114 KAT393114 KKP393114 KUL393114 LEH393114 LOD393114 LXZ393114 MHV393114 MRR393114 NBN393114 NLJ393114 NVF393114 OFB393114 OOX393114 OYT393114 PIP393114 PSL393114 QCH393114 QMD393114 QVZ393114 RFV393114 RPR393114 RZN393114 SJJ393114 STF393114 TDB393114 TMX393114 TWT393114 UGP393114 UQL393114 VAH393114 VKD393114 VTZ393114 WDV393114 WNR393114 WXN393114 BF458650 LB458650 UX458650 AET458650 AOP458650 AYL458650 BIH458650 BSD458650 CBZ458650 CLV458650 CVR458650 DFN458650 DPJ458650 DZF458650 EJB458650 ESX458650 FCT458650 FMP458650 FWL458650 GGH458650 GQD458650 GZZ458650 HJV458650 HTR458650 IDN458650 INJ458650 IXF458650 JHB458650 JQX458650 KAT458650 KKP458650 KUL458650 LEH458650 LOD458650 LXZ458650 MHV458650 MRR458650 NBN458650 NLJ458650 NVF458650 OFB458650 OOX458650 OYT458650 PIP458650 PSL458650 QCH458650 QMD458650 QVZ458650 RFV458650 RPR458650 RZN458650 SJJ458650 STF458650 TDB458650 TMX458650 TWT458650 UGP458650 UQL458650 VAH458650 VKD458650 VTZ458650 WDV458650 WNR458650 WXN458650 BF524186 LB524186 UX524186 AET524186 AOP524186 AYL524186 BIH524186 BSD524186 CBZ524186 CLV524186 CVR524186 DFN524186 DPJ524186 DZF524186 EJB524186 ESX524186 FCT524186 FMP524186 FWL524186 GGH524186 GQD524186 GZZ524186 HJV524186 HTR524186 IDN524186 INJ524186 IXF524186 JHB524186 JQX524186 KAT524186 KKP524186 KUL524186 LEH524186 LOD524186 LXZ524186 MHV524186 MRR524186 NBN524186 NLJ524186 NVF524186 OFB524186 OOX524186 OYT524186 PIP524186 PSL524186 QCH524186 QMD524186 QVZ524186 RFV524186 RPR524186 RZN524186 SJJ524186 STF524186 TDB524186 TMX524186 TWT524186 UGP524186 UQL524186 VAH524186 VKD524186 VTZ524186 WDV524186 WNR524186 WXN524186 BF589722 LB589722 UX589722 AET589722 AOP589722 AYL589722 BIH589722 BSD589722 CBZ589722 CLV589722 CVR589722 DFN589722 DPJ589722 DZF589722 EJB589722 ESX589722 FCT589722 FMP589722 FWL589722 GGH589722 GQD589722 GZZ589722 HJV589722 HTR589722 IDN589722 INJ589722 IXF589722 JHB589722 JQX589722 KAT589722 KKP589722 KUL589722 LEH589722 LOD589722 LXZ589722 MHV589722 MRR589722 NBN589722 NLJ589722 NVF589722 OFB589722 OOX589722 OYT589722 PIP589722 PSL589722 QCH589722 QMD589722 QVZ589722 RFV589722 RPR589722 RZN589722 SJJ589722 STF589722 TDB589722 TMX589722 TWT589722 UGP589722 UQL589722 VAH589722 VKD589722 VTZ589722 WDV589722 WNR589722 WXN589722 BF655258 LB655258 UX655258 AET655258 AOP655258 AYL655258 BIH655258 BSD655258 CBZ655258 CLV655258 CVR655258 DFN655258 DPJ655258 DZF655258 EJB655258 ESX655258 FCT655258 FMP655258 FWL655258 GGH655258 GQD655258 GZZ655258 HJV655258 HTR655258 IDN655258 INJ655258 IXF655258 JHB655258 JQX655258 KAT655258 KKP655258 KUL655258 LEH655258 LOD655258 LXZ655258 MHV655258 MRR655258 NBN655258 NLJ655258 NVF655258 OFB655258 OOX655258 OYT655258 PIP655258 PSL655258 QCH655258 QMD655258 QVZ655258 RFV655258 RPR655258 RZN655258 SJJ655258 STF655258 TDB655258 TMX655258 TWT655258 UGP655258 UQL655258 VAH655258 VKD655258 VTZ655258 WDV655258 WNR655258 WXN655258 BF720794 LB720794 UX720794 AET720794 AOP720794 AYL720794 BIH720794 BSD720794 CBZ720794 CLV720794 CVR720794 DFN720794 DPJ720794 DZF720794 EJB720794 ESX720794 FCT720794 FMP720794 FWL720794 GGH720794 GQD720794 GZZ720794 HJV720794 HTR720794 IDN720794 INJ720794 IXF720794 JHB720794 JQX720794 KAT720794 KKP720794 KUL720794 LEH720794 LOD720794 LXZ720794 MHV720794 MRR720794 NBN720794 NLJ720794 NVF720794 OFB720794 OOX720794 OYT720794 PIP720794 PSL720794 QCH720794 QMD720794 QVZ720794 RFV720794 RPR720794 RZN720794 SJJ720794 STF720794 TDB720794 TMX720794 TWT720794 UGP720794 UQL720794 VAH720794 VKD720794 VTZ720794 WDV720794 WNR720794 WXN720794 BF786330 LB786330 UX786330 AET786330 AOP786330 AYL786330 BIH786330 BSD786330 CBZ786330 CLV786330 CVR786330 DFN786330 DPJ786330 DZF786330 EJB786330 ESX786330 FCT786330 FMP786330 FWL786330 GGH786330 GQD786330 GZZ786330 HJV786330 HTR786330 IDN786330 INJ786330 IXF786330 JHB786330 JQX786330 KAT786330 KKP786330 KUL786330 LEH786330 LOD786330 LXZ786330 MHV786330 MRR786330 NBN786330 NLJ786330 NVF786330 OFB786330 OOX786330 OYT786330 PIP786330 PSL786330 QCH786330 QMD786330 QVZ786330 RFV786330 RPR786330 RZN786330 SJJ786330 STF786330 TDB786330 TMX786330 TWT786330 UGP786330 UQL786330 VAH786330 VKD786330 VTZ786330 WDV786330 WNR786330 WXN786330 BF851866 LB851866 UX851866 AET851866 AOP851866 AYL851866 BIH851866 BSD851866 CBZ851866 CLV851866 CVR851866 DFN851866 DPJ851866 DZF851866 EJB851866 ESX851866 FCT851866 FMP851866 FWL851866 GGH851866 GQD851866 GZZ851866 HJV851866 HTR851866 IDN851866 INJ851866 IXF851866 JHB851866 JQX851866 KAT851866 KKP851866 KUL851866 LEH851866 LOD851866 LXZ851866 MHV851866 MRR851866 NBN851866 NLJ851866 NVF851866 OFB851866 OOX851866 OYT851866 PIP851866 PSL851866 QCH851866 QMD851866 QVZ851866 RFV851866 RPR851866 RZN851866 SJJ851866 STF851866 TDB851866 TMX851866 TWT851866 UGP851866 UQL851866 VAH851866 VKD851866 VTZ851866 WDV851866 WNR851866 WXN851866 BF917402 LB917402 UX917402 AET917402 AOP917402 AYL917402 BIH917402 BSD917402 CBZ917402 CLV917402 CVR917402 DFN917402 DPJ917402 DZF917402 EJB917402 ESX917402 FCT917402 FMP917402 FWL917402 GGH917402 GQD917402 GZZ917402 HJV917402 HTR917402 IDN917402 INJ917402 IXF917402 JHB917402 JQX917402 KAT917402 KKP917402 KUL917402 LEH917402 LOD917402 LXZ917402 MHV917402 MRR917402 NBN917402 NLJ917402 NVF917402 OFB917402 OOX917402 OYT917402 PIP917402 PSL917402 QCH917402 QMD917402 QVZ917402 RFV917402 RPR917402 RZN917402 SJJ917402 STF917402 TDB917402 TMX917402 TWT917402 UGP917402 UQL917402 VAH917402 VKD917402 VTZ917402 WDV917402 WNR917402 WXN917402 BF982938 LB982938 UX982938 AET982938 AOP982938 AYL982938 BIH982938 BSD982938 CBZ982938 CLV982938 CVR982938 DFN982938 DPJ982938 DZF982938 EJB982938 ESX982938 FCT982938 FMP982938 FWL982938 GGH982938 GQD982938 GZZ982938 HJV982938 HTR982938 IDN982938 INJ982938 IXF982938 JHB982938 JQX982938 KAT982938 KKP982938 KUL982938 LEH982938 LOD982938 LXZ982938 MHV982938 MRR982938 NBN982938 NLJ982938 NVF982938 OFB982938 OOX982938 OYT982938 PIP982938 PSL982938 QCH982938 QMD982938 QVZ982938 RFV982938 RPR982938 RZN982938 SJJ982938 STF982938 TDB982938 TMX982938 TWT982938 UGP982938 UQL982938 VAH982938 VKD982938 VTZ982938 WDV982938 WNR982938 WXN982938 BF23 LB23 UX23 AET23 AOP23 AYL23 BIH23 BSD23 CBZ23 CLV23 CVR23 DFN23 DPJ23 DZF23 EJB23 ESX23 FCT23 FMP23 FWL23 GGH23 GQD23 GZZ23 HJV23 HTR23 IDN23 INJ23 IXF23 JHB23 JQX23 KAT23 KKP23 KUL23 LEH23 LOD23 LXZ23 MHV23 MRR23 NBN23 NLJ23 NVF23 OFB23 OOX23 OYT23 PIP23 PSL23 QCH23 QMD23 QVZ23 RFV23 RPR23 RZN23 SJJ23 STF23 TDB23 TMX23 TWT23 UGP23 UQL23 VAH23 VKD23 VTZ23 WDV23 WNR23 WXN23">
      <formula1>1</formula1>
    </dataValidation>
    <dataValidation type="whole" operator="equal" allowBlank="1" showInputMessage="1" showErrorMessage="1" errorTitle="El documento es normal" error="Valor no valido" prompt="El acuerdo de Ayuntamiento no menciona cantidad de votos y en su lugar dice por mayoria, capturar 1 si se requiere seleccionar esta opción." sqref="WWR982952 AJ65448 KF65448 UB65448 ADX65448 ANT65448 AXP65448 BHL65448 BRH65448 CBD65448 CKZ65448 CUV65448 DER65448 DON65448 DYJ65448 EIF65448 ESB65448 FBX65448 FLT65448 FVP65448 GFL65448 GPH65448 GZD65448 HIZ65448 HSV65448 ICR65448 IMN65448 IWJ65448 JGF65448 JQB65448 JZX65448 KJT65448 KTP65448 LDL65448 LNH65448 LXD65448 MGZ65448 MQV65448 NAR65448 NKN65448 NUJ65448 OEF65448 OOB65448 OXX65448 PHT65448 PRP65448 QBL65448 QLH65448 QVD65448 REZ65448 ROV65448 RYR65448 SIN65448 SSJ65448 TCF65448 TMB65448 TVX65448 UFT65448 UPP65448 UZL65448 VJH65448 VTD65448 WCZ65448 WMV65448 WWR65448 AJ130984 KF130984 UB130984 ADX130984 ANT130984 AXP130984 BHL130984 BRH130984 CBD130984 CKZ130984 CUV130984 DER130984 DON130984 DYJ130984 EIF130984 ESB130984 FBX130984 FLT130984 FVP130984 GFL130984 GPH130984 GZD130984 HIZ130984 HSV130984 ICR130984 IMN130984 IWJ130984 JGF130984 JQB130984 JZX130984 KJT130984 KTP130984 LDL130984 LNH130984 LXD130984 MGZ130984 MQV130984 NAR130984 NKN130984 NUJ130984 OEF130984 OOB130984 OXX130984 PHT130984 PRP130984 QBL130984 QLH130984 QVD130984 REZ130984 ROV130984 RYR130984 SIN130984 SSJ130984 TCF130984 TMB130984 TVX130984 UFT130984 UPP130984 UZL130984 VJH130984 VTD130984 WCZ130984 WMV130984 WWR130984 AJ196520 KF196520 UB196520 ADX196520 ANT196520 AXP196520 BHL196520 BRH196520 CBD196520 CKZ196520 CUV196520 DER196520 DON196520 DYJ196520 EIF196520 ESB196520 FBX196520 FLT196520 FVP196520 GFL196520 GPH196520 GZD196520 HIZ196520 HSV196520 ICR196520 IMN196520 IWJ196520 JGF196520 JQB196520 JZX196520 KJT196520 KTP196520 LDL196520 LNH196520 LXD196520 MGZ196520 MQV196520 NAR196520 NKN196520 NUJ196520 OEF196520 OOB196520 OXX196520 PHT196520 PRP196520 QBL196520 QLH196520 QVD196520 REZ196520 ROV196520 RYR196520 SIN196520 SSJ196520 TCF196520 TMB196520 TVX196520 UFT196520 UPP196520 UZL196520 VJH196520 VTD196520 WCZ196520 WMV196520 WWR196520 AJ262056 KF262056 UB262056 ADX262056 ANT262056 AXP262056 BHL262056 BRH262056 CBD262056 CKZ262056 CUV262056 DER262056 DON262056 DYJ262056 EIF262056 ESB262056 FBX262056 FLT262056 FVP262056 GFL262056 GPH262056 GZD262056 HIZ262056 HSV262056 ICR262056 IMN262056 IWJ262056 JGF262056 JQB262056 JZX262056 KJT262056 KTP262056 LDL262056 LNH262056 LXD262056 MGZ262056 MQV262056 NAR262056 NKN262056 NUJ262056 OEF262056 OOB262056 OXX262056 PHT262056 PRP262056 QBL262056 QLH262056 QVD262056 REZ262056 ROV262056 RYR262056 SIN262056 SSJ262056 TCF262056 TMB262056 TVX262056 UFT262056 UPP262056 UZL262056 VJH262056 VTD262056 WCZ262056 WMV262056 WWR262056 AJ327592 KF327592 UB327592 ADX327592 ANT327592 AXP327592 BHL327592 BRH327592 CBD327592 CKZ327592 CUV327592 DER327592 DON327592 DYJ327592 EIF327592 ESB327592 FBX327592 FLT327592 FVP327592 GFL327592 GPH327592 GZD327592 HIZ327592 HSV327592 ICR327592 IMN327592 IWJ327592 JGF327592 JQB327592 JZX327592 KJT327592 KTP327592 LDL327592 LNH327592 LXD327592 MGZ327592 MQV327592 NAR327592 NKN327592 NUJ327592 OEF327592 OOB327592 OXX327592 PHT327592 PRP327592 QBL327592 QLH327592 QVD327592 REZ327592 ROV327592 RYR327592 SIN327592 SSJ327592 TCF327592 TMB327592 TVX327592 UFT327592 UPP327592 UZL327592 VJH327592 VTD327592 WCZ327592 WMV327592 WWR327592 AJ393128 KF393128 UB393128 ADX393128 ANT393128 AXP393128 BHL393128 BRH393128 CBD393128 CKZ393128 CUV393128 DER393128 DON393128 DYJ393128 EIF393128 ESB393128 FBX393128 FLT393128 FVP393128 GFL393128 GPH393128 GZD393128 HIZ393128 HSV393128 ICR393128 IMN393128 IWJ393128 JGF393128 JQB393128 JZX393128 KJT393128 KTP393128 LDL393128 LNH393128 LXD393128 MGZ393128 MQV393128 NAR393128 NKN393128 NUJ393128 OEF393128 OOB393128 OXX393128 PHT393128 PRP393128 QBL393128 QLH393128 QVD393128 REZ393128 ROV393128 RYR393128 SIN393128 SSJ393128 TCF393128 TMB393128 TVX393128 UFT393128 UPP393128 UZL393128 VJH393128 VTD393128 WCZ393128 WMV393128 WWR393128 AJ458664 KF458664 UB458664 ADX458664 ANT458664 AXP458664 BHL458664 BRH458664 CBD458664 CKZ458664 CUV458664 DER458664 DON458664 DYJ458664 EIF458664 ESB458664 FBX458664 FLT458664 FVP458664 GFL458664 GPH458664 GZD458664 HIZ458664 HSV458664 ICR458664 IMN458664 IWJ458664 JGF458664 JQB458664 JZX458664 KJT458664 KTP458664 LDL458664 LNH458664 LXD458664 MGZ458664 MQV458664 NAR458664 NKN458664 NUJ458664 OEF458664 OOB458664 OXX458664 PHT458664 PRP458664 QBL458664 QLH458664 QVD458664 REZ458664 ROV458664 RYR458664 SIN458664 SSJ458664 TCF458664 TMB458664 TVX458664 UFT458664 UPP458664 UZL458664 VJH458664 VTD458664 WCZ458664 WMV458664 WWR458664 AJ524200 KF524200 UB524200 ADX524200 ANT524200 AXP524200 BHL524200 BRH524200 CBD524200 CKZ524200 CUV524200 DER524200 DON524200 DYJ524200 EIF524200 ESB524200 FBX524200 FLT524200 FVP524200 GFL524200 GPH524200 GZD524200 HIZ524200 HSV524200 ICR524200 IMN524200 IWJ524200 JGF524200 JQB524200 JZX524200 KJT524200 KTP524200 LDL524200 LNH524200 LXD524200 MGZ524200 MQV524200 NAR524200 NKN524200 NUJ524200 OEF524200 OOB524200 OXX524200 PHT524200 PRP524200 QBL524200 QLH524200 QVD524200 REZ524200 ROV524200 RYR524200 SIN524200 SSJ524200 TCF524200 TMB524200 TVX524200 UFT524200 UPP524200 UZL524200 VJH524200 VTD524200 WCZ524200 WMV524200 WWR524200 AJ589736 KF589736 UB589736 ADX589736 ANT589736 AXP589736 BHL589736 BRH589736 CBD589736 CKZ589736 CUV589736 DER589736 DON589736 DYJ589736 EIF589736 ESB589736 FBX589736 FLT589736 FVP589736 GFL589736 GPH589736 GZD589736 HIZ589736 HSV589736 ICR589736 IMN589736 IWJ589736 JGF589736 JQB589736 JZX589736 KJT589736 KTP589736 LDL589736 LNH589736 LXD589736 MGZ589736 MQV589736 NAR589736 NKN589736 NUJ589736 OEF589736 OOB589736 OXX589736 PHT589736 PRP589736 QBL589736 QLH589736 QVD589736 REZ589736 ROV589736 RYR589736 SIN589736 SSJ589736 TCF589736 TMB589736 TVX589736 UFT589736 UPP589736 UZL589736 VJH589736 VTD589736 WCZ589736 WMV589736 WWR589736 AJ655272 KF655272 UB655272 ADX655272 ANT655272 AXP655272 BHL655272 BRH655272 CBD655272 CKZ655272 CUV655272 DER655272 DON655272 DYJ655272 EIF655272 ESB655272 FBX655272 FLT655272 FVP655272 GFL655272 GPH655272 GZD655272 HIZ655272 HSV655272 ICR655272 IMN655272 IWJ655272 JGF655272 JQB655272 JZX655272 KJT655272 KTP655272 LDL655272 LNH655272 LXD655272 MGZ655272 MQV655272 NAR655272 NKN655272 NUJ655272 OEF655272 OOB655272 OXX655272 PHT655272 PRP655272 QBL655272 QLH655272 QVD655272 REZ655272 ROV655272 RYR655272 SIN655272 SSJ655272 TCF655272 TMB655272 TVX655272 UFT655272 UPP655272 UZL655272 VJH655272 VTD655272 WCZ655272 WMV655272 WWR655272 AJ720808 KF720808 UB720808 ADX720808 ANT720808 AXP720808 BHL720808 BRH720808 CBD720808 CKZ720808 CUV720808 DER720808 DON720808 DYJ720808 EIF720808 ESB720808 FBX720808 FLT720808 FVP720808 GFL720808 GPH720808 GZD720808 HIZ720808 HSV720808 ICR720808 IMN720808 IWJ720808 JGF720808 JQB720808 JZX720808 KJT720808 KTP720808 LDL720808 LNH720808 LXD720808 MGZ720808 MQV720808 NAR720808 NKN720808 NUJ720808 OEF720808 OOB720808 OXX720808 PHT720808 PRP720808 QBL720808 QLH720808 QVD720808 REZ720808 ROV720808 RYR720808 SIN720808 SSJ720808 TCF720808 TMB720808 TVX720808 UFT720808 UPP720808 UZL720808 VJH720808 VTD720808 WCZ720808 WMV720808 WWR720808 AJ786344 KF786344 UB786344 ADX786344 ANT786344 AXP786344 BHL786344 BRH786344 CBD786344 CKZ786344 CUV786344 DER786344 DON786344 DYJ786344 EIF786344 ESB786344 FBX786344 FLT786344 FVP786344 GFL786344 GPH786344 GZD786344 HIZ786344 HSV786344 ICR786344 IMN786344 IWJ786344 JGF786344 JQB786344 JZX786344 KJT786344 KTP786344 LDL786344 LNH786344 LXD786344 MGZ786344 MQV786344 NAR786344 NKN786344 NUJ786344 OEF786344 OOB786344 OXX786344 PHT786344 PRP786344 QBL786344 QLH786344 QVD786344 REZ786344 ROV786344 RYR786344 SIN786344 SSJ786344 TCF786344 TMB786344 TVX786344 UFT786344 UPP786344 UZL786344 VJH786344 VTD786344 WCZ786344 WMV786344 WWR786344 AJ851880 KF851880 UB851880 ADX851880 ANT851880 AXP851880 BHL851880 BRH851880 CBD851880 CKZ851880 CUV851880 DER851880 DON851880 DYJ851880 EIF851880 ESB851880 FBX851880 FLT851880 FVP851880 GFL851880 GPH851880 GZD851880 HIZ851880 HSV851880 ICR851880 IMN851880 IWJ851880 JGF851880 JQB851880 JZX851880 KJT851880 KTP851880 LDL851880 LNH851880 LXD851880 MGZ851880 MQV851880 NAR851880 NKN851880 NUJ851880 OEF851880 OOB851880 OXX851880 PHT851880 PRP851880 QBL851880 QLH851880 QVD851880 REZ851880 ROV851880 RYR851880 SIN851880 SSJ851880 TCF851880 TMB851880 TVX851880 UFT851880 UPP851880 UZL851880 VJH851880 VTD851880 WCZ851880 WMV851880 WWR851880 AJ917416 KF917416 UB917416 ADX917416 ANT917416 AXP917416 BHL917416 BRH917416 CBD917416 CKZ917416 CUV917416 DER917416 DON917416 DYJ917416 EIF917416 ESB917416 FBX917416 FLT917416 FVP917416 GFL917416 GPH917416 GZD917416 HIZ917416 HSV917416 ICR917416 IMN917416 IWJ917416 JGF917416 JQB917416 JZX917416 KJT917416 KTP917416 LDL917416 LNH917416 LXD917416 MGZ917416 MQV917416 NAR917416 NKN917416 NUJ917416 OEF917416 OOB917416 OXX917416 PHT917416 PRP917416 QBL917416 QLH917416 QVD917416 REZ917416 ROV917416 RYR917416 SIN917416 SSJ917416 TCF917416 TMB917416 TVX917416 UFT917416 UPP917416 UZL917416 VJH917416 VTD917416 WCZ917416 WMV917416 WWR917416 AJ982952 KF982952 UB982952 ADX982952 ANT982952 AXP982952 BHL982952 BRH982952 CBD982952 CKZ982952 CUV982952 DER982952 DON982952 DYJ982952 EIF982952 ESB982952 FBX982952 FLT982952 FVP982952 GFL982952 GPH982952 GZD982952 HIZ982952 HSV982952 ICR982952 IMN982952 IWJ982952 JGF982952 JQB982952 JZX982952 KJT982952 KTP982952 LDL982952 LNH982952 LXD982952 MGZ982952 MQV982952 NAR982952 NKN982952 NUJ982952 OEF982952 OOB982952 OXX982952 PHT982952 PRP982952 QBL982952 QLH982952 QVD982952 REZ982952 ROV982952 RYR982952 SIN982952 SSJ982952 TCF982952 TMB982952 TVX982952 UFT982952 UPP982952 UZL982952 VJH982952 VTD982952 WCZ982952 WMV982952 KF39 UB39 ADX39 ANT39 AXP39 BHL39 BRH39 CBD39 CKZ39 CUV39 DER39 DON39 DYJ39 EIF39 ESB39 FBX39 FLT39 FVP39 GFL39 GPH39 GZD39 HIZ39 HSV39 ICR39 IMN39 IWJ39 JGF39 JQB39 JZX39 KJT39 KTP39 LDL39 LNH39 LXD39 MGZ39 MQV39 NAR39 NKN39 NUJ39 OEF39 OOB39 OXX39 PHT39 PRP39 QBL39 QLH39 QVD39 REZ39 ROV39 RYR39 SIN39 SSJ39 TCF39 TMB39 TVX39 UFT39 UPP39 UZL39 VJH39 VTD39 WCZ39 WMV39 WWR39">
      <formula1>1</formula1>
    </dataValidation>
    <dataValidation type="whole" operator="equal" allowBlank="1" showInputMessage="1" showErrorMessage="1" errorTitle="El documento es normal" error="Valor no valido" prompt="El acuerdo de Ayuntamiento no menciona cantidad de votos y en su lugar dice por unanimidad, capturar 1 si se requiere seleccionar ésta opción." sqref="WWR982950 AJ65446 KF65446 UB65446 ADX65446 ANT65446 AXP65446 BHL65446 BRH65446 CBD65446 CKZ65446 CUV65446 DER65446 DON65446 DYJ65446 EIF65446 ESB65446 FBX65446 FLT65446 FVP65446 GFL65446 GPH65446 GZD65446 HIZ65446 HSV65446 ICR65446 IMN65446 IWJ65446 JGF65446 JQB65446 JZX65446 KJT65446 KTP65446 LDL65446 LNH65446 LXD65446 MGZ65446 MQV65446 NAR65446 NKN65446 NUJ65446 OEF65446 OOB65446 OXX65446 PHT65446 PRP65446 QBL65446 QLH65446 QVD65446 REZ65446 ROV65446 RYR65446 SIN65446 SSJ65446 TCF65446 TMB65446 TVX65446 UFT65446 UPP65446 UZL65446 VJH65446 VTD65446 WCZ65446 WMV65446 WWR65446 AJ130982 KF130982 UB130982 ADX130982 ANT130982 AXP130982 BHL130982 BRH130982 CBD130982 CKZ130982 CUV130982 DER130982 DON130982 DYJ130982 EIF130982 ESB130982 FBX130982 FLT130982 FVP130982 GFL130982 GPH130982 GZD130982 HIZ130982 HSV130982 ICR130982 IMN130982 IWJ130982 JGF130982 JQB130982 JZX130982 KJT130982 KTP130982 LDL130982 LNH130982 LXD130982 MGZ130982 MQV130982 NAR130982 NKN130982 NUJ130982 OEF130982 OOB130982 OXX130982 PHT130982 PRP130982 QBL130982 QLH130982 QVD130982 REZ130982 ROV130982 RYR130982 SIN130982 SSJ130982 TCF130982 TMB130982 TVX130982 UFT130982 UPP130982 UZL130982 VJH130982 VTD130982 WCZ130982 WMV130982 WWR130982 AJ196518 KF196518 UB196518 ADX196518 ANT196518 AXP196518 BHL196518 BRH196518 CBD196518 CKZ196518 CUV196518 DER196518 DON196518 DYJ196518 EIF196518 ESB196518 FBX196518 FLT196518 FVP196518 GFL196518 GPH196518 GZD196518 HIZ196518 HSV196518 ICR196518 IMN196518 IWJ196518 JGF196518 JQB196518 JZX196518 KJT196518 KTP196518 LDL196518 LNH196518 LXD196518 MGZ196518 MQV196518 NAR196518 NKN196518 NUJ196518 OEF196518 OOB196518 OXX196518 PHT196518 PRP196518 QBL196518 QLH196518 QVD196518 REZ196518 ROV196518 RYR196518 SIN196518 SSJ196518 TCF196518 TMB196518 TVX196518 UFT196518 UPP196518 UZL196518 VJH196518 VTD196518 WCZ196518 WMV196518 WWR196518 AJ262054 KF262054 UB262054 ADX262054 ANT262054 AXP262054 BHL262054 BRH262054 CBD262054 CKZ262054 CUV262054 DER262054 DON262054 DYJ262054 EIF262054 ESB262054 FBX262054 FLT262054 FVP262054 GFL262054 GPH262054 GZD262054 HIZ262054 HSV262054 ICR262054 IMN262054 IWJ262054 JGF262054 JQB262054 JZX262054 KJT262054 KTP262054 LDL262054 LNH262054 LXD262054 MGZ262054 MQV262054 NAR262054 NKN262054 NUJ262054 OEF262054 OOB262054 OXX262054 PHT262054 PRP262054 QBL262054 QLH262054 QVD262054 REZ262054 ROV262054 RYR262054 SIN262054 SSJ262054 TCF262054 TMB262054 TVX262054 UFT262054 UPP262054 UZL262054 VJH262054 VTD262054 WCZ262054 WMV262054 WWR262054 AJ327590 KF327590 UB327590 ADX327590 ANT327590 AXP327590 BHL327590 BRH327590 CBD327590 CKZ327590 CUV327590 DER327590 DON327590 DYJ327590 EIF327590 ESB327590 FBX327590 FLT327590 FVP327590 GFL327590 GPH327590 GZD327590 HIZ327590 HSV327590 ICR327590 IMN327590 IWJ327590 JGF327590 JQB327590 JZX327590 KJT327590 KTP327590 LDL327590 LNH327590 LXD327590 MGZ327590 MQV327590 NAR327590 NKN327590 NUJ327590 OEF327590 OOB327590 OXX327590 PHT327590 PRP327590 QBL327590 QLH327590 QVD327590 REZ327590 ROV327590 RYR327590 SIN327590 SSJ327590 TCF327590 TMB327590 TVX327590 UFT327590 UPP327590 UZL327590 VJH327590 VTD327590 WCZ327590 WMV327590 WWR327590 AJ393126 KF393126 UB393126 ADX393126 ANT393126 AXP393126 BHL393126 BRH393126 CBD393126 CKZ393126 CUV393126 DER393126 DON393126 DYJ393126 EIF393126 ESB393126 FBX393126 FLT393126 FVP393126 GFL393126 GPH393126 GZD393126 HIZ393126 HSV393126 ICR393126 IMN393126 IWJ393126 JGF393126 JQB393126 JZX393126 KJT393126 KTP393126 LDL393126 LNH393126 LXD393126 MGZ393126 MQV393126 NAR393126 NKN393126 NUJ393126 OEF393126 OOB393126 OXX393126 PHT393126 PRP393126 QBL393126 QLH393126 QVD393126 REZ393126 ROV393126 RYR393126 SIN393126 SSJ393126 TCF393126 TMB393126 TVX393126 UFT393126 UPP393126 UZL393126 VJH393126 VTD393126 WCZ393126 WMV393126 WWR393126 AJ458662 KF458662 UB458662 ADX458662 ANT458662 AXP458662 BHL458662 BRH458662 CBD458662 CKZ458662 CUV458662 DER458662 DON458662 DYJ458662 EIF458662 ESB458662 FBX458662 FLT458662 FVP458662 GFL458662 GPH458662 GZD458662 HIZ458662 HSV458662 ICR458662 IMN458662 IWJ458662 JGF458662 JQB458662 JZX458662 KJT458662 KTP458662 LDL458662 LNH458662 LXD458662 MGZ458662 MQV458662 NAR458662 NKN458662 NUJ458662 OEF458662 OOB458662 OXX458662 PHT458662 PRP458662 QBL458662 QLH458662 QVD458662 REZ458662 ROV458662 RYR458662 SIN458662 SSJ458662 TCF458662 TMB458662 TVX458662 UFT458662 UPP458662 UZL458662 VJH458662 VTD458662 WCZ458662 WMV458662 WWR458662 AJ524198 KF524198 UB524198 ADX524198 ANT524198 AXP524198 BHL524198 BRH524198 CBD524198 CKZ524198 CUV524198 DER524198 DON524198 DYJ524198 EIF524198 ESB524198 FBX524198 FLT524198 FVP524198 GFL524198 GPH524198 GZD524198 HIZ524198 HSV524198 ICR524198 IMN524198 IWJ524198 JGF524198 JQB524198 JZX524198 KJT524198 KTP524198 LDL524198 LNH524198 LXD524198 MGZ524198 MQV524198 NAR524198 NKN524198 NUJ524198 OEF524198 OOB524198 OXX524198 PHT524198 PRP524198 QBL524198 QLH524198 QVD524198 REZ524198 ROV524198 RYR524198 SIN524198 SSJ524198 TCF524198 TMB524198 TVX524198 UFT524198 UPP524198 UZL524198 VJH524198 VTD524198 WCZ524198 WMV524198 WWR524198 AJ589734 KF589734 UB589734 ADX589734 ANT589734 AXP589734 BHL589734 BRH589734 CBD589734 CKZ589734 CUV589734 DER589734 DON589734 DYJ589734 EIF589734 ESB589734 FBX589734 FLT589734 FVP589734 GFL589734 GPH589734 GZD589734 HIZ589734 HSV589734 ICR589734 IMN589734 IWJ589734 JGF589734 JQB589734 JZX589734 KJT589734 KTP589734 LDL589734 LNH589734 LXD589734 MGZ589734 MQV589734 NAR589734 NKN589734 NUJ589734 OEF589734 OOB589734 OXX589734 PHT589734 PRP589734 QBL589734 QLH589734 QVD589734 REZ589734 ROV589734 RYR589734 SIN589734 SSJ589734 TCF589734 TMB589734 TVX589734 UFT589734 UPP589734 UZL589734 VJH589734 VTD589734 WCZ589734 WMV589734 WWR589734 AJ655270 KF655270 UB655270 ADX655270 ANT655270 AXP655270 BHL655270 BRH655270 CBD655270 CKZ655270 CUV655270 DER655270 DON655270 DYJ655270 EIF655270 ESB655270 FBX655270 FLT655270 FVP655270 GFL655270 GPH655270 GZD655270 HIZ655270 HSV655270 ICR655270 IMN655270 IWJ655270 JGF655270 JQB655270 JZX655270 KJT655270 KTP655270 LDL655270 LNH655270 LXD655270 MGZ655270 MQV655270 NAR655270 NKN655270 NUJ655270 OEF655270 OOB655270 OXX655270 PHT655270 PRP655270 QBL655270 QLH655270 QVD655270 REZ655270 ROV655270 RYR655270 SIN655270 SSJ655270 TCF655270 TMB655270 TVX655270 UFT655270 UPP655270 UZL655270 VJH655270 VTD655270 WCZ655270 WMV655270 WWR655270 AJ720806 KF720806 UB720806 ADX720806 ANT720806 AXP720806 BHL720806 BRH720806 CBD720806 CKZ720806 CUV720806 DER720806 DON720806 DYJ720806 EIF720806 ESB720806 FBX720806 FLT720806 FVP720806 GFL720806 GPH720806 GZD720806 HIZ720806 HSV720806 ICR720806 IMN720806 IWJ720806 JGF720806 JQB720806 JZX720806 KJT720806 KTP720806 LDL720806 LNH720806 LXD720806 MGZ720806 MQV720806 NAR720806 NKN720806 NUJ720806 OEF720806 OOB720806 OXX720806 PHT720806 PRP720806 QBL720806 QLH720806 QVD720806 REZ720806 ROV720806 RYR720806 SIN720806 SSJ720806 TCF720806 TMB720806 TVX720806 UFT720806 UPP720806 UZL720806 VJH720806 VTD720806 WCZ720806 WMV720806 WWR720806 AJ786342 KF786342 UB786342 ADX786342 ANT786342 AXP786342 BHL786342 BRH786342 CBD786342 CKZ786342 CUV786342 DER786342 DON786342 DYJ786342 EIF786342 ESB786342 FBX786342 FLT786342 FVP786342 GFL786342 GPH786342 GZD786342 HIZ786342 HSV786342 ICR786342 IMN786342 IWJ786342 JGF786342 JQB786342 JZX786342 KJT786342 KTP786342 LDL786342 LNH786342 LXD786342 MGZ786342 MQV786342 NAR786342 NKN786342 NUJ786342 OEF786342 OOB786342 OXX786342 PHT786342 PRP786342 QBL786342 QLH786342 QVD786342 REZ786342 ROV786342 RYR786342 SIN786342 SSJ786342 TCF786342 TMB786342 TVX786342 UFT786342 UPP786342 UZL786342 VJH786342 VTD786342 WCZ786342 WMV786342 WWR786342 AJ851878 KF851878 UB851878 ADX851878 ANT851878 AXP851878 BHL851878 BRH851878 CBD851878 CKZ851878 CUV851878 DER851878 DON851878 DYJ851878 EIF851878 ESB851878 FBX851878 FLT851878 FVP851878 GFL851878 GPH851878 GZD851878 HIZ851878 HSV851878 ICR851878 IMN851878 IWJ851878 JGF851878 JQB851878 JZX851878 KJT851878 KTP851878 LDL851878 LNH851878 LXD851878 MGZ851878 MQV851878 NAR851878 NKN851878 NUJ851878 OEF851878 OOB851878 OXX851878 PHT851878 PRP851878 QBL851878 QLH851878 QVD851878 REZ851878 ROV851878 RYR851878 SIN851878 SSJ851878 TCF851878 TMB851878 TVX851878 UFT851878 UPP851878 UZL851878 VJH851878 VTD851878 WCZ851878 WMV851878 WWR851878 AJ917414 KF917414 UB917414 ADX917414 ANT917414 AXP917414 BHL917414 BRH917414 CBD917414 CKZ917414 CUV917414 DER917414 DON917414 DYJ917414 EIF917414 ESB917414 FBX917414 FLT917414 FVP917414 GFL917414 GPH917414 GZD917414 HIZ917414 HSV917414 ICR917414 IMN917414 IWJ917414 JGF917414 JQB917414 JZX917414 KJT917414 KTP917414 LDL917414 LNH917414 LXD917414 MGZ917414 MQV917414 NAR917414 NKN917414 NUJ917414 OEF917414 OOB917414 OXX917414 PHT917414 PRP917414 QBL917414 QLH917414 QVD917414 REZ917414 ROV917414 RYR917414 SIN917414 SSJ917414 TCF917414 TMB917414 TVX917414 UFT917414 UPP917414 UZL917414 VJH917414 VTD917414 WCZ917414 WMV917414 WWR917414 AJ982950 KF982950 UB982950 ADX982950 ANT982950 AXP982950 BHL982950 BRH982950 CBD982950 CKZ982950 CUV982950 DER982950 DON982950 DYJ982950 EIF982950 ESB982950 FBX982950 FLT982950 FVP982950 GFL982950 GPH982950 GZD982950 HIZ982950 HSV982950 ICR982950 IMN982950 IWJ982950 JGF982950 JQB982950 JZX982950 KJT982950 KTP982950 LDL982950 LNH982950 LXD982950 MGZ982950 MQV982950 NAR982950 NKN982950 NUJ982950 OEF982950 OOB982950 OXX982950 PHT982950 PRP982950 QBL982950 QLH982950 QVD982950 REZ982950 ROV982950 RYR982950 SIN982950 SSJ982950 TCF982950 TMB982950 TVX982950 UFT982950 UPP982950 UZL982950 VJH982950 VTD982950 WCZ982950 WMV982950 KF37 UB37 ADX37 ANT37 AXP37 BHL37 BRH37 CBD37 CKZ37 CUV37 DER37 DON37 DYJ37 EIF37 ESB37 FBX37 FLT37 FVP37 GFL37 GPH37 GZD37 HIZ37 HSV37 ICR37 IMN37 IWJ37 JGF37 JQB37 JZX37 KJT37 KTP37 LDL37 LNH37 LXD37 MGZ37 MQV37 NAR37 NKN37 NUJ37 OEF37 OOB37 OXX37 PHT37 PRP37 QBL37 QLH37 QVD37 REZ37 ROV37 RYR37 SIN37 SSJ37 TCF37 TMB37 TVX37 UFT37 UPP37 UZL37 VJH37 VTD37 WCZ37 WMV37 WWR37">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que se abstiene de votar, ingrearlo en éste campo." sqref="WWR982948:WWT982948 AJ65444:AL65444 KF65444:KH65444 UB65444:UD65444 ADX65444:ADZ65444 ANT65444:ANV65444 AXP65444:AXR65444 BHL65444:BHN65444 BRH65444:BRJ65444 CBD65444:CBF65444 CKZ65444:CLB65444 CUV65444:CUX65444 DER65444:DET65444 DON65444:DOP65444 DYJ65444:DYL65444 EIF65444:EIH65444 ESB65444:ESD65444 FBX65444:FBZ65444 FLT65444:FLV65444 FVP65444:FVR65444 GFL65444:GFN65444 GPH65444:GPJ65444 GZD65444:GZF65444 HIZ65444:HJB65444 HSV65444:HSX65444 ICR65444:ICT65444 IMN65444:IMP65444 IWJ65444:IWL65444 JGF65444:JGH65444 JQB65444:JQD65444 JZX65444:JZZ65444 KJT65444:KJV65444 KTP65444:KTR65444 LDL65444:LDN65444 LNH65444:LNJ65444 LXD65444:LXF65444 MGZ65444:MHB65444 MQV65444:MQX65444 NAR65444:NAT65444 NKN65444:NKP65444 NUJ65444:NUL65444 OEF65444:OEH65444 OOB65444:OOD65444 OXX65444:OXZ65444 PHT65444:PHV65444 PRP65444:PRR65444 QBL65444:QBN65444 QLH65444:QLJ65444 QVD65444:QVF65444 REZ65444:RFB65444 ROV65444:ROX65444 RYR65444:RYT65444 SIN65444:SIP65444 SSJ65444:SSL65444 TCF65444:TCH65444 TMB65444:TMD65444 TVX65444:TVZ65444 UFT65444:UFV65444 UPP65444:UPR65444 UZL65444:UZN65444 VJH65444:VJJ65444 VTD65444:VTF65444 WCZ65444:WDB65444 WMV65444:WMX65444 WWR65444:WWT65444 AJ130980:AL130980 KF130980:KH130980 UB130980:UD130980 ADX130980:ADZ130980 ANT130980:ANV130980 AXP130980:AXR130980 BHL130980:BHN130980 BRH130980:BRJ130980 CBD130980:CBF130980 CKZ130980:CLB130980 CUV130980:CUX130980 DER130980:DET130980 DON130980:DOP130980 DYJ130980:DYL130980 EIF130980:EIH130980 ESB130980:ESD130980 FBX130980:FBZ130980 FLT130980:FLV130980 FVP130980:FVR130980 GFL130980:GFN130980 GPH130980:GPJ130980 GZD130980:GZF130980 HIZ130980:HJB130980 HSV130980:HSX130980 ICR130980:ICT130980 IMN130980:IMP130980 IWJ130980:IWL130980 JGF130980:JGH130980 JQB130980:JQD130980 JZX130980:JZZ130980 KJT130980:KJV130980 KTP130980:KTR130980 LDL130980:LDN130980 LNH130980:LNJ130980 LXD130980:LXF130980 MGZ130980:MHB130980 MQV130980:MQX130980 NAR130980:NAT130980 NKN130980:NKP130980 NUJ130980:NUL130980 OEF130980:OEH130980 OOB130980:OOD130980 OXX130980:OXZ130980 PHT130980:PHV130980 PRP130980:PRR130980 QBL130980:QBN130980 QLH130980:QLJ130980 QVD130980:QVF130980 REZ130980:RFB130980 ROV130980:ROX130980 RYR130980:RYT130980 SIN130980:SIP130980 SSJ130980:SSL130980 TCF130980:TCH130980 TMB130980:TMD130980 TVX130980:TVZ130980 UFT130980:UFV130980 UPP130980:UPR130980 UZL130980:UZN130980 VJH130980:VJJ130980 VTD130980:VTF130980 WCZ130980:WDB130980 WMV130980:WMX130980 WWR130980:WWT130980 AJ196516:AL196516 KF196516:KH196516 UB196516:UD196516 ADX196516:ADZ196516 ANT196516:ANV196516 AXP196516:AXR196516 BHL196516:BHN196516 BRH196516:BRJ196516 CBD196516:CBF196516 CKZ196516:CLB196516 CUV196516:CUX196516 DER196516:DET196516 DON196516:DOP196516 DYJ196516:DYL196516 EIF196516:EIH196516 ESB196516:ESD196516 FBX196516:FBZ196516 FLT196516:FLV196516 FVP196516:FVR196516 GFL196516:GFN196516 GPH196516:GPJ196516 GZD196516:GZF196516 HIZ196516:HJB196516 HSV196516:HSX196516 ICR196516:ICT196516 IMN196516:IMP196516 IWJ196516:IWL196516 JGF196516:JGH196516 JQB196516:JQD196516 JZX196516:JZZ196516 KJT196516:KJV196516 KTP196516:KTR196516 LDL196516:LDN196516 LNH196516:LNJ196516 LXD196516:LXF196516 MGZ196516:MHB196516 MQV196516:MQX196516 NAR196516:NAT196516 NKN196516:NKP196516 NUJ196516:NUL196516 OEF196516:OEH196516 OOB196516:OOD196516 OXX196516:OXZ196516 PHT196516:PHV196516 PRP196516:PRR196516 QBL196516:QBN196516 QLH196516:QLJ196516 QVD196516:QVF196516 REZ196516:RFB196516 ROV196516:ROX196516 RYR196516:RYT196516 SIN196516:SIP196516 SSJ196516:SSL196516 TCF196516:TCH196516 TMB196516:TMD196516 TVX196516:TVZ196516 UFT196516:UFV196516 UPP196516:UPR196516 UZL196516:UZN196516 VJH196516:VJJ196516 VTD196516:VTF196516 WCZ196516:WDB196516 WMV196516:WMX196516 WWR196516:WWT196516 AJ262052:AL262052 KF262052:KH262052 UB262052:UD262052 ADX262052:ADZ262052 ANT262052:ANV262052 AXP262052:AXR262052 BHL262052:BHN262052 BRH262052:BRJ262052 CBD262052:CBF262052 CKZ262052:CLB262052 CUV262052:CUX262052 DER262052:DET262052 DON262052:DOP262052 DYJ262052:DYL262052 EIF262052:EIH262052 ESB262052:ESD262052 FBX262052:FBZ262052 FLT262052:FLV262052 FVP262052:FVR262052 GFL262052:GFN262052 GPH262052:GPJ262052 GZD262052:GZF262052 HIZ262052:HJB262052 HSV262052:HSX262052 ICR262052:ICT262052 IMN262052:IMP262052 IWJ262052:IWL262052 JGF262052:JGH262052 JQB262052:JQD262052 JZX262052:JZZ262052 KJT262052:KJV262052 KTP262052:KTR262052 LDL262052:LDN262052 LNH262052:LNJ262052 LXD262052:LXF262052 MGZ262052:MHB262052 MQV262052:MQX262052 NAR262052:NAT262052 NKN262052:NKP262052 NUJ262052:NUL262052 OEF262052:OEH262052 OOB262052:OOD262052 OXX262052:OXZ262052 PHT262052:PHV262052 PRP262052:PRR262052 QBL262052:QBN262052 QLH262052:QLJ262052 QVD262052:QVF262052 REZ262052:RFB262052 ROV262052:ROX262052 RYR262052:RYT262052 SIN262052:SIP262052 SSJ262052:SSL262052 TCF262052:TCH262052 TMB262052:TMD262052 TVX262052:TVZ262052 UFT262052:UFV262052 UPP262052:UPR262052 UZL262052:UZN262052 VJH262052:VJJ262052 VTD262052:VTF262052 WCZ262052:WDB262052 WMV262052:WMX262052 WWR262052:WWT262052 AJ327588:AL327588 KF327588:KH327588 UB327588:UD327588 ADX327588:ADZ327588 ANT327588:ANV327588 AXP327588:AXR327588 BHL327588:BHN327588 BRH327588:BRJ327588 CBD327588:CBF327588 CKZ327588:CLB327588 CUV327588:CUX327588 DER327588:DET327588 DON327588:DOP327588 DYJ327588:DYL327588 EIF327588:EIH327588 ESB327588:ESD327588 FBX327588:FBZ327588 FLT327588:FLV327588 FVP327588:FVR327588 GFL327588:GFN327588 GPH327588:GPJ327588 GZD327588:GZF327588 HIZ327588:HJB327588 HSV327588:HSX327588 ICR327588:ICT327588 IMN327588:IMP327588 IWJ327588:IWL327588 JGF327588:JGH327588 JQB327588:JQD327588 JZX327588:JZZ327588 KJT327588:KJV327588 KTP327588:KTR327588 LDL327588:LDN327588 LNH327588:LNJ327588 LXD327588:LXF327588 MGZ327588:MHB327588 MQV327588:MQX327588 NAR327588:NAT327588 NKN327588:NKP327588 NUJ327588:NUL327588 OEF327588:OEH327588 OOB327588:OOD327588 OXX327588:OXZ327588 PHT327588:PHV327588 PRP327588:PRR327588 QBL327588:QBN327588 QLH327588:QLJ327588 QVD327588:QVF327588 REZ327588:RFB327588 ROV327588:ROX327588 RYR327588:RYT327588 SIN327588:SIP327588 SSJ327588:SSL327588 TCF327588:TCH327588 TMB327588:TMD327588 TVX327588:TVZ327588 UFT327588:UFV327588 UPP327588:UPR327588 UZL327588:UZN327588 VJH327588:VJJ327588 VTD327588:VTF327588 WCZ327588:WDB327588 WMV327588:WMX327588 WWR327588:WWT327588 AJ393124:AL393124 KF393124:KH393124 UB393124:UD393124 ADX393124:ADZ393124 ANT393124:ANV393124 AXP393124:AXR393124 BHL393124:BHN393124 BRH393124:BRJ393124 CBD393124:CBF393124 CKZ393124:CLB393124 CUV393124:CUX393124 DER393124:DET393124 DON393124:DOP393124 DYJ393124:DYL393124 EIF393124:EIH393124 ESB393124:ESD393124 FBX393124:FBZ393124 FLT393124:FLV393124 FVP393124:FVR393124 GFL393124:GFN393124 GPH393124:GPJ393124 GZD393124:GZF393124 HIZ393124:HJB393124 HSV393124:HSX393124 ICR393124:ICT393124 IMN393124:IMP393124 IWJ393124:IWL393124 JGF393124:JGH393124 JQB393124:JQD393124 JZX393124:JZZ393124 KJT393124:KJV393124 KTP393124:KTR393124 LDL393124:LDN393124 LNH393124:LNJ393124 LXD393124:LXF393124 MGZ393124:MHB393124 MQV393124:MQX393124 NAR393124:NAT393124 NKN393124:NKP393124 NUJ393124:NUL393124 OEF393124:OEH393124 OOB393124:OOD393124 OXX393124:OXZ393124 PHT393124:PHV393124 PRP393124:PRR393124 QBL393124:QBN393124 QLH393124:QLJ393124 QVD393124:QVF393124 REZ393124:RFB393124 ROV393124:ROX393124 RYR393124:RYT393124 SIN393124:SIP393124 SSJ393124:SSL393124 TCF393124:TCH393124 TMB393124:TMD393124 TVX393124:TVZ393124 UFT393124:UFV393124 UPP393124:UPR393124 UZL393124:UZN393124 VJH393124:VJJ393124 VTD393124:VTF393124 WCZ393124:WDB393124 WMV393124:WMX393124 WWR393124:WWT393124 AJ458660:AL458660 KF458660:KH458660 UB458660:UD458660 ADX458660:ADZ458660 ANT458660:ANV458660 AXP458660:AXR458660 BHL458660:BHN458660 BRH458660:BRJ458660 CBD458660:CBF458660 CKZ458660:CLB458660 CUV458660:CUX458660 DER458660:DET458660 DON458660:DOP458660 DYJ458660:DYL458660 EIF458660:EIH458660 ESB458660:ESD458660 FBX458660:FBZ458660 FLT458660:FLV458660 FVP458660:FVR458660 GFL458660:GFN458660 GPH458660:GPJ458660 GZD458660:GZF458660 HIZ458660:HJB458660 HSV458660:HSX458660 ICR458660:ICT458660 IMN458660:IMP458660 IWJ458660:IWL458660 JGF458660:JGH458660 JQB458660:JQD458660 JZX458660:JZZ458660 KJT458660:KJV458660 KTP458660:KTR458660 LDL458660:LDN458660 LNH458660:LNJ458660 LXD458660:LXF458660 MGZ458660:MHB458660 MQV458660:MQX458660 NAR458660:NAT458660 NKN458660:NKP458660 NUJ458660:NUL458660 OEF458660:OEH458660 OOB458660:OOD458660 OXX458660:OXZ458660 PHT458660:PHV458660 PRP458660:PRR458660 QBL458660:QBN458660 QLH458660:QLJ458660 QVD458660:QVF458660 REZ458660:RFB458660 ROV458660:ROX458660 RYR458660:RYT458660 SIN458660:SIP458660 SSJ458660:SSL458660 TCF458660:TCH458660 TMB458660:TMD458660 TVX458660:TVZ458660 UFT458660:UFV458660 UPP458660:UPR458660 UZL458660:UZN458660 VJH458660:VJJ458660 VTD458660:VTF458660 WCZ458660:WDB458660 WMV458660:WMX458660 WWR458660:WWT458660 AJ524196:AL524196 KF524196:KH524196 UB524196:UD524196 ADX524196:ADZ524196 ANT524196:ANV524196 AXP524196:AXR524196 BHL524196:BHN524196 BRH524196:BRJ524196 CBD524196:CBF524196 CKZ524196:CLB524196 CUV524196:CUX524196 DER524196:DET524196 DON524196:DOP524196 DYJ524196:DYL524196 EIF524196:EIH524196 ESB524196:ESD524196 FBX524196:FBZ524196 FLT524196:FLV524196 FVP524196:FVR524196 GFL524196:GFN524196 GPH524196:GPJ524196 GZD524196:GZF524196 HIZ524196:HJB524196 HSV524196:HSX524196 ICR524196:ICT524196 IMN524196:IMP524196 IWJ524196:IWL524196 JGF524196:JGH524196 JQB524196:JQD524196 JZX524196:JZZ524196 KJT524196:KJV524196 KTP524196:KTR524196 LDL524196:LDN524196 LNH524196:LNJ524196 LXD524196:LXF524196 MGZ524196:MHB524196 MQV524196:MQX524196 NAR524196:NAT524196 NKN524196:NKP524196 NUJ524196:NUL524196 OEF524196:OEH524196 OOB524196:OOD524196 OXX524196:OXZ524196 PHT524196:PHV524196 PRP524196:PRR524196 QBL524196:QBN524196 QLH524196:QLJ524196 QVD524196:QVF524196 REZ524196:RFB524196 ROV524196:ROX524196 RYR524196:RYT524196 SIN524196:SIP524196 SSJ524196:SSL524196 TCF524196:TCH524196 TMB524196:TMD524196 TVX524196:TVZ524196 UFT524196:UFV524196 UPP524196:UPR524196 UZL524196:UZN524196 VJH524196:VJJ524196 VTD524196:VTF524196 WCZ524196:WDB524196 WMV524196:WMX524196 WWR524196:WWT524196 AJ589732:AL589732 KF589732:KH589732 UB589732:UD589732 ADX589732:ADZ589732 ANT589732:ANV589732 AXP589732:AXR589732 BHL589732:BHN589732 BRH589732:BRJ589732 CBD589732:CBF589732 CKZ589732:CLB589732 CUV589732:CUX589732 DER589732:DET589732 DON589732:DOP589732 DYJ589732:DYL589732 EIF589732:EIH589732 ESB589732:ESD589732 FBX589732:FBZ589732 FLT589732:FLV589732 FVP589732:FVR589732 GFL589732:GFN589732 GPH589732:GPJ589732 GZD589732:GZF589732 HIZ589732:HJB589732 HSV589732:HSX589732 ICR589732:ICT589732 IMN589732:IMP589732 IWJ589732:IWL589732 JGF589732:JGH589732 JQB589732:JQD589732 JZX589732:JZZ589732 KJT589732:KJV589732 KTP589732:KTR589732 LDL589732:LDN589732 LNH589732:LNJ589732 LXD589732:LXF589732 MGZ589732:MHB589732 MQV589732:MQX589732 NAR589732:NAT589732 NKN589732:NKP589732 NUJ589732:NUL589732 OEF589732:OEH589732 OOB589732:OOD589732 OXX589732:OXZ589732 PHT589732:PHV589732 PRP589732:PRR589732 QBL589732:QBN589732 QLH589732:QLJ589732 QVD589732:QVF589732 REZ589732:RFB589732 ROV589732:ROX589732 RYR589732:RYT589732 SIN589732:SIP589732 SSJ589732:SSL589732 TCF589732:TCH589732 TMB589732:TMD589732 TVX589732:TVZ589732 UFT589732:UFV589732 UPP589732:UPR589732 UZL589732:UZN589732 VJH589732:VJJ589732 VTD589732:VTF589732 WCZ589732:WDB589732 WMV589732:WMX589732 WWR589732:WWT589732 AJ655268:AL655268 KF655268:KH655268 UB655268:UD655268 ADX655268:ADZ655268 ANT655268:ANV655268 AXP655268:AXR655268 BHL655268:BHN655268 BRH655268:BRJ655268 CBD655268:CBF655268 CKZ655268:CLB655268 CUV655268:CUX655268 DER655268:DET655268 DON655268:DOP655268 DYJ655268:DYL655268 EIF655268:EIH655268 ESB655268:ESD655268 FBX655268:FBZ655268 FLT655268:FLV655268 FVP655268:FVR655268 GFL655268:GFN655268 GPH655268:GPJ655268 GZD655268:GZF655268 HIZ655268:HJB655268 HSV655268:HSX655268 ICR655268:ICT655268 IMN655268:IMP655268 IWJ655268:IWL655268 JGF655268:JGH655268 JQB655268:JQD655268 JZX655268:JZZ655268 KJT655268:KJV655268 KTP655268:KTR655268 LDL655268:LDN655268 LNH655268:LNJ655268 LXD655268:LXF655268 MGZ655268:MHB655268 MQV655268:MQX655268 NAR655268:NAT655268 NKN655268:NKP655268 NUJ655268:NUL655268 OEF655268:OEH655268 OOB655268:OOD655268 OXX655268:OXZ655268 PHT655268:PHV655268 PRP655268:PRR655268 QBL655268:QBN655268 QLH655268:QLJ655268 QVD655268:QVF655268 REZ655268:RFB655268 ROV655268:ROX655268 RYR655268:RYT655268 SIN655268:SIP655268 SSJ655268:SSL655268 TCF655268:TCH655268 TMB655268:TMD655268 TVX655268:TVZ655268 UFT655268:UFV655268 UPP655268:UPR655268 UZL655268:UZN655268 VJH655268:VJJ655268 VTD655268:VTF655268 WCZ655268:WDB655268 WMV655268:WMX655268 WWR655268:WWT655268 AJ720804:AL720804 KF720804:KH720804 UB720804:UD720804 ADX720804:ADZ720804 ANT720804:ANV720804 AXP720804:AXR720804 BHL720804:BHN720804 BRH720804:BRJ720804 CBD720804:CBF720804 CKZ720804:CLB720804 CUV720804:CUX720804 DER720804:DET720804 DON720804:DOP720804 DYJ720804:DYL720804 EIF720804:EIH720804 ESB720804:ESD720804 FBX720804:FBZ720804 FLT720804:FLV720804 FVP720804:FVR720804 GFL720804:GFN720804 GPH720804:GPJ720804 GZD720804:GZF720804 HIZ720804:HJB720804 HSV720804:HSX720804 ICR720804:ICT720804 IMN720804:IMP720804 IWJ720804:IWL720804 JGF720804:JGH720804 JQB720804:JQD720804 JZX720804:JZZ720804 KJT720804:KJV720804 KTP720804:KTR720804 LDL720804:LDN720804 LNH720804:LNJ720804 LXD720804:LXF720804 MGZ720804:MHB720804 MQV720804:MQX720804 NAR720804:NAT720804 NKN720804:NKP720804 NUJ720804:NUL720804 OEF720804:OEH720804 OOB720804:OOD720804 OXX720804:OXZ720804 PHT720804:PHV720804 PRP720804:PRR720804 QBL720804:QBN720804 QLH720804:QLJ720804 QVD720804:QVF720804 REZ720804:RFB720804 ROV720804:ROX720804 RYR720804:RYT720804 SIN720804:SIP720804 SSJ720804:SSL720804 TCF720804:TCH720804 TMB720804:TMD720804 TVX720804:TVZ720804 UFT720804:UFV720804 UPP720804:UPR720804 UZL720804:UZN720804 VJH720804:VJJ720804 VTD720804:VTF720804 WCZ720804:WDB720804 WMV720804:WMX720804 WWR720804:WWT720804 AJ786340:AL786340 KF786340:KH786340 UB786340:UD786340 ADX786340:ADZ786340 ANT786340:ANV786340 AXP786340:AXR786340 BHL786340:BHN786340 BRH786340:BRJ786340 CBD786340:CBF786340 CKZ786340:CLB786340 CUV786340:CUX786340 DER786340:DET786340 DON786340:DOP786340 DYJ786340:DYL786340 EIF786340:EIH786340 ESB786340:ESD786340 FBX786340:FBZ786340 FLT786340:FLV786340 FVP786340:FVR786340 GFL786340:GFN786340 GPH786340:GPJ786340 GZD786340:GZF786340 HIZ786340:HJB786340 HSV786340:HSX786340 ICR786340:ICT786340 IMN786340:IMP786340 IWJ786340:IWL786340 JGF786340:JGH786340 JQB786340:JQD786340 JZX786340:JZZ786340 KJT786340:KJV786340 KTP786340:KTR786340 LDL786340:LDN786340 LNH786340:LNJ786340 LXD786340:LXF786340 MGZ786340:MHB786340 MQV786340:MQX786340 NAR786340:NAT786340 NKN786340:NKP786340 NUJ786340:NUL786340 OEF786340:OEH786340 OOB786340:OOD786340 OXX786340:OXZ786340 PHT786340:PHV786340 PRP786340:PRR786340 QBL786340:QBN786340 QLH786340:QLJ786340 QVD786340:QVF786340 REZ786340:RFB786340 ROV786340:ROX786340 RYR786340:RYT786340 SIN786340:SIP786340 SSJ786340:SSL786340 TCF786340:TCH786340 TMB786340:TMD786340 TVX786340:TVZ786340 UFT786340:UFV786340 UPP786340:UPR786340 UZL786340:UZN786340 VJH786340:VJJ786340 VTD786340:VTF786340 WCZ786340:WDB786340 WMV786340:WMX786340 WWR786340:WWT786340 AJ851876:AL851876 KF851876:KH851876 UB851876:UD851876 ADX851876:ADZ851876 ANT851876:ANV851876 AXP851876:AXR851876 BHL851876:BHN851876 BRH851876:BRJ851876 CBD851876:CBF851876 CKZ851876:CLB851876 CUV851876:CUX851876 DER851876:DET851876 DON851876:DOP851876 DYJ851876:DYL851876 EIF851876:EIH851876 ESB851876:ESD851876 FBX851876:FBZ851876 FLT851876:FLV851876 FVP851876:FVR851876 GFL851876:GFN851876 GPH851876:GPJ851876 GZD851876:GZF851876 HIZ851876:HJB851876 HSV851876:HSX851876 ICR851876:ICT851876 IMN851876:IMP851876 IWJ851876:IWL851876 JGF851876:JGH851876 JQB851876:JQD851876 JZX851876:JZZ851876 KJT851876:KJV851876 KTP851876:KTR851876 LDL851876:LDN851876 LNH851876:LNJ851876 LXD851876:LXF851876 MGZ851876:MHB851876 MQV851876:MQX851876 NAR851876:NAT851876 NKN851876:NKP851876 NUJ851876:NUL851876 OEF851876:OEH851876 OOB851876:OOD851876 OXX851876:OXZ851876 PHT851876:PHV851876 PRP851876:PRR851876 QBL851876:QBN851876 QLH851876:QLJ851876 QVD851876:QVF851876 REZ851876:RFB851876 ROV851876:ROX851876 RYR851876:RYT851876 SIN851876:SIP851876 SSJ851876:SSL851876 TCF851876:TCH851876 TMB851876:TMD851876 TVX851876:TVZ851876 UFT851876:UFV851876 UPP851876:UPR851876 UZL851876:UZN851876 VJH851876:VJJ851876 VTD851876:VTF851876 WCZ851876:WDB851876 WMV851876:WMX851876 WWR851876:WWT851876 AJ917412:AL917412 KF917412:KH917412 UB917412:UD917412 ADX917412:ADZ917412 ANT917412:ANV917412 AXP917412:AXR917412 BHL917412:BHN917412 BRH917412:BRJ917412 CBD917412:CBF917412 CKZ917412:CLB917412 CUV917412:CUX917412 DER917412:DET917412 DON917412:DOP917412 DYJ917412:DYL917412 EIF917412:EIH917412 ESB917412:ESD917412 FBX917412:FBZ917412 FLT917412:FLV917412 FVP917412:FVR917412 GFL917412:GFN917412 GPH917412:GPJ917412 GZD917412:GZF917412 HIZ917412:HJB917412 HSV917412:HSX917412 ICR917412:ICT917412 IMN917412:IMP917412 IWJ917412:IWL917412 JGF917412:JGH917412 JQB917412:JQD917412 JZX917412:JZZ917412 KJT917412:KJV917412 KTP917412:KTR917412 LDL917412:LDN917412 LNH917412:LNJ917412 LXD917412:LXF917412 MGZ917412:MHB917412 MQV917412:MQX917412 NAR917412:NAT917412 NKN917412:NKP917412 NUJ917412:NUL917412 OEF917412:OEH917412 OOB917412:OOD917412 OXX917412:OXZ917412 PHT917412:PHV917412 PRP917412:PRR917412 QBL917412:QBN917412 QLH917412:QLJ917412 QVD917412:QVF917412 REZ917412:RFB917412 ROV917412:ROX917412 RYR917412:RYT917412 SIN917412:SIP917412 SSJ917412:SSL917412 TCF917412:TCH917412 TMB917412:TMD917412 TVX917412:TVZ917412 UFT917412:UFV917412 UPP917412:UPR917412 UZL917412:UZN917412 VJH917412:VJJ917412 VTD917412:VTF917412 WCZ917412:WDB917412 WMV917412:WMX917412 WWR917412:WWT917412 AJ982948:AL982948 KF982948:KH982948 UB982948:UD982948 ADX982948:ADZ982948 ANT982948:ANV982948 AXP982948:AXR982948 BHL982948:BHN982948 BRH982948:BRJ982948 CBD982948:CBF982948 CKZ982948:CLB982948 CUV982948:CUX982948 DER982948:DET982948 DON982948:DOP982948 DYJ982948:DYL982948 EIF982948:EIH982948 ESB982948:ESD982948 FBX982948:FBZ982948 FLT982948:FLV982948 FVP982948:FVR982948 GFL982948:GFN982948 GPH982948:GPJ982948 GZD982948:GZF982948 HIZ982948:HJB982948 HSV982948:HSX982948 ICR982948:ICT982948 IMN982948:IMP982948 IWJ982948:IWL982948 JGF982948:JGH982948 JQB982948:JQD982948 JZX982948:JZZ982948 KJT982948:KJV982948 KTP982948:KTR982948 LDL982948:LDN982948 LNH982948:LNJ982948 LXD982948:LXF982948 MGZ982948:MHB982948 MQV982948:MQX982948 NAR982948:NAT982948 NKN982948:NKP982948 NUJ982948:NUL982948 OEF982948:OEH982948 OOB982948:OOD982948 OXX982948:OXZ982948 PHT982948:PHV982948 PRP982948:PRR982948 QBL982948:QBN982948 QLH982948:QLJ982948 QVD982948:QVF982948 REZ982948:RFB982948 ROV982948:ROX982948 RYR982948:RYT982948 SIN982948:SIP982948 SSJ982948:SSL982948 TCF982948:TCH982948 TMB982948:TMD982948 TVX982948:TVZ982948 UFT982948:UFV982948 UPP982948:UPR982948 UZL982948:UZN982948 VJH982948:VJJ982948 VTD982948:VTF982948 WCZ982948:WDB982948 WMV982948:WMX982948 KF35:KH35 UB35:UD35 ADX35:ADZ35 ANT35:ANV35 AXP35:AXR35 BHL35:BHN35 BRH35:BRJ35 CBD35:CBF35 CKZ35:CLB35 CUV35:CUX35 DER35:DET35 DON35:DOP35 DYJ35:DYL35 EIF35:EIH35 ESB35:ESD35 FBX35:FBZ35 FLT35:FLV35 FVP35:FVR35 GFL35:GFN35 GPH35:GPJ35 GZD35:GZF35 HIZ35:HJB35 HSV35:HSX35 ICR35:ICT35 IMN35:IMP35 IWJ35:IWL35 JGF35:JGH35 JQB35:JQD35 JZX35:JZZ35 KJT35:KJV35 KTP35:KTR35 LDL35:LDN35 LNH35:LNJ35 LXD35:LXF35 MGZ35:MHB35 MQV35:MQX35 NAR35:NAT35 NKN35:NKP35 NUJ35:NUL35 OEF35:OEH35 OOB35:OOD35 OXX35:OXZ35 PHT35:PHV35 PRP35:PRR35 QBL35:QBN35 QLH35:QLJ35 QVD35:QVF35 REZ35:RFB35 ROV35:ROX35 RYR35:RYT35 SIN35:SIP35 SSJ35:SSL35 TCF35:TCH35 TMB35:TMD35 TVX35:TVZ35 UFT35:UFV35 UPP35:UPR35 UZL35:UZN35 VJH35:VJJ35 VTD35:VTF35 WCZ35:WDB35 WMV35:WMX35 WWR35:WWT35">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en contra, ingrearlo en éste campo." sqref="WWR982946:WWT982946 AJ65442:AL65442 KF65442:KH65442 UB65442:UD65442 ADX65442:ADZ65442 ANT65442:ANV65442 AXP65442:AXR65442 BHL65442:BHN65442 BRH65442:BRJ65442 CBD65442:CBF65442 CKZ65442:CLB65442 CUV65442:CUX65442 DER65442:DET65442 DON65442:DOP65442 DYJ65442:DYL65442 EIF65442:EIH65442 ESB65442:ESD65442 FBX65442:FBZ65442 FLT65442:FLV65442 FVP65442:FVR65442 GFL65442:GFN65442 GPH65442:GPJ65442 GZD65442:GZF65442 HIZ65442:HJB65442 HSV65442:HSX65442 ICR65442:ICT65442 IMN65442:IMP65442 IWJ65442:IWL65442 JGF65442:JGH65442 JQB65442:JQD65442 JZX65442:JZZ65442 KJT65442:KJV65442 KTP65442:KTR65442 LDL65442:LDN65442 LNH65442:LNJ65442 LXD65442:LXF65442 MGZ65442:MHB65442 MQV65442:MQX65442 NAR65442:NAT65442 NKN65442:NKP65442 NUJ65442:NUL65442 OEF65442:OEH65442 OOB65442:OOD65442 OXX65442:OXZ65442 PHT65442:PHV65442 PRP65442:PRR65442 QBL65442:QBN65442 QLH65442:QLJ65442 QVD65442:QVF65442 REZ65442:RFB65442 ROV65442:ROX65442 RYR65442:RYT65442 SIN65442:SIP65442 SSJ65442:SSL65442 TCF65442:TCH65442 TMB65442:TMD65442 TVX65442:TVZ65442 UFT65442:UFV65442 UPP65442:UPR65442 UZL65442:UZN65442 VJH65442:VJJ65442 VTD65442:VTF65442 WCZ65442:WDB65442 WMV65442:WMX65442 WWR65442:WWT65442 AJ130978:AL130978 KF130978:KH130978 UB130978:UD130978 ADX130978:ADZ130978 ANT130978:ANV130978 AXP130978:AXR130978 BHL130978:BHN130978 BRH130978:BRJ130978 CBD130978:CBF130978 CKZ130978:CLB130978 CUV130978:CUX130978 DER130978:DET130978 DON130978:DOP130978 DYJ130978:DYL130978 EIF130978:EIH130978 ESB130978:ESD130978 FBX130978:FBZ130978 FLT130978:FLV130978 FVP130978:FVR130978 GFL130978:GFN130978 GPH130978:GPJ130978 GZD130978:GZF130978 HIZ130978:HJB130978 HSV130978:HSX130978 ICR130978:ICT130978 IMN130978:IMP130978 IWJ130978:IWL130978 JGF130978:JGH130978 JQB130978:JQD130978 JZX130978:JZZ130978 KJT130978:KJV130978 KTP130978:KTR130978 LDL130978:LDN130978 LNH130978:LNJ130978 LXD130978:LXF130978 MGZ130978:MHB130978 MQV130978:MQX130978 NAR130978:NAT130978 NKN130978:NKP130978 NUJ130978:NUL130978 OEF130978:OEH130978 OOB130978:OOD130978 OXX130978:OXZ130978 PHT130978:PHV130978 PRP130978:PRR130978 QBL130978:QBN130978 QLH130978:QLJ130978 QVD130978:QVF130978 REZ130978:RFB130978 ROV130978:ROX130978 RYR130978:RYT130978 SIN130978:SIP130978 SSJ130978:SSL130978 TCF130978:TCH130978 TMB130978:TMD130978 TVX130978:TVZ130978 UFT130978:UFV130978 UPP130978:UPR130978 UZL130978:UZN130978 VJH130978:VJJ130978 VTD130978:VTF130978 WCZ130978:WDB130978 WMV130978:WMX130978 WWR130978:WWT130978 AJ196514:AL196514 KF196514:KH196514 UB196514:UD196514 ADX196514:ADZ196514 ANT196514:ANV196514 AXP196514:AXR196514 BHL196514:BHN196514 BRH196514:BRJ196514 CBD196514:CBF196514 CKZ196514:CLB196514 CUV196514:CUX196514 DER196514:DET196514 DON196514:DOP196514 DYJ196514:DYL196514 EIF196514:EIH196514 ESB196514:ESD196514 FBX196514:FBZ196514 FLT196514:FLV196514 FVP196514:FVR196514 GFL196514:GFN196514 GPH196514:GPJ196514 GZD196514:GZF196514 HIZ196514:HJB196514 HSV196514:HSX196514 ICR196514:ICT196514 IMN196514:IMP196514 IWJ196514:IWL196514 JGF196514:JGH196514 JQB196514:JQD196514 JZX196514:JZZ196514 KJT196514:KJV196514 KTP196514:KTR196514 LDL196514:LDN196514 LNH196514:LNJ196514 LXD196514:LXF196514 MGZ196514:MHB196514 MQV196514:MQX196514 NAR196514:NAT196514 NKN196514:NKP196514 NUJ196514:NUL196514 OEF196514:OEH196514 OOB196514:OOD196514 OXX196514:OXZ196514 PHT196514:PHV196514 PRP196514:PRR196514 QBL196514:QBN196514 QLH196514:QLJ196514 QVD196514:QVF196514 REZ196514:RFB196514 ROV196514:ROX196514 RYR196514:RYT196514 SIN196514:SIP196514 SSJ196514:SSL196514 TCF196514:TCH196514 TMB196514:TMD196514 TVX196514:TVZ196514 UFT196514:UFV196514 UPP196514:UPR196514 UZL196514:UZN196514 VJH196514:VJJ196514 VTD196514:VTF196514 WCZ196514:WDB196514 WMV196514:WMX196514 WWR196514:WWT196514 AJ262050:AL262050 KF262050:KH262050 UB262050:UD262050 ADX262050:ADZ262050 ANT262050:ANV262050 AXP262050:AXR262050 BHL262050:BHN262050 BRH262050:BRJ262050 CBD262050:CBF262050 CKZ262050:CLB262050 CUV262050:CUX262050 DER262050:DET262050 DON262050:DOP262050 DYJ262050:DYL262050 EIF262050:EIH262050 ESB262050:ESD262050 FBX262050:FBZ262050 FLT262050:FLV262050 FVP262050:FVR262050 GFL262050:GFN262050 GPH262050:GPJ262050 GZD262050:GZF262050 HIZ262050:HJB262050 HSV262050:HSX262050 ICR262050:ICT262050 IMN262050:IMP262050 IWJ262050:IWL262050 JGF262050:JGH262050 JQB262050:JQD262050 JZX262050:JZZ262050 KJT262050:KJV262050 KTP262050:KTR262050 LDL262050:LDN262050 LNH262050:LNJ262050 LXD262050:LXF262050 MGZ262050:MHB262050 MQV262050:MQX262050 NAR262050:NAT262050 NKN262050:NKP262050 NUJ262050:NUL262050 OEF262050:OEH262050 OOB262050:OOD262050 OXX262050:OXZ262050 PHT262050:PHV262050 PRP262050:PRR262050 QBL262050:QBN262050 QLH262050:QLJ262050 QVD262050:QVF262050 REZ262050:RFB262050 ROV262050:ROX262050 RYR262050:RYT262050 SIN262050:SIP262050 SSJ262050:SSL262050 TCF262050:TCH262050 TMB262050:TMD262050 TVX262050:TVZ262050 UFT262050:UFV262050 UPP262050:UPR262050 UZL262050:UZN262050 VJH262050:VJJ262050 VTD262050:VTF262050 WCZ262050:WDB262050 WMV262050:WMX262050 WWR262050:WWT262050 AJ327586:AL327586 KF327586:KH327586 UB327586:UD327586 ADX327586:ADZ327586 ANT327586:ANV327586 AXP327586:AXR327586 BHL327586:BHN327586 BRH327586:BRJ327586 CBD327586:CBF327586 CKZ327586:CLB327586 CUV327586:CUX327586 DER327586:DET327586 DON327586:DOP327586 DYJ327586:DYL327586 EIF327586:EIH327586 ESB327586:ESD327586 FBX327586:FBZ327586 FLT327586:FLV327586 FVP327586:FVR327586 GFL327586:GFN327586 GPH327586:GPJ327586 GZD327586:GZF327586 HIZ327586:HJB327586 HSV327586:HSX327586 ICR327586:ICT327586 IMN327586:IMP327586 IWJ327586:IWL327586 JGF327586:JGH327586 JQB327586:JQD327586 JZX327586:JZZ327586 KJT327586:KJV327586 KTP327586:KTR327586 LDL327586:LDN327586 LNH327586:LNJ327586 LXD327586:LXF327586 MGZ327586:MHB327586 MQV327586:MQX327586 NAR327586:NAT327586 NKN327586:NKP327586 NUJ327586:NUL327586 OEF327586:OEH327586 OOB327586:OOD327586 OXX327586:OXZ327586 PHT327586:PHV327586 PRP327586:PRR327586 QBL327586:QBN327586 QLH327586:QLJ327586 QVD327586:QVF327586 REZ327586:RFB327586 ROV327586:ROX327586 RYR327586:RYT327586 SIN327586:SIP327586 SSJ327586:SSL327586 TCF327586:TCH327586 TMB327586:TMD327586 TVX327586:TVZ327586 UFT327586:UFV327586 UPP327586:UPR327586 UZL327586:UZN327586 VJH327586:VJJ327586 VTD327586:VTF327586 WCZ327586:WDB327586 WMV327586:WMX327586 WWR327586:WWT327586 AJ393122:AL393122 KF393122:KH393122 UB393122:UD393122 ADX393122:ADZ393122 ANT393122:ANV393122 AXP393122:AXR393122 BHL393122:BHN393122 BRH393122:BRJ393122 CBD393122:CBF393122 CKZ393122:CLB393122 CUV393122:CUX393122 DER393122:DET393122 DON393122:DOP393122 DYJ393122:DYL393122 EIF393122:EIH393122 ESB393122:ESD393122 FBX393122:FBZ393122 FLT393122:FLV393122 FVP393122:FVR393122 GFL393122:GFN393122 GPH393122:GPJ393122 GZD393122:GZF393122 HIZ393122:HJB393122 HSV393122:HSX393122 ICR393122:ICT393122 IMN393122:IMP393122 IWJ393122:IWL393122 JGF393122:JGH393122 JQB393122:JQD393122 JZX393122:JZZ393122 KJT393122:KJV393122 KTP393122:KTR393122 LDL393122:LDN393122 LNH393122:LNJ393122 LXD393122:LXF393122 MGZ393122:MHB393122 MQV393122:MQX393122 NAR393122:NAT393122 NKN393122:NKP393122 NUJ393122:NUL393122 OEF393122:OEH393122 OOB393122:OOD393122 OXX393122:OXZ393122 PHT393122:PHV393122 PRP393122:PRR393122 QBL393122:QBN393122 QLH393122:QLJ393122 QVD393122:QVF393122 REZ393122:RFB393122 ROV393122:ROX393122 RYR393122:RYT393122 SIN393122:SIP393122 SSJ393122:SSL393122 TCF393122:TCH393122 TMB393122:TMD393122 TVX393122:TVZ393122 UFT393122:UFV393122 UPP393122:UPR393122 UZL393122:UZN393122 VJH393122:VJJ393122 VTD393122:VTF393122 WCZ393122:WDB393122 WMV393122:WMX393122 WWR393122:WWT393122 AJ458658:AL458658 KF458658:KH458658 UB458658:UD458658 ADX458658:ADZ458658 ANT458658:ANV458658 AXP458658:AXR458658 BHL458658:BHN458658 BRH458658:BRJ458658 CBD458658:CBF458658 CKZ458658:CLB458658 CUV458658:CUX458658 DER458658:DET458658 DON458658:DOP458658 DYJ458658:DYL458658 EIF458658:EIH458658 ESB458658:ESD458658 FBX458658:FBZ458658 FLT458658:FLV458658 FVP458658:FVR458658 GFL458658:GFN458658 GPH458658:GPJ458658 GZD458658:GZF458658 HIZ458658:HJB458658 HSV458658:HSX458658 ICR458658:ICT458658 IMN458658:IMP458658 IWJ458658:IWL458658 JGF458658:JGH458658 JQB458658:JQD458658 JZX458658:JZZ458658 KJT458658:KJV458658 KTP458658:KTR458658 LDL458658:LDN458658 LNH458658:LNJ458658 LXD458658:LXF458658 MGZ458658:MHB458658 MQV458658:MQX458658 NAR458658:NAT458658 NKN458658:NKP458658 NUJ458658:NUL458658 OEF458658:OEH458658 OOB458658:OOD458658 OXX458658:OXZ458658 PHT458658:PHV458658 PRP458658:PRR458658 QBL458658:QBN458658 QLH458658:QLJ458658 QVD458658:QVF458658 REZ458658:RFB458658 ROV458658:ROX458658 RYR458658:RYT458658 SIN458658:SIP458658 SSJ458658:SSL458658 TCF458658:TCH458658 TMB458658:TMD458658 TVX458658:TVZ458658 UFT458658:UFV458658 UPP458658:UPR458658 UZL458658:UZN458658 VJH458658:VJJ458658 VTD458658:VTF458658 WCZ458658:WDB458658 WMV458658:WMX458658 WWR458658:WWT458658 AJ524194:AL524194 KF524194:KH524194 UB524194:UD524194 ADX524194:ADZ524194 ANT524194:ANV524194 AXP524194:AXR524194 BHL524194:BHN524194 BRH524194:BRJ524194 CBD524194:CBF524194 CKZ524194:CLB524194 CUV524194:CUX524194 DER524194:DET524194 DON524194:DOP524194 DYJ524194:DYL524194 EIF524194:EIH524194 ESB524194:ESD524194 FBX524194:FBZ524194 FLT524194:FLV524194 FVP524194:FVR524194 GFL524194:GFN524194 GPH524194:GPJ524194 GZD524194:GZF524194 HIZ524194:HJB524194 HSV524194:HSX524194 ICR524194:ICT524194 IMN524194:IMP524194 IWJ524194:IWL524194 JGF524194:JGH524194 JQB524194:JQD524194 JZX524194:JZZ524194 KJT524194:KJV524194 KTP524194:KTR524194 LDL524194:LDN524194 LNH524194:LNJ524194 LXD524194:LXF524194 MGZ524194:MHB524194 MQV524194:MQX524194 NAR524194:NAT524194 NKN524194:NKP524194 NUJ524194:NUL524194 OEF524194:OEH524194 OOB524194:OOD524194 OXX524194:OXZ524194 PHT524194:PHV524194 PRP524194:PRR524194 QBL524194:QBN524194 QLH524194:QLJ524194 QVD524194:QVF524194 REZ524194:RFB524194 ROV524194:ROX524194 RYR524194:RYT524194 SIN524194:SIP524194 SSJ524194:SSL524194 TCF524194:TCH524194 TMB524194:TMD524194 TVX524194:TVZ524194 UFT524194:UFV524194 UPP524194:UPR524194 UZL524194:UZN524194 VJH524194:VJJ524194 VTD524194:VTF524194 WCZ524194:WDB524194 WMV524194:WMX524194 WWR524194:WWT524194 AJ589730:AL589730 KF589730:KH589730 UB589730:UD589730 ADX589730:ADZ589730 ANT589730:ANV589730 AXP589730:AXR589730 BHL589730:BHN589730 BRH589730:BRJ589730 CBD589730:CBF589730 CKZ589730:CLB589730 CUV589730:CUX589730 DER589730:DET589730 DON589730:DOP589730 DYJ589730:DYL589730 EIF589730:EIH589730 ESB589730:ESD589730 FBX589730:FBZ589730 FLT589730:FLV589730 FVP589730:FVR589730 GFL589730:GFN589730 GPH589730:GPJ589730 GZD589730:GZF589730 HIZ589730:HJB589730 HSV589730:HSX589730 ICR589730:ICT589730 IMN589730:IMP589730 IWJ589730:IWL589730 JGF589730:JGH589730 JQB589730:JQD589730 JZX589730:JZZ589730 KJT589730:KJV589730 KTP589730:KTR589730 LDL589730:LDN589730 LNH589730:LNJ589730 LXD589730:LXF589730 MGZ589730:MHB589730 MQV589730:MQX589730 NAR589730:NAT589730 NKN589730:NKP589730 NUJ589730:NUL589730 OEF589730:OEH589730 OOB589730:OOD589730 OXX589730:OXZ589730 PHT589730:PHV589730 PRP589730:PRR589730 QBL589730:QBN589730 QLH589730:QLJ589730 QVD589730:QVF589730 REZ589730:RFB589730 ROV589730:ROX589730 RYR589730:RYT589730 SIN589730:SIP589730 SSJ589730:SSL589730 TCF589730:TCH589730 TMB589730:TMD589730 TVX589730:TVZ589730 UFT589730:UFV589730 UPP589730:UPR589730 UZL589730:UZN589730 VJH589730:VJJ589730 VTD589730:VTF589730 WCZ589730:WDB589730 WMV589730:WMX589730 WWR589730:WWT589730 AJ655266:AL655266 KF655266:KH655266 UB655266:UD655266 ADX655266:ADZ655266 ANT655266:ANV655266 AXP655266:AXR655266 BHL655266:BHN655266 BRH655266:BRJ655266 CBD655266:CBF655266 CKZ655266:CLB655266 CUV655266:CUX655266 DER655266:DET655266 DON655266:DOP655266 DYJ655266:DYL655266 EIF655266:EIH655266 ESB655266:ESD655266 FBX655266:FBZ655266 FLT655266:FLV655266 FVP655266:FVR655266 GFL655266:GFN655266 GPH655266:GPJ655266 GZD655266:GZF655266 HIZ655266:HJB655266 HSV655266:HSX655266 ICR655266:ICT655266 IMN655266:IMP655266 IWJ655266:IWL655266 JGF655266:JGH655266 JQB655266:JQD655266 JZX655266:JZZ655266 KJT655266:KJV655266 KTP655266:KTR655266 LDL655266:LDN655266 LNH655266:LNJ655266 LXD655266:LXF655266 MGZ655266:MHB655266 MQV655266:MQX655266 NAR655266:NAT655266 NKN655266:NKP655266 NUJ655266:NUL655266 OEF655266:OEH655266 OOB655266:OOD655266 OXX655266:OXZ655266 PHT655266:PHV655266 PRP655266:PRR655266 QBL655266:QBN655266 QLH655266:QLJ655266 QVD655266:QVF655266 REZ655266:RFB655266 ROV655266:ROX655266 RYR655266:RYT655266 SIN655266:SIP655266 SSJ655266:SSL655266 TCF655266:TCH655266 TMB655266:TMD655266 TVX655266:TVZ655266 UFT655266:UFV655266 UPP655266:UPR655266 UZL655266:UZN655266 VJH655266:VJJ655266 VTD655266:VTF655266 WCZ655266:WDB655266 WMV655266:WMX655266 WWR655266:WWT655266 AJ720802:AL720802 KF720802:KH720802 UB720802:UD720802 ADX720802:ADZ720802 ANT720802:ANV720802 AXP720802:AXR720802 BHL720802:BHN720802 BRH720802:BRJ720802 CBD720802:CBF720802 CKZ720802:CLB720802 CUV720802:CUX720802 DER720802:DET720802 DON720802:DOP720802 DYJ720802:DYL720802 EIF720802:EIH720802 ESB720802:ESD720802 FBX720802:FBZ720802 FLT720802:FLV720802 FVP720802:FVR720802 GFL720802:GFN720802 GPH720802:GPJ720802 GZD720802:GZF720802 HIZ720802:HJB720802 HSV720802:HSX720802 ICR720802:ICT720802 IMN720802:IMP720802 IWJ720802:IWL720802 JGF720802:JGH720802 JQB720802:JQD720802 JZX720802:JZZ720802 KJT720802:KJV720802 KTP720802:KTR720802 LDL720802:LDN720802 LNH720802:LNJ720802 LXD720802:LXF720802 MGZ720802:MHB720802 MQV720802:MQX720802 NAR720802:NAT720802 NKN720802:NKP720802 NUJ720802:NUL720802 OEF720802:OEH720802 OOB720802:OOD720802 OXX720802:OXZ720802 PHT720802:PHV720802 PRP720802:PRR720802 QBL720802:QBN720802 QLH720802:QLJ720802 QVD720802:QVF720802 REZ720802:RFB720802 ROV720802:ROX720802 RYR720802:RYT720802 SIN720802:SIP720802 SSJ720802:SSL720802 TCF720802:TCH720802 TMB720802:TMD720802 TVX720802:TVZ720802 UFT720802:UFV720802 UPP720802:UPR720802 UZL720802:UZN720802 VJH720802:VJJ720802 VTD720802:VTF720802 WCZ720802:WDB720802 WMV720802:WMX720802 WWR720802:WWT720802 AJ786338:AL786338 KF786338:KH786338 UB786338:UD786338 ADX786338:ADZ786338 ANT786338:ANV786338 AXP786338:AXR786338 BHL786338:BHN786338 BRH786338:BRJ786338 CBD786338:CBF786338 CKZ786338:CLB786338 CUV786338:CUX786338 DER786338:DET786338 DON786338:DOP786338 DYJ786338:DYL786338 EIF786338:EIH786338 ESB786338:ESD786338 FBX786338:FBZ786338 FLT786338:FLV786338 FVP786338:FVR786338 GFL786338:GFN786338 GPH786338:GPJ786338 GZD786338:GZF786338 HIZ786338:HJB786338 HSV786338:HSX786338 ICR786338:ICT786338 IMN786338:IMP786338 IWJ786338:IWL786338 JGF786338:JGH786338 JQB786338:JQD786338 JZX786338:JZZ786338 KJT786338:KJV786338 KTP786338:KTR786338 LDL786338:LDN786338 LNH786338:LNJ786338 LXD786338:LXF786338 MGZ786338:MHB786338 MQV786338:MQX786338 NAR786338:NAT786338 NKN786338:NKP786338 NUJ786338:NUL786338 OEF786338:OEH786338 OOB786338:OOD786338 OXX786338:OXZ786338 PHT786338:PHV786338 PRP786338:PRR786338 QBL786338:QBN786338 QLH786338:QLJ786338 QVD786338:QVF786338 REZ786338:RFB786338 ROV786338:ROX786338 RYR786338:RYT786338 SIN786338:SIP786338 SSJ786338:SSL786338 TCF786338:TCH786338 TMB786338:TMD786338 TVX786338:TVZ786338 UFT786338:UFV786338 UPP786338:UPR786338 UZL786338:UZN786338 VJH786338:VJJ786338 VTD786338:VTF786338 WCZ786338:WDB786338 WMV786338:WMX786338 WWR786338:WWT786338 AJ851874:AL851874 KF851874:KH851874 UB851874:UD851874 ADX851874:ADZ851874 ANT851874:ANV851874 AXP851874:AXR851874 BHL851874:BHN851874 BRH851874:BRJ851874 CBD851874:CBF851874 CKZ851874:CLB851874 CUV851874:CUX851874 DER851874:DET851874 DON851874:DOP851874 DYJ851874:DYL851874 EIF851874:EIH851874 ESB851874:ESD851874 FBX851874:FBZ851874 FLT851874:FLV851874 FVP851874:FVR851874 GFL851874:GFN851874 GPH851874:GPJ851874 GZD851874:GZF851874 HIZ851874:HJB851874 HSV851874:HSX851874 ICR851874:ICT851874 IMN851874:IMP851874 IWJ851874:IWL851874 JGF851874:JGH851874 JQB851874:JQD851874 JZX851874:JZZ851874 KJT851874:KJV851874 KTP851874:KTR851874 LDL851874:LDN851874 LNH851874:LNJ851874 LXD851874:LXF851874 MGZ851874:MHB851874 MQV851874:MQX851874 NAR851874:NAT851874 NKN851874:NKP851874 NUJ851874:NUL851874 OEF851874:OEH851874 OOB851874:OOD851874 OXX851874:OXZ851874 PHT851874:PHV851874 PRP851874:PRR851874 QBL851874:QBN851874 QLH851874:QLJ851874 QVD851874:QVF851874 REZ851874:RFB851874 ROV851874:ROX851874 RYR851874:RYT851874 SIN851874:SIP851874 SSJ851874:SSL851874 TCF851874:TCH851874 TMB851874:TMD851874 TVX851874:TVZ851874 UFT851874:UFV851874 UPP851874:UPR851874 UZL851874:UZN851874 VJH851874:VJJ851874 VTD851874:VTF851874 WCZ851874:WDB851874 WMV851874:WMX851874 WWR851874:WWT851874 AJ917410:AL917410 KF917410:KH917410 UB917410:UD917410 ADX917410:ADZ917410 ANT917410:ANV917410 AXP917410:AXR917410 BHL917410:BHN917410 BRH917410:BRJ917410 CBD917410:CBF917410 CKZ917410:CLB917410 CUV917410:CUX917410 DER917410:DET917410 DON917410:DOP917410 DYJ917410:DYL917410 EIF917410:EIH917410 ESB917410:ESD917410 FBX917410:FBZ917410 FLT917410:FLV917410 FVP917410:FVR917410 GFL917410:GFN917410 GPH917410:GPJ917410 GZD917410:GZF917410 HIZ917410:HJB917410 HSV917410:HSX917410 ICR917410:ICT917410 IMN917410:IMP917410 IWJ917410:IWL917410 JGF917410:JGH917410 JQB917410:JQD917410 JZX917410:JZZ917410 KJT917410:KJV917410 KTP917410:KTR917410 LDL917410:LDN917410 LNH917410:LNJ917410 LXD917410:LXF917410 MGZ917410:MHB917410 MQV917410:MQX917410 NAR917410:NAT917410 NKN917410:NKP917410 NUJ917410:NUL917410 OEF917410:OEH917410 OOB917410:OOD917410 OXX917410:OXZ917410 PHT917410:PHV917410 PRP917410:PRR917410 QBL917410:QBN917410 QLH917410:QLJ917410 QVD917410:QVF917410 REZ917410:RFB917410 ROV917410:ROX917410 RYR917410:RYT917410 SIN917410:SIP917410 SSJ917410:SSL917410 TCF917410:TCH917410 TMB917410:TMD917410 TVX917410:TVZ917410 UFT917410:UFV917410 UPP917410:UPR917410 UZL917410:UZN917410 VJH917410:VJJ917410 VTD917410:VTF917410 WCZ917410:WDB917410 WMV917410:WMX917410 WWR917410:WWT917410 AJ982946:AL982946 KF982946:KH982946 UB982946:UD982946 ADX982946:ADZ982946 ANT982946:ANV982946 AXP982946:AXR982946 BHL982946:BHN982946 BRH982946:BRJ982946 CBD982946:CBF982946 CKZ982946:CLB982946 CUV982946:CUX982946 DER982946:DET982946 DON982946:DOP982946 DYJ982946:DYL982946 EIF982946:EIH982946 ESB982946:ESD982946 FBX982946:FBZ982946 FLT982946:FLV982946 FVP982946:FVR982946 GFL982946:GFN982946 GPH982946:GPJ982946 GZD982946:GZF982946 HIZ982946:HJB982946 HSV982946:HSX982946 ICR982946:ICT982946 IMN982946:IMP982946 IWJ982946:IWL982946 JGF982946:JGH982946 JQB982946:JQD982946 JZX982946:JZZ982946 KJT982946:KJV982946 KTP982946:KTR982946 LDL982946:LDN982946 LNH982946:LNJ982946 LXD982946:LXF982946 MGZ982946:MHB982946 MQV982946:MQX982946 NAR982946:NAT982946 NKN982946:NKP982946 NUJ982946:NUL982946 OEF982946:OEH982946 OOB982946:OOD982946 OXX982946:OXZ982946 PHT982946:PHV982946 PRP982946:PRR982946 QBL982946:QBN982946 QLH982946:QLJ982946 QVD982946:QVF982946 REZ982946:RFB982946 ROV982946:ROX982946 RYR982946:RYT982946 SIN982946:SIP982946 SSJ982946:SSL982946 TCF982946:TCH982946 TMB982946:TMD982946 TVX982946:TVZ982946 UFT982946:UFV982946 UPP982946:UPR982946 UZL982946:UZN982946 VJH982946:VJJ982946 VTD982946:VTF982946 WCZ982946:WDB982946 WMV982946:WMX982946 KF33:KH33 UB33:UD33 ADX33:ADZ33 ANT33:ANV33 AXP33:AXR33 BHL33:BHN33 BRH33:BRJ33 CBD33:CBF33 CKZ33:CLB33 CUV33:CUX33 DER33:DET33 DON33:DOP33 DYJ33:DYL33 EIF33:EIH33 ESB33:ESD33 FBX33:FBZ33 FLT33:FLV33 FVP33:FVR33 GFL33:GFN33 GPH33:GPJ33 GZD33:GZF33 HIZ33:HJB33 HSV33:HSX33 ICR33:ICT33 IMN33:IMP33 IWJ33:IWL33 JGF33:JGH33 JQB33:JQD33 JZX33:JZZ33 KJT33:KJV33 KTP33:KTR33 LDL33:LDN33 LNH33:LNJ33 LXD33:LXF33 MGZ33:MHB33 MQV33:MQX33 NAR33:NAT33 NKN33:NKP33 NUJ33:NUL33 OEF33:OEH33 OOB33:OOD33 OXX33:OXZ33 PHT33:PHV33 PRP33:PRR33 QBL33:QBN33 QLH33:QLJ33 QVD33:QVF33 REZ33:RFB33 ROV33:ROX33 RYR33:RYT33 SIN33:SIP33 SSJ33:SSL33 TCF33:TCH33 TMB33:TMD33 TVX33:TVZ33 UFT33:UFV33 UPP33:UPR33 UZL33:UZN33 VJH33:VJJ33 VTD33:VTF33 WCZ33:WDB33 WMV33:WMX33 WWR33:WWT33">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a favor, ingresarlo en éste campo." sqref="WWR982944:WWT982944 AJ65440:AL65440 KF65440:KH65440 UB65440:UD65440 ADX65440:ADZ65440 ANT65440:ANV65440 AXP65440:AXR65440 BHL65440:BHN65440 BRH65440:BRJ65440 CBD65440:CBF65440 CKZ65440:CLB65440 CUV65440:CUX65440 DER65440:DET65440 DON65440:DOP65440 DYJ65440:DYL65440 EIF65440:EIH65440 ESB65440:ESD65440 FBX65440:FBZ65440 FLT65440:FLV65440 FVP65440:FVR65440 GFL65440:GFN65440 GPH65440:GPJ65440 GZD65440:GZF65440 HIZ65440:HJB65440 HSV65440:HSX65440 ICR65440:ICT65440 IMN65440:IMP65440 IWJ65440:IWL65440 JGF65440:JGH65440 JQB65440:JQD65440 JZX65440:JZZ65440 KJT65440:KJV65440 KTP65440:KTR65440 LDL65440:LDN65440 LNH65440:LNJ65440 LXD65440:LXF65440 MGZ65440:MHB65440 MQV65440:MQX65440 NAR65440:NAT65440 NKN65440:NKP65440 NUJ65440:NUL65440 OEF65440:OEH65440 OOB65440:OOD65440 OXX65440:OXZ65440 PHT65440:PHV65440 PRP65440:PRR65440 QBL65440:QBN65440 QLH65440:QLJ65440 QVD65440:QVF65440 REZ65440:RFB65440 ROV65440:ROX65440 RYR65440:RYT65440 SIN65440:SIP65440 SSJ65440:SSL65440 TCF65440:TCH65440 TMB65440:TMD65440 TVX65440:TVZ65440 UFT65440:UFV65440 UPP65440:UPR65440 UZL65440:UZN65440 VJH65440:VJJ65440 VTD65440:VTF65440 WCZ65440:WDB65440 WMV65440:WMX65440 WWR65440:WWT65440 AJ130976:AL130976 KF130976:KH130976 UB130976:UD130976 ADX130976:ADZ130976 ANT130976:ANV130976 AXP130976:AXR130976 BHL130976:BHN130976 BRH130976:BRJ130976 CBD130976:CBF130976 CKZ130976:CLB130976 CUV130976:CUX130976 DER130976:DET130976 DON130976:DOP130976 DYJ130976:DYL130976 EIF130976:EIH130976 ESB130976:ESD130976 FBX130976:FBZ130976 FLT130976:FLV130976 FVP130976:FVR130976 GFL130976:GFN130976 GPH130976:GPJ130976 GZD130976:GZF130976 HIZ130976:HJB130976 HSV130976:HSX130976 ICR130976:ICT130976 IMN130976:IMP130976 IWJ130976:IWL130976 JGF130976:JGH130976 JQB130976:JQD130976 JZX130976:JZZ130976 KJT130976:KJV130976 KTP130976:KTR130976 LDL130976:LDN130976 LNH130976:LNJ130976 LXD130976:LXF130976 MGZ130976:MHB130976 MQV130976:MQX130976 NAR130976:NAT130976 NKN130976:NKP130976 NUJ130976:NUL130976 OEF130976:OEH130976 OOB130976:OOD130976 OXX130976:OXZ130976 PHT130976:PHV130976 PRP130976:PRR130976 QBL130976:QBN130976 QLH130976:QLJ130976 QVD130976:QVF130976 REZ130976:RFB130976 ROV130976:ROX130976 RYR130976:RYT130976 SIN130976:SIP130976 SSJ130976:SSL130976 TCF130976:TCH130976 TMB130976:TMD130976 TVX130976:TVZ130976 UFT130976:UFV130976 UPP130976:UPR130976 UZL130976:UZN130976 VJH130976:VJJ130976 VTD130976:VTF130976 WCZ130976:WDB130976 WMV130976:WMX130976 WWR130976:WWT130976 AJ196512:AL196512 KF196512:KH196512 UB196512:UD196512 ADX196512:ADZ196512 ANT196512:ANV196512 AXP196512:AXR196512 BHL196512:BHN196512 BRH196512:BRJ196512 CBD196512:CBF196512 CKZ196512:CLB196512 CUV196512:CUX196512 DER196512:DET196512 DON196512:DOP196512 DYJ196512:DYL196512 EIF196512:EIH196512 ESB196512:ESD196512 FBX196512:FBZ196512 FLT196512:FLV196512 FVP196512:FVR196512 GFL196512:GFN196512 GPH196512:GPJ196512 GZD196512:GZF196512 HIZ196512:HJB196512 HSV196512:HSX196512 ICR196512:ICT196512 IMN196512:IMP196512 IWJ196512:IWL196512 JGF196512:JGH196512 JQB196512:JQD196512 JZX196512:JZZ196512 KJT196512:KJV196512 KTP196512:KTR196512 LDL196512:LDN196512 LNH196512:LNJ196512 LXD196512:LXF196512 MGZ196512:MHB196512 MQV196512:MQX196512 NAR196512:NAT196512 NKN196512:NKP196512 NUJ196512:NUL196512 OEF196512:OEH196512 OOB196512:OOD196512 OXX196512:OXZ196512 PHT196512:PHV196512 PRP196512:PRR196512 QBL196512:QBN196512 QLH196512:QLJ196512 QVD196512:QVF196512 REZ196512:RFB196512 ROV196512:ROX196512 RYR196512:RYT196512 SIN196512:SIP196512 SSJ196512:SSL196512 TCF196512:TCH196512 TMB196512:TMD196512 TVX196512:TVZ196512 UFT196512:UFV196512 UPP196512:UPR196512 UZL196512:UZN196512 VJH196512:VJJ196512 VTD196512:VTF196512 WCZ196512:WDB196512 WMV196512:WMX196512 WWR196512:WWT196512 AJ262048:AL262048 KF262048:KH262048 UB262048:UD262048 ADX262048:ADZ262048 ANT262048:ANV262048 AXP262048:AXR262048 BHL262048:BHN262048 BRH262048:BRJ262048 CBD262048:CBF262048 CKZ262048:CLB262048 CUV262048:CUX262048 DER262048:DET262048 DON262048:DOP262048 DYJ262048:DYL262048 EIF262048:EIH262048 ESB262048:ESD262048 FBX262048:FBZ262048 FLT262048:FLV262048 FVP262048:FVR262048 GFL262048:GFN262048 GPH262048:GPJ262048 GZD262048:GZF262048 HIZ262048:HJB262048 HSV262048:HSX262048 ICR262048:ICT262048 IMN262048:IMP262048 IWJ262048:IWL262048 JGF262048:JGH262048 JQB262048:JQD262048 JZX262048:JZZ262048 KJT262048:KJV262048 KTP262048:KTR262048 LDL262048:LDN262048 LNH262048:LNJ262048 LXD262048:LXF262048 MGZ262048:MHB262048 MQV262048:MQX262048 NAR262048:NAT262048 NKN262048:NKP262048 NUJ262048:NUL262048 OEF262048:OEH262048 OOB262048:OOD262048 OXX262048:OXZ262048 PHT262048:PHV262048 PRP262048:PRR262048 QBL262048:QBN262048 QLH262048:QLJ262048 QVD262048:QVF262048 REZ262048:RFB262048 ROV262048:ROX262048 RYR262048:RYT262048 SIN262048:SIP262048 SSJ262048:SSL262048 TCF262048:TCH262048 TMB262048:TMD262048 TVX262048:TVZ262048 UFT262048:UFV262048 UPP262048:UPR262048 UZL262048:UZN262048 VJH262048:VJJ262048 VTD262048:VTF262048 WCZ262048:WDB262048 WMV262048:WMX262048 WWR262048:WWT262048 AJ327584:AL327584 KF327584:KH327584 UB327584:UD327584 ADX327584:ADZ327584 ANT327584:ANV327584 AXP327584:AXR327584 BHL327584:BHN327584 BRH327584:BRJ327584 CBD327584:CBF327584 CKZ327584:CLB327584 CUV327584:CUX327584 DER327584:DET327584 DON327584:DOP327584 DYJ327584:DYL327584 EIF327584:EIH327584 ESB327584:ESD327584 FBX327584:FBZ327584 FLT327584:FLV327584 FVP327584:FVR327584 GFL327584:GFN327584 GPH327584:GPJ327584 GZD327584:GZF327584 HIZ327584:HJB327584 HSV327584:HSX327584 ICR327584:ICT327584 IMN327584:IMP327584 IWJ327584:IWL327584 JGF327584:JGH327584 JQB327584:JQD327584 JZX327584:JZZ327584 KJT327584:KJV327584 KTP327584:KTR327584 LDL327584:LDN327584 LNH327584:LNJ327584 LXD327584:LXF327584 MGZ327584:MHB327584 MQV327584:MQX327584 NAR327584:NAT327584 NKN327584:NKP327584 NUJ327584:NUL327584 OEF327584:OEH327584 OOB327584:OOD327584 OXX327584:OXZ327584 PHT327584:PHV327584 PRP327584:PRR327584 QBL327584:QBN327584 QLH327584:QLJ327584 QVD327584:QVF327584 REZ327584:RFB327584 ROV327584:ROX327584 RYR327584:RYT327584 SIN327584:SIP327584 SSJ327584:SSL327584 TCF327584:TCH327584 TMB327584:TMD327584 TVX327584:TVZ327584 UFT327584:UFV327584 UPP327584:UPR327584 UZL327584:UZN327584 VJH327584:VJJ327584 VTD327584:VTF327584 WCZ327584:WDB327584 WMV327584:WMX327584 WWR327584:WWT327584 AJ393120:AL393120 KF393120:KH393120 UB393120:UD393120 ADX393120:ADZ393120 ANT393120:ANV393120 AXP393120:AXR393120 BHL393120:BHN393120 BRH393120:BRJ393120 CBD393120:CBF393120 CKZ393120:CLB393120 CUV393120:CUX393120 DER393120:DET393120 DON393120:DOP393120 DYJ393120:DYL393120 EIF393120:EIH393120 ESB393120:ESD393120 FBX393120:FBZ393120 FLT393120:FLV393120 FVP393120:FVR393120 GFL393120:GFN393120 GPH393120:GPJ393120 GZD393120:GZF393120 HIZ393120:HJB393120 HSV393120:HSX393120 ICR393120:ICT393120 IMN393120:IMP393120 IWJ393120:IWL393120 JGF393120:JGH393120 JQB393120:JQD393120 JZX393120:JZZ393120 KJT393120:KJV393120 KTP393120:KTR393120 LDL393120:LDN393120 LNH393120:LNJ393120 LXD393120:LXF393120 MGZ393120:MHB393120 MQV393120:MQX393120 NAR393120:NAT393120 NKN393120:NKP393120 NUJ393120:NUL393120 OEF393120:OEH393120 OOB393120:OOD393120 OXX393120:OXZ393120 PHT393120:PHV393120 PRP393120:PRR393120 QBL393120:QBN393120 QLH393120:QLJ393120 QVD393120:QVF393120 REZ393120:RFB393120 ROV393120:ROX393120 RYR393120:RYT393120 SIN393120:SIP393120 SSJ393120:SSL393120 TCF393120:TCH393120 TMB393120:TMD393120 TVX393120:TVZ393120 UFT393120:UFV393120 UPP393120:UPR393120 UZL393120:UZN393120 VJH393120:VJJ393120 VTD393120:VTF393120 WCZ393120:WDB393120 WMV393120:WMX393120 WWR393120:WWT393120 AJ458656:AL458656 KF458656:KH458656 UB458656:UD458656 ADX458656:ADZ458656 ANT458656:ANV458656 AXP458656:AXR458656 BHL458656:BHN458656 BRH458656:BRJ458656 CBD458656:CBF458656 CKZ458656:CLB458656 CUV458656:CUX458656 DER458656:DET458656 DON458656:DOP458656 DYJ458656:DYL458656 EIF458656:EIH458656 ESB458656:ESD458656 FBX458656:FBZ458656 FLT458656:FLV458656 FVP458656:FVR458656 GFL458656:GFN458656 GPH458656:GPJ458656 GZD458656:GZF458656 HIZ458656:HJB458656 HSV458656:HSX458656 ICR458656:ICT458656 IMN458656:IMP458656 IWJ458656:IWL458656 JGF458656:JGH458656 JQB458656:JQD458656 JZX458656:JZZ458656 KJT458656:KJV458656 KTP458656:KTR458656 LDL458656:LDN458656 LNH458656:LNJ458656 LXD458656:LXF458656 MGZ458656:MHB458656 MQV458656:MQX458656 NAR458656:NAT458656 NKN458656:NKP458656 NUJ458656:NUL458656 OEF458656:OEH458656 OOB458656:OOD458656 OXX458656:OXZ458656 PHT458656:PHV458656 PRP458656:PRR458656 QBL458656:QBN458656 QLH458656:QLJ458656 QVD458656:QVF458656 REZ458656:RFB458656 ROV458656:ROX458656 RYR458656:RYT458656 SIN458656:SIP458656 SSJ458656:SSL458656 TCF458656:TCH458656 TMB458656:TMD458656 TVX458656:TVZ458656 UFT458656:UFV458656 UPP458656:UPR458656 UZL458656:UZN458656 VJH458656:VJJ458656 VTD458656:VTF458656 WCZ458656:WDB458656 WMV458656:WMX458656 WWR458656:WWT458656 AJ524192:AL524192 KF524192:KH524192 UB524192:UD524192 ADX524192:ADZ524192 ANT524192:ANV524192 AXP524192:AXR524192 BHL524192:BHN524192 BRH524192:BRJ524192 CBD524192:CBF524192 CKZ524192:CLB524192 CUV524192:CUX524192 DER524192:DET524192 DON524192:DOP524192 DYJ524192:DYL524192 EIF524192:EIH524192 ESB524192:ESD524192 FBX524192:FBZ524192 FLT524192:FLV524192 FVP524192:FVR524192 GFL524192:GFN524192 GPH524192:GPJ524192 GZD524192:GZF524192 HIZ524192:HJB524192 HSV524192:HSX524192 ICR524192:ICT524192 IMN524192:IMP524192 IWJ524192:IWL524192 JGF524192:JGH524192 JQB524192:JQD524192 JZX524192:JZZ524192 KJT524192:KJV524192 KTP524192:KTR524192 LDL524192:LDN524192 LNH524192:LNJ524192 LXD524192:LXF524192 MGZ524192:MHB524192 MQV524192:MQX524192 NAR524192:NAT524192 NKN524192:NKP524192 NUJ524192:NUL524192 OEF524192:OEH524192 OOB524192:OOD524192 OXX524192:OXZ524192 PHT524192:PHV524192 PRP524192:PRR524192 QBL524192:QBN524192 QLH524192:QLJ524192 QVD524192:QVF524192 REZ524192:RFB524192 ROV524192:ROX524192 RYR524192:RYT524192 SIN524192:SIP524192 SSJ524192:SSL524192 TCF524192:TCH524192 TMB524192:TMD524192 TVX524192:TVZ524192 UFT524192:UFV524192 UPP524192:UPR524192 UZL524192:UZN524192 VJH524192:VJJ524192 VTD524192:VTF524192 WCZ524192:WDB524192 WMV524192:WMX524192 WWR524192:WWT524192 AJ589728:AL589728 KF589728:KH589728 UB589728:UD589728 ADX589728:ADZ589728 ANT589728:ANV589728 AXP589728:AXR589728 BHL589728:BHN589728 BRH589728:BRJ589728 CBD589728:CBF589728 CKZ589728:CLB589728 CUV589728:CUX589728 DER589728:DET589728 DON589728:DOP589728 DYJ589728:DYL589728 EIF589728:EIH589728 ESB589728:ESD589728 FBX589728:FBZ589728 FLT589728:FLV589728 FVP589728:FVR589728 GFL589728:GFN589728 GPH589728:GPJ589728 GZD589728:GZF589728 HIZ589728:HJB589728 HSV589728:HSX589728 ICR589728:ICT589728 IMN589728:IMP589728 IWJ589728:IWL589728 JGF589728:JGH589728 JQB589728:JQD589728 JZX589728:JZZ589728 KJT589728:KJV589728 KTP589728:KTR589728 LDL589728:LDN589728 LNH589728:LNJ589728 LXD589728:LXF589728 MGZ589728:MHB589728 MQV589728:MQX589728 NAR589728:NAT589728 NKN589728:NKP589728 NUJ589728:NUL589728 OEF589728:OEH589728 OOB589728:OOD589728 OXX589728:OXZ589728 PHT589728:PHV589728 PRP589728:PRR589728 QBL589728:QBN589728 QLH589728:QLJ589728 QVD589728:QVF589728 REZ589728:RFB589728 ROV589728:ROX589728 RYR589728:RYT589728 SIN589728:SIP589728 SSJ589728:SSL589728 TCF589728:TCH589728 TMB589728:TMD589728 TVX589728:TVZ589728 UFT589728:UFV589728 UPP589728:UPR589728 UZL589728:UZN589728 VJH589728:VJJ589728 VTD589728:VTF589728 WCZ589728:WDB589728 WMV589728:WMX589728 WWR589728:WWT589728 AJ655264:AL655264 KF655264:KH655264 UB655264:UD655264 ADX655264:ADZ655264 ANT655264:ANV655264 AXP655264:AXR655264 BHL655264:BHN655264 BRH655264:BRJ655264 CBD655264:CBF655264 CKZ655264:CLB655264 CUV655264:CUX655264 DER655264:DET655264 DON655264:DOP655264 DYJ655264:DYL655264 EIF655264:EIH655264 ESB655264:ESD655264 FBX655264:FBZ655264 FLT655264:FLV655264 FVP655264:FVR655264 GFL655264:GFN655264 GPH655264:GPJ655264 GZD655264:GZF655264 HIZ655264:HJB655264 HSV655264:HSX655264 ICR655264:ICT655264 IMN655264:IMP655264 IWJ655264:IWL655264 JGF655264:JGH655264 JQB655264:JQD655264 JZX655264:JZZ655264 KJT655264:KJV655264 KTP655264:KTR655264 LDL655264:LDN655264 LNH655264:LNJ655264 LXD655264:LXF655264 MGZ655264:MHB655264 MQV655264:MQX655264 NAR655264:NAT655264 NKN655264:NKP655264 NUJ655264:NUL655264 OEF655264:OEH655264 OOB655264:OOD655264 OXX655264:OXZ655264 PHT655264:PHV655264 PRP655264:PRR655264 QBL655264:QBN655264 QLH655264:QLJ655264 QVD655264:QVF655264 REZ655264:RFB655264 ROV655264:ROX655264 RYR655264:RYT655264 SIN655264:SIP655264 SSJ655264:SSL655264 TCF655264:TCH655264 TMB655264:TMD655264 TVX655264:TVZ655264 UFT655264:UFV655264 UPP655264:UPR655264 UZL655264:UZN655264 VJH655264:VJJ655264 VTD655264:VTF655264 WCZ655264:WDB655264 WMV655264:WMX655264 WWR655264:WWT655264 AJ720800:AL720800 KF720800:KH720800 UB720800:UD720800 ADX720800:ADZ720800 ANT720800:ANV720800 AXP720800:AXR720800 BHL720800:BHN720800 BRH720800:BRJ720800 CBD720800:CBF720800 CKZ720800:CLB720800 CUV720800:CUX720800 DER720800:DET720800 DON720800:DOP720800 DYJ720800:DYL720800 EIF720800:EIH720800 ESB720800:ESD720800 FBX720800:FBZ720800 FLT720800:FLV720800 FVP720800:FVR720800 GFL720800:GFN720800 GPH720800:GPJ720800 GZD720800:GZF720800 HIZ720800:HJB720800 HSV720800:HSX720800 ICR720800:ICT720800 IMN720800:IMP720800 IWJ720800:IWL720800 JGF720800:JGH720800 JQB720800:JQD720800 JZX720800:JZZ720800 KJT720800:KJV720800 KTP720800:KTR720800 LDL720800:LDN720800 LNH720800:LNJ720800 LXD720800:LXF720800 MGZ720800:MHB720800 MQV720800:MQX720800 NAR720800:NAT720800 NKN720800:NKP720800 NUJ720800:NUL720800 OEF720800:OEH720800 OOB720800:OOD720800 OXX720800:OXZ720800 PHT720800:PHV720800 PRP720800:PRR720800 QBL720800:QBN720800 QLH720800:QLJ720800 QVD720800:QVF720800 REZ720800:RFB720800 ROV720800:ROX720800 RYR720800:RYT720800 SIN720800:SIP720800 SSJ720800:SSL720800 TCF720800:TCH720800 TMB720800:TMD720800 TVX720800:TVZ720800 UFT720800:UFV720800 UPP720800:UPR720800 UZL720800:UZN720800 VJH720800:VJJ720800 VTD720800:VTF720800 WCZ720800:WDB720800 WMV720800:WMX720800 WWR720800:WWT720800 AJ786336:AL786336 KF786336:KH786336 UB786336:UD786336 ADX786336:ADZ786336 ANT786336:ANV786336 AXP786336:AXR786336 BHL786336:BHN786336 BRH786336:BRJ786336 CBD786336:CBF786336 CKZ786336:CLB786336 CUV786336:CUX786336 DER786336:DET786336 DON786336:DOP786336 DYJ786336:DYL786336 EIF786336:EIH786336 ESB786336:ESD786336 FBX786336:FBZ786336 FLT786336:FLV786336 FVP786336:FVR786336 GFL786336:GFN786336 GPH786336:GPJ786336 GZD786336:GZF786336 HIZ786336:HJB786336 HSV786336:HSX786336 ICR786336:ICT786336 IMN786336:IMP786336 IWJ786336:IWL786336 JGF786336:JGH786336 JQB786336:JQD786336 JZX786336:JZZ786336 KJT786336:KJV786336 KTP786336:KTR786336 LDL786336:LDN786336 LNH786336:LNJ786336 LXD786336:LXF786336 MGZ786336:MHB786336 MQV786336:MQX786336 NAR786336:NAT786336 NKN786336:NKP786336 NUJ786336:NUL786336 OEF786336:OEH786336 OOB786336:OOD786336 OXX786336:OXZ786336 PHT786336:PHV786336 PRP786336:PRR786336 QBL786336:QBN786336 QLH786336:QLJ786336 QVD786336:QVF786336 REZ786336:RFB786336 ROV786336:ROX786336 RYR786336:RYT786336 SIN786336:SIP786336 SSJ786336:SSL786336 TCF786336:TCH786336 TMB786336:TMD786336 TVX786336:TVZ786336 UFT786336:UFV786336 UPP786336:UPR786336 UZL786336:UZN786336 VJH786336:VJJ786336 VTD786336:VTF786336 WCZ786336:WDB786336 WMV786336:WMX786336 WWR786336:WWT786336 AJ851872:AL851872 KF851872:KH851872 UB851872:UD851872 ADX851872:ADZ851872 ANT851872:ANV851872 AXP851872:AXR851872 BHL851872:BHN851872 BRH851872:BRJ851872 CBD851872:CBF851872 CKZ851872:CLB851872 CUV851872:CUX851872 DER851872:DET851872 DON851872:DOP851872 DYJ851872:DYL851872 EIF851872:EIH851872 ESB851872:ESD851872 FBX851872:FBZ851872 FLT851872:FLV851872 FVP851872:FVR851872 GFL851872:GFN851872 GPH851872:GPJ851872 GZD851872:GZF851872 HIZ851872:HJB851872 HSV851872:HSX851872 ICR851872:ICT851872 IMN851872:IMP851872 IWJ851872:IWL851872 JGF851872:JGH851872 JQB851872:JQD851872 JZX851872:JZZ851872 KJT851872:KJV851872 KTP851872:KTR851872 LDL851872:LDN851872 LNH851872:LNJ851872 LXD851872:LXF851872 MGZ851872:MHB851872 MQV851872:MQX851872 NAR851872:NAT851872 NKN851872:NKP851872 NUJ851872:NUL851872 OEF851872:OEH851872 OOB851872:OOD851872 OXX851872:OXZ851872 PHT851872:PHV851872 PRP851872:PRR851872 QBL851872:QBN851872 QLH851872:QLJ851872 QVD851872:QVF851872 REZ851872:RFB851872 ROV851872:ROX851872 RYR851872:RYT851872 SIN851872:SIP851872 SSJ851872:SSL851872 TCF851872:TCH851872 TMB851872:TMD851872 TVX851872:TVZ851872 UFT851872:UFV851872 UPP851872:UPR851872 UZL851872:UZN851872 VJH851872:VJJ851872 VTD851872:VTF851872 WCZ851872:WDB851872 WMV851872:WMX851872 WWR851872:WWT851872 AJ917408:AL917408 KF917408:KH917408 UB917408:UD917408 ADX917408:ADZ917408 ANT917408:ANV917408 AXP917408:AXR917408 BHL917408:BHN917408 BRH917408:BRJ917408 CBD917408:CBF917408 CKZ917408:CLB917408 CUV917408:CUX917408 DER917408:DET917408 DON917408:DOP917408 DYJ917408:DYL917408 EIF917408:EIH917408 ESB917408:ESD917408 FBX917408:FBZ917408 FLT917408:FLV917408 FVP917408:FVR917408 GFL917408:GFN917408 GPH917408:GPJ917408 GZD917408:GZF917408 HIZ917408:HJB917408 HSV917408:HSX917408 ICR917408:ICT917408 IMN917408:IMP917408 IWJ917408:IWL917408 JGF917408:JGH917408 JQB917408:JQD917408 JZX917408:JZZ917408 KJT917408:KJV917408 KTP917408:KTR917408 LDL917408:LDN917408 LNH917408:LNJ917408 LXD917408:LXF917408 MGZ917408:MHB917408 MQV917408:MQX917408 NAR917408:NAT917408 NKN917408:NKP917408 NUJ917408:NUL917408 OEF917408:OEH917408 OOB917408:OOD917408 OXX917408:OXZ917408 PHT917408:PHV917408 PRP917408:PRR917408 QBL917408:QBN917408 QLH917408:QLJ917408 QVD917408:QVF917408 REZ917408:RFB917408 ROV917408:ROX917408 RYR917408:RYT917408 SIN917408:SIP917408 SSJ917408:SSL917408 TCF917408:TCH917408 TMB917408:TMD917408 TVX917408:TVZ917408 UFT917408:UFV917408 UPP917408:UPR917408 UZL917408:UZN917408 VJH917408:VJJ917408 VTD917408:VTF917408 WCZ917408:WDB917408 WMV917408:WMX917408 WWR917408:WWT917408 AJ982944:AL982944 KF982944:KH982944 UB982944:UD982944 ADX982944:ADZ982944 ANT982944:ANV982944 AXP982944:AXR982944 BHL982944:BHN982944 BRH982944:BRJ982944 CBD982944:CBF982944 CKZ982944:CLB982944 CUV982944:CUX982944 DER982944:DET982944 DON982944:DOP982944 DYJ982944:DYL982944 EIF982944:EIH982944 ESB982944:ESD982944 FBX982944:FBZ982944 FLT982944:FLV982944 FVP982944:FVR982944 GFL982944:GFN982944 GPH982944:GPJ982944 GZD982944:GZF982944 HIZ982944:HJB982944 HSV982944:HSX982944 ICR982944:ICT982944 IMN982944:IMP982944 IWJ982944:IWL982944 JGF982944:JGH982944 JQB982944:JQD982944 JZX982944:JZZ982944 KJT982944:KJV982944 KTP982944:KTR982944 LDL982944:LDN982944 LNH982944:LNJ982944 LXD982944:LXF982944 MGZ982944:MHB982944 MQV982944:MQX982944 NAR982944:NAT982944 NKN982944:NKP982944 NUJ982944:NUL982944 OEF982944:OEH982944 OOB982944:OOD982944 OXX982944:OXZ982944 PHT982944:PHV982944 PRP982944:PRR982944 QBL982944:QBN982944 QLH982944:QLJ982944 QVD982944:QVF982944 REZ982944:RFB982944 ROV982944:ROX982944 RYR982944:RYT982944 SIN982944:SIP982944 SSJ982944:SSL982944 TCF982944:TCH982944 TMB982944:TMD982944 TVX982944:TVZ982944 UFT982944:UFV982944 UPP982944:UPR982944 UZL982944:UZN982944 VJH982944:VJJ982944 VTD982944:VTF982944 WCZ982944:WDB982944 WMV982944:WMX982944 KF31:KH31 UB31:UD31 ADX31:ADZ31 ANT31:ANV31 AXP31:AXR31 BHL31:BHN31 BRH31:BRJ31 CBD31:CBF31 CKZ31:CLB31 CUV31:CUX31 DER31:DET31 DON31:DOP31 DYJ31:DYL31 EIF31:EIH31 ESB31:ESD31 FBX31:FBZ31 FLT31:FLV31 FVP31:FVR31 GFL31:GFN31 GPH31:GPJ31 GZD31:GZF31 HIZ31:HJB31 HSV31:HSX31 ICR31:ICT31 IMN31:IMP31 IWJ31:IWL31 JGF31:JGH31 JQB31:JQD31 JZX31:JZZ31 KJT31:KJV31 KTP31:KTR31 LDL31:LDN31 LNH31:LNJ31 LXD31:LXF31 MGZ31:MHB31 MQV31:MQX31 NAR31:NAT31 NKN31:NKP31 NUJ31:NUL31 OEF31:OEH31 OOB31:OOD31 OXX31:OXZ31 PHT31:PHV31 PRP31:PRR31 QBL31:QBN31 QLH31:QLJ31 QVD31:QVF31 REZ31:RFB31 ROV31:ROX31 RYR31:RYT31 SIN31:SIP31 SSJ31:SSL31 TCF31:TCH31 TMB31:TMD31 TVX31:TVZ31 UFT31:UFV31 UPP31:UPR31 UZL31:UZN31 VJH31:VJJ31 VTD31:VTF31 WCZ31:WDB31 WMV31:WMX31 WWR31:WWT31">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o se puede determinar el número de regidores ausentes registrarlos en éste campo." sqref="WXF982950:WXH982950 AX65446:AZ65446 KT65446:KV65446 UP65446:UR65446 AEL65446:AEN65446 AOH65446:AOJ65446 AYD65446:AYF65446 BHZ65446:BIB65446 BRV65446:BRX65446 CBR65446:CBT65446 CLN65446:CLP65446 CVJ65446:CVL65446 DFF65446:DFH65446 DPB65446:DPD65446 DYX65446:DYZ65446 EIT65446:EIV65446 ESP65446:ESR65446 FCL65446:FCN65446 FMH65446:FMJ65446 FWD65446:FWF65446 GFZ65446:GGB65446 GPV65446:GPX65446 GZR65446:GZT65446 HJN65446:HJP65446 HTJ65446:HTL65446 IDF65446:IDH65446 INB65446:IND65446 IWX65446:IWZ65446 JGT65446:JGV65446 JQP65446:JQR65446 KAL65446:KAN65446 KKH65446:KKJ65446 KUD65446:KUF65446 LDZ65446:LEB65446 LNV65446:LNX65446 LXR65446:LXT65446 MHN65446:MHP65446 MRJ65446:MRL65446 NBF65446:NBH65446 NLB65446:NLD65446 NUX65446:NUZ65446 OET65446:OEV65446 OOP65446:OOR65446 OYL65446:OYN65446 PIH65446:PIJ65446 PSD65446:PSF65446 QBZ65446:QCB65446 QLV65446:QLX65446 QVR65446:QVT65446 RFN65446:RFP65446 RPJ65446:RPL65446 RZF65446:RZH65446 SJB65446:SJD65446 SSX65446:SSZ65446 TCT65446:TCV65446 TMP65446:TMR65446 TWL65446:TWN65446 UGH65446:UGJ65446 UQD65446:UQF65446 UZZ65446:VAB65446 VJV65446:VJX65446 VTR65446:VTT65446 WDN65446:WDP65446 WNJ65446:WNL65446 WXF65446:WXH65446 AX130982:AZ130982 KT130982:KV130982 UP130982:UR130982 AEL130982:AEN130982 AOH130982:AOJ130982 AYD130982:AYF130982 BHZ130982:BIB130982 BRV130982:BRX130982 CBR130982:CBT130982 CLN130982:CLP130982 CVJ130982:CVL130982 DFF130982:DFH130982 DPB130982:DPD130982 DYX130982:DYZ130982 EIT130982:EIV130982 ESP130982:ESR130982 FCL130982:FCN130982 FMH130982:FMJ130982 FWD130982:FWF130982 GFZ130982:GGB130982 GPV130982:GPX130982 GZR130982:GZT130982 HJN130982:HJP130982 HTJ130982:HTL130982 IDF130982:IDH130982 INB130982:IND130982 IWX130982:IWZ130982 JGT130982:JGV130982 JQP130982:JQR130982 KAL130982:KAN130982 KKH130982:KKJ130982 KUD130982:KUF130982 LDZ130982:LEB130982 LNV130982:LNX130982 LXR130982:LXT130982 MHN130982:MHP130982 MRJ130982:MRL130982 NBF130982:NBH130982 NLB130982:NLD130982 NUX130982:NUZ130982 OET130982:OEV130982 OOP130982:OOR130982 OYL130982:OYN130982 PIH130982:PIJ130982 PSD130982:PSF130982 QBZ130982:QCB130982 QLV130982:QLX130982 QVR130982:QVT130982 RFN130982:RFP130982 RPJ130982:RPL130982 RZF130982:RZH130982 SJB130982:SJD130982 SSX130982:SSZ130982 TCT130982:TCV130982 TMP130982:TMR130982 TWL130982:TWN130982 UGH130982:UGJ130982 UQD130982:UQF130982 UZZ130982:VAB130982 VJV130982:VJX130982 VTR130982:VTT130982 WDN130982:WDP130982 WNJ130982:WNL130982 WXF130982:WXH130982 AX196518:AZ196518 KT196518:KV196518 UP196518:UR196518 AEL196518:AEN196518 AOH196518:AOJ196518 AYD196518:AYF196518 BHZ196518:BIB196518 BRV196518:BRX196518 CBR196518:CBT196518 CLN196518:CLP196518 CVJ196518:CVL196518 DFF196518:DFH196518 DPB196518:DPD196518 DYX196518:DYZ196518 EIT196518:EIV196518 ESP196518:ESR196518 FCL196518:FCN196518 FMH196518:FMJ196518 FWD196518:FWF196518 GFZ196518:GGB196518 GPV196518:GPX196518 GZR196518:GZT196518 HJN196518:HJP196518 HTJ196518:HTL196518 IDF196518:IDH196518 INB196518:IND196518 IWX196518:IWZ196518 JGT196518:JGV196518 JQP196518:JQR196518 KAL196518:KAN196518 KKH196518:KKJ196518 KUD196518:KUF196518 LDZ196518:LEB196518 LNV196518:LNX196518 LXR196518:LXT196518 MHN196518:MHP196518 MRJ196518:MRL196518 NBF196518:NBH196518 NLB196518:NLD196518 NUX196518:NUZ196518 OET196518:OEV196518 OOP196518:OOR196518 OYL196518:OYN196518 PIH196518:PIJ196518 PSD196518:PSF196518 QBZ196518:QCB196518 QLV196518:QLX196518 QVR196518:QVT196518 RFN196518:RFP196518 RPJ196518:RPL196518 RZF196518:RZH196518 SJB196518:SJD196518 SSX196518:SSZ196518 TCT196518:TCV196518 TMP196518:TMR196518 TWL196518:TWN196518 UGH196518:UGJ196518 UQD196518:UQF196518 UZZ196518:VAB196518 VJV196518:VJX196518 VTR196518:VTT196518 WDN196518:WDP196518 WNJ196518:WNL196518 WXF196518:WXH196518 AX262054:AZ262054 KT262054:KV262054 UP262054:UR262054 AEL262054:AEN262054 AOH262054:AOJ262054 AYD262054:AYF262054 BHZ262054:BIB262054 BRV262054:BRX262054 CBR262054:CBT262054 CLN262054:CLP262054 CVJ262054:CVL262054 DFF262054:DFH262054 DPB262054:DPD262054 DYX262054:DYZ262054 EIT262054:EIV262054 ESP262054:ESR262054 FCL262054:FCN262054 FMH262054:FMJ262054 FWD262054:FWF262054 GFZ262054:GGB262054 GPV262054:GPX262054 GZR262054:GZT262054 HJN262054:HJP262054 HTJ262054:HTL262054 IDF262054:IDH262054 INB262054:IND262054 IWX262054:IWZ262054 JGT262054:JGV262054 JQP262054:JQR262054 KAL262054:KAN262054 KKH262054:KKJ262054 KUD262054:KUF262054 LDZ262054:LEB262054 LNV262054:LNX262054 LXR262054:LXT262054 MHN262054:MHP262054 MRJ262054:MRL262054 NBF262054:NBH262054 NLB262054:NLD262054 NUX262054:NUZ262054 OET262054:OEV262054 OOP262054:OOR262054 OYL262054:OYN262054 PIH262054:PIJ262054 PSD262054:PSF262054 QBZ262054:QCB262054 QLV262054:QLX262054 QVR262054:QVT262054 RFN262054:RFP262054 RPJ262054:RPL262054 RZF262054:RZH262054 SJB262054:SJD262054 SSX262054:SSZ262054 TCT262054:TCV262054 TMP262054:TMR262054 TWL262054:TWN262054 UGH262054:UGJ262054 UQD262054:UQF262054 UZZ262054:VAB262054 VJV262054:VJX262054 VTR262054:VTT262054 WDN262054:WDP262054 WNJ262054:WNL262054 WXF262054:WXH262054 AX327590:AZ327590 KT327590:KV327590 UP327590:UR327590 AEL327590:AEN327590 AOH327590:AOJ327590 AYD327590:AYF327590 BHZ327590:BIB327590 BRV327590:BRX327590 CBR327590:CBT327590 CLN327590:CLP327590 CVJ327590:CVL327590 DFF327590:DFH327590 DPB327590:DPD327590 DYX327590:DYZ327590 EIT327590:EIV327590 ESP327590:ESR327590 FCL327590:FCN327590 FMH327590:FMJ327590 FWD327590:FWF327590 GFZ327590:GGB327590 GPV327590:GPX327590 GZR327590:GZT327590 HJN327590:HJP327590 HTJ327590:HTL327590 IDF327590:IDH327590 INB327590:IND327590 IWX327590:IWZ327590 JGT327590:JGV327590 JQP327590:JQR327590 KAL327590:KAN327590 KKH327590:KKJ327590 KUD327590:KUF327590 LDZ327590:LEB327590 LNV327590:LNX327590 LXR327590:LXT327590 MHN327590:MHP327590 MRJ327590:MRL327590 NBF327590:NBH327590 NLB327590:NLD327590 NUX327590:NUZ327590 OET327590:OEV327590 OOP327590:OOR327590 OYL327590:OYN327590 PIH327590:PIJ327590 PSD327590:PSF327590 QBZ327590:QCB327590 QLV327590:QLX327590 QVR327590:QVT327590 RFN327590:RFP327590 RPJ327590:RPL327590 RZF327590:RZH327590 SJB327590:SJD327590 SSX327590:SSZ327590 TCT327590:TCV327590 TMP327590:TMR327590 TWL327590:TWN327590 UGH327590:UGJ327590 UQD327590:UQF327590 UZZ327590:VAB327590 VJV327590:VJX327590 VTR327590:VTT327590 WDN327590:WDP327590 WNJ327590:WNL327590 WXF327590:WXH327590 AX393126:AZ393126 KT393126:KV393126 UP393126:UR393126 AEL393126:AEN393126 AOH393126:AOJ393126 AYD393126:AYF393126 BHZ393126:BIB393126 BRV393126:BRX393126 CBR393126:CBT393126 CLN393126:CLP393126 CVJ393126:CVL393126 DFF393126:DFH393126 DPB393126:DPD393126 DYX393126:DYZ393126 EIT393126:EIV393126 ESP393126:ESR393126 FCL393126:FCN393126 FMH393126:FMJ393126 FWD393126:FWF393126 GFZ393126:GGB393126 GPV393126:GPX393126 GZR393126:GZT393126 HJN393126:HJP393126 HTJ393126:HTL393126 IDF393126:IDH393126 INB393126:IND393126 IWX393126:IWZ393126 JGT393126:JGV393126 JQP393126:JQR393126 KAL393126:KAN393126 KKH393126:KKJ393126 KUD393126:KUF393126 LDZ393126:LEB393126 LNV393126:LNX393126 LXR393126:LXT393126 MHN393126:MHP393126 MRJ393126:MRL393126 NBF393126:NBH393126 NLB393126:NLD393126 NUX393126:NUZ393126 OET393126:OEV393126 OOP393126:OOR393126 OYL393126:OYN393126 PIH393126:PIJ393126 PSD393126:PSF393126 QBZ393126:QCB393126 QLV393126:QLX393126 QVR393126:QVT393126 RFN393126:RFP393126 RPJ393126:RPL393126 RZF393126:RZH393126 SJB393126:SJD393126 SSX393126:SSZ393126 TCT393126:TCV393126 TMP393126:TMR393126 TWL393126:TWN393126 UGH393126:UGJ393126 UQD393126:UQF393126 UZZ393126:VAB393126 VJV393126:VJX393126 VTR393126:VTT393126 WDN393126:WDP393126 WNJ393126:WNL393126 WXF393126:WXH393126 AX458662:AZ458662 KT458662:KV458662 UP458662:UR458662 AEL458662:AEN458662 AOH458662:AOJ458662 AYD458662:AYF458662 BHZ458662:BIB458662 BRV458662:BRX458662 CBR458662:CBT458662 CLN458662:CLP458662 CVJ458662:CVL458662 DFF458662:DFH458662 DPB458662:DPD458662 DYX458662:DYZ458662 EIT458662:EIV458662 ESP458662:ESR458662 FCL458662:FCN458662 FMH458662:FMJ458662 FWD458662:FWF458662 GFZ458662:GGB458662 GPV458662:GPX458662 GZR458662:GZT458662 HJN458662:HJP458662 HTJ458662:HTL458662 IDF458662:IDH458662 INB458662:IND458662 IWX458662:IWZ458662 JGT458662:JGV458662 JQP458662:JQR458662 KAL458662:KAN458662 KKH458662:KKJ458662 KUD458662:KUF458662 LDZ458662:LEB458662 LNV458662:LNX458662 LXR458662:LXT458662 MHN458662:MHP458662 MRJ458662:MRL458662 NBF458662:NBH458662 NLB458662:NLD458662 NUX458662:NUZ458662 OET458662:OEV458662 OOP458662:OOR458662 OYL458662:OYN458662 PIH458662:PIJ458662 PSD458662:PSF458662 QBZ458662:QCB458662 QLV458662:QLX458662 QVR458662:QVT458662 RFN458662:RFP458662 RPJ458662:RPL458662 RZF458662:RZH458662 SJB458662:SJD458662 SSX458662:SSZ458662 TCT458662:TCV458662 TMP458662:TMR458662 TWL458662:TWN458662 UGH458662:UGJ458662 UQD458662:UQF458662 UZZ458662:VAB458662 VJV458662:VJX458662 VTR458662:VTT458662 WDN458662:WDP458662 WNJ458662:WNL458662 WXF458662:WXH458662 AX524198:AZ524198 KT524198:KV524198 UP524198:UR524198 AEL524198:AEN524198 AOH524198:AOJ524198 AYD524198:AYF524198 BHZ524198:BIB524198 BRV524198:BRX524198 CBR524198:CBT524198 CLN524198:CLP524198 CVJ524198:CVL524198 DFF524198:DFH524198 DPB524198:DPD524198 DYX524198:DYZ524198 EIT524198:EIV524198 ESP524198:ESR524198 FCL524198:FCN524198 FMH524198:FMJ524198 FWD524198:FWF524198 GFZ524198:GGB524198 GPV524198:GPX524198 GZR524198:GZT524198 HJN524198:HJP524198 HTJ524198:HTL524198 IDF524198:IDH524198 INB524198:IND524198 IWX524198:IWZ524198 JGT524198:JGV524198 JQP524198:JQR524198 KAL524198:KAN524198 KKH524198:KKJ524198 KUD524198:KUF524198 LDZ524198:LEB524198 LNV524198:LNX524198 LXR524198:LXT524198 MHN524198:MHP524198 MRJ524198:MRL524198 NBF524198:NBH524198 NLB524198:NLD524198 NUX524198:NUZ524198 OET524198:OEV524198 OOP524198:OOR524198 OYL524198:OYN524198 PIH524198:PIJ524198 PSD524198:PSF524198 QBZ524198:QCB524198 QLV524198:QLX524198 QVR524198:QVT524198 RFN524198:RFP524198 RPJ524198:RPL524198 RZF524198:RZH524198 SJB524198:SJD524198 SSX524198:SSZ524198 TCT524198:TCV524198 TMP524198:TMR524198 TWL524198:TWN524198 UGH524198:UGJ524198 UQD524198:UQF524198 UZZ524198:VAB524198 VJV524198:VJX524198 VTR524198:VTT524198 WDN524198:WDP524198 WNJ524198:WNL524198 WXF524198:WXH524198 AX589734:AZ589734 KT589734:KV589734 UP589734:UR589734 AEL589734:AEN589734 AOH589734:AOJ589734 AYD589734:AYF589734 BHZ589734:BIB589734 BRV589734:BRX589734 CBR589734:CBT589734 CLN589734:CLP589734 CVJ589734:CVL589734 DFF589734:DFH589734 DPB589734:DPD589734 DYX589734:DYZ589734 EIT589734:EIV589734 ESP589734:ESR589734 FCL589734:FCN589734 FMH589734:FMJ589734 FWD589734:FWF589734 GFZ589734:GGB589734 GPV589734:GPX589734 GZR589734:GZT589734 HJN589734:HJP589734 HTJ589734:HTL589734 IDF589734:IDH589734 INB589734:IND589734 IWX589734:IWZ589734 JGT589734:JGV589734 JQP589734:JQR589734 KAL589734:KAN589734 KKH589734:KKJ589734 KUD589734:KUF589734 LDZ589734:LEB589734 LNV589734:LNX589734 LXR589734:LXT589734 MHN589734:MHP589734 MRJ589734:MRL589734 NBF589734:NBH589734 NLB589734:NLD589734 NUX589734:NUZ589734 OET589734:OEV589734 OOP589734:OOR589734 OYL589734:OYN589734 PIH589734:PIJ589734 PSD589734:PSF589734 QBZ589734:QCB589734 QLV589734:QLX589734 QVR589734:QVT589734 RFN589734:RFP589734 RPJ589734:RPL589734 RZF589734:RZH589734 SJB589734:SJD589734 SSX589734:SSZ589734 TCT589734:TCV589734 TMP589734:TMR589734 TWL589734:TWN589734 UGH589734:UGJ589734 UQD589734:UQF589734 UZZ589734:VAB589734 VJV589734:VJX589734 VTR589734:VTT589734 WDN589734:WDP589734 WNJ589734:WNL589734 WXF589734:WXH589734 AX655270:AZ655270 KT655270:KV655270 UP655270:UR655270 AEL655270:AEN655270 AOH655270:AOJ655270 AYD655270:AYF655270 BHZ655270:BIB655270 BRV655270:BRX655270 CBR655270:CBT655270 CLN655270:CLP655270 CVJ655270:CVL655270 DFF655270:DFH655270 DPB655270:DPD655270 DYX655270:DYZ655270 EIT655270:EIV655270 ESP655270:ESR655270 FCL655270:FCN655270 FMH655270:FMJ655270 FWD655270:FWF655270 GFZ655270:GGB655270 GPV655270:GPX655270 GZR655270:GZT655270 HJN655270:HJP655270 HTJ655270:HTL655270 IDF655270:IDH655270 INB655270:IND655270 IWX655270:IWZ655270 JGT655270:JGV655270 JQP655270:JQR655270 KAL655270:KAN655270 KKH655270:KKJ655270 KUD655270:KUF655270 LDZ655270:LEB655270 LNV655270:LNX655270 LXR655270:LXT655270 MHN655270:MHP655270 MRJ655270:MRL655270 NBF655270:NBH655270 NLB655270:NLD655270 NUX655270:NUZ655270 OET655270:OEV655270 OOP655270:OOR655270 OYL655270:OYN655270 PIH655270:PIJ655270 PSD655270:PSF655270 QBZ655270:QCB655270 QLV655270:QLX655270 QVR655270:QVT655270 RFN655270:RFP655270 RPJ655270:RPL655270 RZF655270:RZH655270 SJB655270:SJD655270 SSX655270:SSZ655270 TCT655270:TCV655270 TMP655270:TMR655270 TWL655270:TWN655270 UGH655270:UGJ655270 UQD655270:UQF655270 UZZ655270:VAB655270 VJV655270:VJX655270 VTR655270:VTT655270 WDN655270:WDP655270 WNJ655270:WNL655270 WXF655270:WXH655270 AX720806:AZ720806 KT720806:KV720806 UP720806:UR720806 AEL720806:AEN720806 AOH720806:AOJ720806 AYD720806:AYF720806 BHZ720806:BIB720806 BRV720806:BRX720806 CBR720806:CBT720806 CLN720806:CLP720806 CVJ720806:CVL720806 DFF720806:DFH720806 DPB720806:DPD720806 DYX720806:DYZ720806 EIT720806:EIV720806 ESP720806:ESR720806 FCL720806:FCN720806 FMH720806:FMJ720806 FWD720806:FWF720806 GFZ720806:GGB720806 GPV720806:GPX720806 GZR720806:GZT720806 HJN720806:HJP720806 HTJ720806:HTL720806 IDF720806:IDH720806 INB720806:IND720806 IWX720806:IWZ720806 JGT720806:JGV720806 JQP720806:JQR720806 KAL720806:KAN720806 KKH720806:KKJ720806 KUD720806:KUF720806 LDZ720806:LEB720806 LNV720806:LNX720806 LXR720806:LXT720806 MHN720806:MHP720806 MRJ720806:MRL720806 NBF720806:NBH720806 NLB720806:NLD720806 NUX720806:NUZ720806 OET720806:OEV720806 OOP720806:OOR720806 OYL720806:OYN720806 PIH720806:PIJ720806 PSD720806:PSF720806 QBZ720806:QCB720806 QLV720806:QLX720806 QVR720806:QVT720806 RFN720806:RFP720806 RPJ720806:RPL720806 RZF720806:RZH720806 SJB720806:SJD720806 SSX720806:SSZ720806 TCT720806:TCV720806 TMP720806:TMR720806 TWL720806:TWN720806 UGH720806:UGJ720806 UQD720806:UQF720806 UZZ720806:VAB720806 VJV720806:VJX720806 VTR720806:VTT720806 WDN720806:WDP720806 WNJ720806:WNL720806 WXF720806:WXH720806 AX786342:AZ786342 KT786342:KV786342 UP786342:UR786342 AEL786342:AEN786342 AOH786342:AOJ786342 AYD786342:AYF786342 BHZ786342:BIB786342 BRV786342:BRX786342 CBR786342:CBT786342 CLN786342:CLP786342 CVJ786342:CVL786342 DFF786342:DFH786342 DPB786342:DPD786342 DYX786342:DYZ786342 EIT786342:EIV786342 ESP786342:ESR786342 FCL786342:FCN786342 FMH786342:FMJ786342 FWD786342:FWF786342 GFZ786342:GGB786342 GPV786342:GPX786342 GZR786342:GZT786342 HJN786342:HJP786342 HTJ786342:HTL786342 IDF786342:IDH786342 INB786342:IND786342 IWX786342:IWZ786342 JGT786342:JGV786342 JQP786342:JQR786342 KAL786342:KAN786342 KKH786342:KKJ786342 KUD786342:KUF786342 LDZ786342:LEB786342 LNV786342:LNX786342 LXR786342:LXT786342 MHN786342:MHP786342 MRJ786342:MRL786342 NBF786342:NBH786342 NLB786342:NLD786342 NUX786342:NUZ786342 OET786342:OEV786342 OOP786342:OOR786342 OYL786342:OYN786342 PIH786342:PIJ786342 PSD786342:PSF786342 QBZ786342:QCB786342 QLV786342:QLX786342 QVR786342:QVT786342 RFN786342:RFP786342 RPJ786342:RPL786342 RZF786342:RZH786342 SJB786342:SJD786342 SSX786342:SSZ786342 TCT786342:TCV786342 TMP786342:TMR786342 TWL786342:TWN786342 UGH786342:UGJ786342 UQD786342:UQF786342 UZZ786342:VAB786342 VJV786342:VJX786342 VTR786342:VTT786342 WDN786342:WDP786342 WNJ786342:WNL786342 WXF786342:WXH786342 AX851878:AZ851878 KT851878:KV851878 UP851878:UR851878 AEL851878:AEN851878 AOH851878:AOJ851878 AYD851878:AYF851878 BHZ851878:BIB851878 BRV851878:BRX851878 CBR851878:CBT851878 CLN851878:CLP851878 CVJ851878:CVL851878 DFF851878:DFH851878 DPB851878:DPD851878 DYX851878:DYZ851878 EIT851878:EIV851878 ESP851878:ESR851878 FCL851878:FCN851878 FMH851878:FMJ851878 FWD851878:FWF851878 GFZ851878:GGB851878 GPV851878:GPX851878 GZR851878:GZT851878 HJN851878:HJP851878 HTJ851878:HTL851878 IDF851878:IDH851878 INB851878:IND851878 IWX851878:IWZ851878 JGT851878:JGV851878 JQP851878:JQR851878 KAL851878:KAN851878 KKH851878:KKJ851878 KUD851878:KUF851878 LDZ851878:LEB851878 LNV851878:LNX851878 LXR851878:LXT851878 MHN851878:MHP851878 MRJ851878:MRL851878 NBF851878:NBH851878 NLB851878:NLD851878 NUX851878:NUZ851878 OET851878:OEV851878 OOP851878:OOR851878 OYL851878:OYN851878 PIH851878:PIJ851878 PSD851878:PSF851878 QBZ851878:QCB851878 QLV851878:QLX851878 QVR851878:QVT851878 RFN851878:RFP851878 RPJ851878:RPL851878 RZF851878:RZH851878 SJB851878:SJD851878 SSX851878:SSZ851878 TCT851878:TCV851878 TMP851878:TMR851878 TWL851878:TWN851878 UGH851878:UGJ851878 UQD851878:UQF851878 UZZ851878:VAB851878 VJV851878:VJX851878 VTR851878:VTT851878 WDN851878:WDP851878 WNJ851878:WNL851878 WXF851878:WXH851878 AX917414:AZ917414 KT917414:KV917414 UP917414:UR917414 AEL917414:AEN917414 AOH917414:AOJ917414 AYD917414:AYF917414 BHZ917414:BIB917414 BRV917414:BRX917414 CBR917414:CBT917414 CLN917414:CLP917414 CVJ917414:CVL917414 DFF917414:DFH917414 DPB917414:DPD917414 DYX917414:DYZ917414 EIT917414:EIV917414 ESP917414:ESR917414 FCL917414:FCN917414 FMH917414:FMJ917414 FWD917414:FWF917414 GFZ917414:GGB917414 GPV917414:GPX917414 GZR917414:GZT917414 HJN917414:HJP917414 HTJ917414:HTL917414 IDF917414:IDH917414 INB917414:IND917414 IWX917414:IWZ917414 JGT917414:JGV917414 JQP917414:JQR917414 KAL917414:KAN917414 KKH917414:KKJ917414 KUD917414:KUF917414 LDZ917414:LEB917414 LNV917414:LNX917414 LXR917414:LXT917414 MHN917414:MHP917414 MRJ917414:MRL917414 NBF917414:NBH917414 NLB917414:NLD917414 NUX917414:NUZ917414 OET917414:OEV917414 OOP917414:OOR917414 OYL917414:OYN917414 PIH917414:PIJ917414 PSD917414:PSF917414 QBZ917414:QCB917414 QLV917414:QLX917414 QVR917414:QVT917414 RFN917414:RFP917414 RPJ917414:RPL917414 RZF917414:RZH917414 SJB917414:SJD917414 SSX917414:SSZ917414 TCT917414:TCV917414 TMP917414:TMR917414 TWL917414:TWN917414 UGH917414:UGJ917414 UQD917414:UQF917414 UZZ917414:VAB917414 VJV917414:VJX917414 VTR917414:VTT917414 WDN917414:WDP917414 WNJ917414:WNL917414 WXF917414:WXH917414 AX982950:AZ982950 KT982950:KV982950 UP982950:UR982950 AEL982950:AEN982950 AOH982950:AOJ982950 AYD982950:AYF982950 BHZ982950:BIB982950 BRV982950:BRX982950 CBR982950:CBT982950 CLN982950:CLP982950 CVJ982950:CVL982950 DFF982950:DFH982950 DPB982950:DPD982950 DYX982950:DYZ982950 EIT982950:EIV982950 ESP982950:ESR982950 FCL982950:FCN982950 FMH982950:FMJ982950 FWD982950:FWF982950 GFZ982950:GGB982950 GPV982950:GPX982950 GZR982950:GZT982950 HJN982950:HJP982950 HTJ982950:HTL982950 IDF982950:IDH982950 INB982950:IND982950 IWX982950:IWZ982950 JGT982950:JGV982950 JQP982950:JQR982950 KAL982950:KAN982950 KKH982950:KKJ982950 KUD982950:KUF982950 LDZ982950:LEB982950 LNV982950:LNX982950 LXR982950:LXT982950 MHN982950:MHP982950 MRJ982950:MRL982950 NBF982950:NBH982950 NLB982950:NLD982950 NUX982950:NUZ982950 OET982950:OEV982950 OOP982950:OOR982950 OYL982950:OYN982950 PIH982950:PIJ982950 PSD982950:PSF982950 QBZ982950:QCB982950 QLV982950:QLX982950 QVR982950:QVT982950 RFN982950:RFP982950 RPJ982950:RPL982950 RZF982950:RZH982950 SJB982950:SJD982950 SSX982950:SSZ982950 TCT982950:TCV982950 TMP982950:TMR982950 TWL982950:TWN982950 UGH982950:UGJ982950 UQD982950:UQF982950 UZZ982950:VAB982950 VJV982950:VJX982950 VTR982950:VTT982950 WDN982950:WDP982950 WNJ982950:WNL982950 KT37:KV37 UP37:UR37 AEL37:AEN37 AOH37:AOJ37 AYD37:AYF37 BHZ37:BIB37 BRV37:BRX37 CBR37:CBT37 CLN37:CLP37 CVJ37:CVL37 DFF37:DFH37 DPB37:DPD37 DYX37:DYZ37 EIT37:EIV37 ESP37:ESR37 FCL37:FCN37 FMH37:FMJ37 FWD37:FWF37 GFZ37:GGB37 GPV37:GPX37 GZR37:GZT37 HJN37:HJP37 HTJ37:HTL37 IDF37:IDH37 INB37:IND37 IWX37:IWZ37 JGT37:JGV37 JQP37:JQR37 KAL37:KAN37 KKH37:KKJ37 KUD37:KUF37 LDZ37:LEB37 LNV37:LNX37 LXR37:LXT37 MHN37:MHP37 MRJ37:MRL37 NBF37:NBH37 NLB37:NLD37 NUX37:NUZ37 OET37:OEV37 OOP37:OOR37 OYL37:OYN37 PIH37:PIJ37 PSD37:PSF37 QBZ37:QCB37 QLV37:QLX37 QVR37:QVT37 RFN37:RFP37 RPJ37:RPL37 RZF37:RZH37 SJB37:SJD37 SSX37:SSZ37 TCT37:TCV37 TMP37:TMR37 TWL37:TWN37 UGH37:UGJ37 UQD37:UQF37 UZZ37:VAB37 VJV37:VJX37 VTR37:VTT37 WDN37:WDP37 WNJ37:WNL37 WXF37:WXH37">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describe el número de regidores asistente, ingresarlo en éste campo el dato." sqref="WXF982948:WXH982948 AX65444:AZ65444 KT65444:KV65444 UP65444:UR65444 AEL65444:AEN65444 AOH65444:AOJ65444 AYD65444:AYF65444 BHZ65444:BIB65444 BRV65444:BRX65444 CBR65444:CBT65444 CLN65444:CLP65444 CVJ65444:CVL65444 DFF65444:DFH65444 DPB65444:DPD65444 DYX65444:DYZ65444 EIT65444:EIV65444 ESP65444:ESR65444 FCL65444:FCN65444 FMH65444:FMJ65444 FWD65444:FWF65444 GFZ65444:GGB65444 GPV65444:GPX65444 GZR65444:GZT65444 HJN65444:HJP65444 HTJ65444:HTL65444 IDF65444:IDH65444 INB65444:IND65444 IWX65444:IWZ65444 JGT65444:JGV65444 JQP65444:JQR65444 KAL65444:KAN65444 KKH65444:KKJ65444 KUD65444:KUF65444 LDZ65444:LEB65444 LNV65444:LNX65444 LXR65444:LXT65444 MHN65444:MHP65444 MRJ65444:MRL65444 NBF65444:NBH65444 NLB65444:NLD65444 NUX65444:NUZ65444 OET65444:OEV65444 OOP65444:OOR65444 OYL65444:OYN65444 PIH65444:PIJ65444 PSD65444:PSF65444 QBZ65444:QCB65444 QLV65444:QLX65444 QVR65444:QVT65444 RFN65444:RFP65444 RPJ65444:RPL65444 RZF65444:RZH65444 SJB65444:SJD65444 SSX65444:SSZ65444 TCT65444:TCV65444 TMP65444:TMR65444 TWL65444:TWN65444 UGH65444:UGJ65444 UQD65444:UQF65444 UZZ65444:VAB65444 VJV65444:VJX65444 VTR65444:VTT65444 WDN65444:WDP65444 WNJ65444:WNL65444 WXF65444:WXH65444 AX130980:AZ130980 KT130980:KV130980 UP130980:UR130980 AEL130980:AEN130980 AOH130980:AOJ130980 AYD130980:AYF130980 BHZ130980:BIB130980 BRV130980:BRX130980 CBR130980:CBT130980 CLN130980:CLP130980 CVJ130980:CVL130980 DFF130980:DFH130980 DPB130980:DPD130980 DYX130980:DYZ130980 EIT130980:EIV130980 ESP130980:ESR130980 FCL130980:FCN130980 FMH130980:FMJ130980 FWD130980:FWF130980 GFZ130980:GGB130980 GPV130980:GPX130980 GZR130980:GZT130980 HJN130980:HJP130980 HTJ130980:HTL130980 IDF130980:IDH130980 INB130980:IND130980 IWX130980:IWZ130980 JGT130980:JGV130980 JQP130980:JQR130980 KAL130980:KAN130980 KKH130980:KKJ130980 KUD130980:KUF130980 LDZ130980:LEB130980 LNV130980:LNX130980 LXR130980:LXT130980 MHN130980:MHP130980 MRJ130980:MRL130980 NBF130980:NBH130980 NLB130980:NLD130980 NUX130980:NUZ130980 OET130980:OEV130980 OOP130980:OOR130980 OYL130980:OYN130980 PIH130980:PIJ130980 PSD130980:PSF130980 QBZ130980:QCB130980 QLV130980:QLX130980 QVR130980:QVT130980 RFN130980:RFP130980 RPJ130980:RPL130980 RZF130980:RZH130980 SJB130980:SJD130980 SSX130980:SSZ130980 TCT130980:TCV130980 TMP130980:TMR130980 TWL130980:TWN130980 UGH130980:UGJ130980 UQD130980:UQF130980 UZZ130980:VAB130980 VJV130980:VJX130980 VTR130980:VTT130980 WDN130980:WDP130980 WNJ130980:WNL130980 WXF130980:WXH130980 AX196516:AZ196516 KT196516:KV196516 UP196516:UR196516 AEL196516:AEN196516 AOH196516:AOJ196516 AYD196516:AYF196516 BHZ196516:BIB196516 BRV196516:BRX196516 CBR196516:CBT196516 CLN196516:CLP196516 CVJ196516:CVL196516 DFF196516:DFH196516 DPB196516:DPD196516 DYX196516:DYZ196516 EIT196516:EIV196516 ESP196516:ESR196516 FCL196516:FCN196516 FMH196516:FMJ196516 FWD196516:FWF196516 GFZ196516:GGB196516 GPV196516:GPX196516 GZR196516:GZT196516 HJN196516:HJP196516 HTJ196516:HTL196516 IDF196516:IDH196516 INB196516:IND196516 IWX196516:IWZ196516 JGT196516:JGV196516 JQP196516:JQR196516 KAL196516:KAN196516 KKH196516:KKJ196516 KUD196516:KUF196516 LDZ196516:LEB196516 LNV196516:LNX196516 LXR196516:LXT196516 MHN196516:MHP196516 MRJ196516:MRL196516 NBF196516:NBH196516 NLB196516:NLD196516 NUX196516:NUZ196516 OET196516:OEV196516 OOP196516:OOR196516 OYL196516:OYN196516 PIH196516:PIJ196516 PSD196516:PSF196516 QBZ196516:QCB196516 QLV196516:QLX196516 QVR196516:QVT196516 RFN196516:RFP196516 RPJ196516:RPL196516 RZF196516:RZH196516 SJB196516:SJD196516 SSX196516:SSZ196516 TCT196516:TCV196516 TMP196516:TMR196516 TWL196516:TWN196516 UGH196516:UGJ196516 UQD196516:UQF196516 UZZ196516:VAB196516 VJV196516:VJX196516 VTR196516:VTT196516 WDN196516:WDP196516 WNJ196516:WNL196516 WXF196516:WXH196516 AX262052:AZ262052 KT262052:KV262052 UP262052:UR262052 AEL262052:AEN262052 AOH262052:AOJ262052 AYD262052:AYF262052 BHZ262052:BIB262052 BRV262052:BRX262052 CBR262052:CBT262052 CLN262052:CLP262052 CVJ262052:CVL262052 DFF262052:DFH262052 DPB262052:DPD262052 DYX262052:DYZ262052 EIT262052:EIV262052 ESP262052:ESR262052 FCL262052:FCN262052 FMH262052:FMJ262052 FWD262052:FWF262052 GFZ262052:GGB262052 GPV262052:GPX262052 GZR262052:GZT262052 HJN262052:HJP262052 HTJ262052:HTL262052 IDF262052:IDH262052 INB262052:IND262052 IWX262052:IWZ262052 JGT262052:JGV262052 JQP262052:JQR262052 KAL262052:KAN262052 KKH262052:KKJ262052 KUD262052:KUF262052 LDZ262052:LEB262052 LNV262052:LNX262052 LXR262052:LXT262052 MHN262052:MHP262052 MRJ262052:MRL262052 NBF262052:NBH262052 NLB262052:NLD262052 NUX262052:NUZ262052 OET262052:OEV262052 OOP262052:OOR262052 OYL262052:OYN262052 PIH262052:PIJ262052 PSD262052:PSF262052 QBZ262052:QCB262052 QLV262052:QLX262052 QVR262052:QVT262052 RFN262052:RFP262052 RPJ262052:RPL262052 RZF262052:RZH262052 SJB262052:SJD262052 SSX262052:SSZ262052 TCT262052:TCV262052 TMP262052:TMR262052 TWL262052:TWN262052 UGH262052:UGJ262052 UQD262052:UQF262052 UZZ262052:VAB262052 VJV262052:VJX262052 VTR262052:VTT262052 WDN262052:WDP262052 WNJ262052:WNL262052 WXF262052:WXH262052 AX327588:AZ327588 KT327588:KV327588 UP327588:UR327588 AEL327588:AEN327588 AOH327588:AOJ327588 AYD327588:AYF327588 BHZ327588:BIB327588 BRV327588:BRX327588 CBR327588:CBT327588 CLN327588:CLP327588 CVJ327588:CVL327588 DFF327588:DFH327588 DPB327588:DPD327588 DYX327588:DYZ327588 EIT327588:EIV327588 ESP327588:ESR327588 FCL327588:FCN327588 FMH327588:FMJ327588 FWD327588:FWF327588 GFZ327588:GGB327588 GPV327588:GPX327588 GZR327588:GZT327588 HJN327588:HJP327588 HTJ327588:HTL327588 IDF327588:IDH327588 INB327588:IND327588 IWX327588:IWZ327588 JGT327588:JGV327588 JQP327588:JQR327588 KAL327588:KAN327588 KKH327588:KKJ327588 KUD327588:KUF327588 LDZ327588:LEB327588 LNV327588:LNX327588 LXR327588:LXT327588 MHN327588:MHP327588 MRJ327588:MRL327588 NBF327588:NBH327588 NLB327588:NLD327588 NUX327588:NUZ327588 OET327588:OEV327588 OOP327588:OOR327588 OYL327588:OYN327588 PIH327588:PIJ327588 PSD327588:PSF327588 QBZ327588:QCB327588 QLV327588:QLX327588 QVR327588:QVT327588 RFN327588:RFP327588 RPJ327588:RPL327588 RZF327588:RZH327588 SJB327588:SJD327588 SSX327588:SSZ327588 TCT327588:TCV327588 TMP327588:TMR327588 TWL327588:TWN327588 UGH327588:UGJ327588 UQD327588:UQF327588 UZZ327588:VAB327588 VJV327588:VJX327588 VTR327588:VTT327588 WDN327588:WDP327588 WNJ327588:WNL327588 WXF327588:WXH327588 AX393124:AZ393124 KT393124:KV393124 UP393124:UR393124 AEL393124:AEN393124 AOH393124:AOJ393124 AYD393124:AYF393124 BHZ393124:BIB393124 BRV393124:BRX393124 CBR393124:CBT393124 CLN393124:CLP393124 CVJ393124:CVL393124 DFF393124:DFH393124 DPB393124:DPD393124 DYX393124:DYZ393124 EIT393124:EIV393124 ESP393124:ESR393124 FCL393124:FCN393124 FMH393124:FMJ393124 FWD393124:FWF393124 GFZ393124:GGB393124 GPV393124:GPX393124 GZR393124:GZT393124 HJN393124:HJP393124 HTJ393124:HTL393124 IDF393124:IDH393124 INB393124:IND393124 IWX393124:IWZ393124 JGT393124:JGV393124 JQP393124:JQR393124 KAL393124:KAN393124 KKH393124:KKJ393124 KUD393124:KUF393124 LDZ393124:LEB393124 LNV393124:LNX393124 LXR393124:LXT393124 MHN393124:MHP393124 MRJ393124:MRL393124 NBF393124:NBH393124 NLB393124:NLD393124 NUX393124:NUZ393124 OET393124:OEV393124 OOP393124:OOR393124 OYL393124:OYN393124 PIH393124:PIJ393124 PSD393124:PSF393124 QBZ393124:QCB393124 QLV393124:QLX393124 QVR393124:QVT393124 RFN393124:RFP393124 RPJ393124:RPL393124 RZF393124:RZH393124 SJB393124:SJD393124 SSX393124:SSZ393124 TCT393124:TCV393124 TMP393124:TMR393124 TWL393124:TWN393124 UGH393124:UGJ393124 UQD393124:UQF393124 UZZ393124:VAB393124 VJV393124:VJX393124 VTR393124:VTT393124 WDN393124:WDP393124 WNJ393124:WNL393124 WXF393124:WXH393124 AX458660:AZ458660 KT458660:KV458660 UP458660:UR458660 AEL458660:AEN458660 AOH458660:AOJ458660 AYD458660:AYF458660 BHZ458660:BIB458660 BRV458660:BRX458660 CBR458660:CBT458660 CLN458660:CLP458660 CVJ458660:CVL458660 DFF458660:DFH458660 DPB458660:DPD458660 DYX458660:DYZ458660 EIT458660:EIV458660 ESP458660:ESR458660 FCL458660:FCN458660 FMH458660:FMJ458660 FWD458660:FWF458660 GFZ458660:GGB458660 GPV458660:GPX458660 GZR458660:GZT458660 HJN458660:HJP458660 HTJ458660:HTL458660 IDF458660:IDH458660 INB458660:IND458660 IWX458660:IWZ458660 JGT458660:JGV458660 JQP458660:JQR458660 KAL458660:KAN458660 KKH458660:KKJ458660 KUD458660:KUF458660 LDZ458660:LEB458660 LNV458660:LNX458660 LXR458660:LXT458660 MHN458660:MHP458660 MRJ458660:MRL458660 NBF458660:NBH458660 NLB458660:NLD458660 NUX458660:NUZ458660 OET458660:OEV458660 OOP458660:OOR458660 OYL458660:OYN458660 PIH458660:PIJ458660 PSD458660:PSF458660 QBZ458660:QCB458660 QLV458660:QLX458660 QVR458660:QVT458660 RFN458660:RFP458660 RPJ458660:RPL458660 RZF458660:RZH458660 SJB458660:SJD458660 SSX458660:SSZ458660 TCT458660:TCV458660 TMP458660:TMR458660 TWL458660:TWN458660 UGH458660:UGJ458660 UQD458660:UQF458660 UZZ458660:VAB458660 VJV458660:VJX458660 VTR458660:VTT458660 WDN458660:WDP458660 WNJ458660:WNL458660 WXF458660:WXH458660 AX524196:AZ524196 KT524196:KV524196 UP524196:UR524196 AEL524196:AEN524196 AOH524196:AOJ524196 AYD524196:AYF524196 BHZ524196:BIB524196 BRV524196:BRX524196 CBR524196:CBT524196 CLN524196:CLP524196 CVJ524196:CVL524196 DFF524196:DFH524196 DPB524196:DPD524196 DYX524196:DYZ524196 EIT524196:EIV524196 ESP524196:ESR524196 FCL524196:FCN524196 FMH524196:FMJ524196 FWD524196:FWF524196 GFZ524196:GGB524196 GPV524196:GPX524196 GZR524196:GZT524196 HJN524196:HJP524196 HTJ524196:HTL524196 IDF524196:IDH524196 INB524196:IND524196 IWX524196:IWZ524196 JGT524196:JGV524196 JQP524196:JQR524196 KAL524196:KAN524196 KKH524196:KKJ524196 KUD524196:KUF524196 LDZ524196:LEB524196 LNV524196:LNX524196 LXR524196:LXT524196 MHN524196:MHP524196 MRJ524196:MRL524196 NBF524196:NBH524196 NLB524196:NLD524196 NUX524196:NUZ524196 OET524196:OEV524196 OOP524196:OOR524196 OYL524196:OYN524196 PIH524196:PIJ524196 PSD524196:PSF524196 QBZ524196:QCB524196 QLV524196:QLX524196 QVR524196:QVT524196 RFN524196:RFP524196 RPJ524196:RPL524196 RZF524196:RZH524196 SJB524196:SJD524196 SSX524196:SSZ524196 TCT524196:TCV524196 TMP524196:TMR524196 TWL524196:TWN524196 UGH524196:UGJ524196 UQD524196:UQF524196 UZZ524196:VAB524196 VJV524196:VJX524196 VTR524196:VTT524196 WDN524196:WDP524196 WNJ524196:WNL524196 WXF524196:WXH524196 AX589732:AZ589732 KT589732:KV589732 UP589732:UR589732 AEL589732:AEN589732 AOH589732:AOJ589732 AYD589732:AYF589732 BHZ589732:BIB589732 BRV589732:BRX589732 CBR589732:CBT589732 CLN589732:CLP589732 CVJ589732:CVL589732 DFF589732:DFH589732 DPB589732:DPD589732 DYX589732:DYZ589732 EIT589732:EIV589732 ESP589732:ESR589732 FCL589732:FCN589732 FMH589732:FMJ589732 FWD589732:FWF589732 GFZ589732:GGB589732 GPV589732:GPX589732 GZR589732:GZT589732 HJN589732:HJP589732 HTJ589732:HTL589732 IDF589732:IDH589732 INB589732:IND589732 IWX589732:IWZ589732 JGT589732:JGV589732 JQP589732:JQR589732 KAL589732:KAN589732 KKH589732:KKJ589732 KUD589732:KUF589732 LDZ589732:LEB589732 LNV589732:LNX589732 LXR589732:LXT589732 MHN589732:MHP589732 MRJ589732:MRL589732 NBF589732:NBH589732 NLB589732:NLD589732 NUX589732:NUZ589732 OET589732:OEV589732 OOP589732:OOR589732 OYL589732:OYN589732 PIH589732:PIJ589732 PSD589732:PSF589732 QBZ589732:QCB589732 QLV589732:QLX589732 QVR589732:QVT589732 RFN589732:RFP589732 RPJ589732:RPL589732 RZF589732:RZH589732 SJB589732:SJD589732 SSX589732:SSZ589732 TCT589732:TCV589732 TMP589732:TMR589732 TWL589732:TWN589732 UGH589732:UGJ589732 UQD589732:UQF589732 UZZ589732:VAB589732 VJV589732:VJX589732 VTR589732:VTT589732 WDN589732:WDP589732 WNJ589732:WNL589732 WXF589732:WXH589732 AX655268:AZ655268 KT655268:KV655268 UP655268:UR655268 AEL655268:AEN655268 AOH655268:AOJ655268 AYD655268:AYF655268 BHZ655268:BIB655268 BRV655268:BRX655268 CBR655268:CBT655268 CLN655268:CLP655268 CVJ655268:CVL655268 DFF655268:DFH655268 DPB655268:DPD655268 DYX655268:DYZ655268 EIT655268:EIV655268 ESP655268:ESR655268 FCL655268:FCN655268 FMH655268:FMJ655268 FWD655268:FWF655268 GFZ655268:GGB655268 GPV655268:GPX655268 GZR655268:GZT655268 HJN655268:HJP655268 HTJ655268:HTL655268 IDF655268:IDH655268 INB655268:IND655268 IWX655268:IWZ655268 JGT655268:JGV655268 JQP655268:JQR655268 KAL655268:KAN655268 KKH655268:KKJ655268 KUD655268:KUF655268 LDZ655268:LEB655268 LNV655268:LNX655268 LXR655268:LXT655268 MHN655268:MHP655268 MRJ655268:MRL655268 NBF655268:NBH655268 NLB655268:NLD655268 NUX655268:NUZ655268 OET655268:OEV655268 OOP655268:OOR655268 OYL655268:OYN655268 PIH655268:PIJ655268 PSD655268:PSF655268 QBZ655268:QCB655268 QLV655268:QLX655268 QVR655268:QVT655268 RFN655268:RFP655268 RPJ655268:RPL655268 RZF655268:RZH655268 SJB655268:SJD655268 SSX655268:SSZ655268 TCT655268:TCV655268 TMP655268:TMR655268 TWL655268:TWN655268 UGH655268:UGJ655268 UQD655268:UQF655268 UZZ655268:VAB655268 VJV655268:VJX655268 VTR655268:VTT655268 WDN655268:WDP655268 WNJ655268:WNL655268 WXF655268:WXH655268 AX720804:AZ720804 KT720804:KV720804 UP720804:UR720804 AEL720804:AEN720804 AOH720804:AOJ720804 AYD720804:AYF720804 BHZ720804:BIB720804 BRV720804:BRX720804 CBR720804:CBT720804 CLN720804:CLP720804 CVJ720804:CVL720804 DFF720804:DFH720804 DPB720804:DPD720804 DYX720804:DYZ720804 EIT720804:EIV720804 ESP720804:ESR720804 FCL720804:FCN720804 FMH720804:FMJ720804 FWD720804:FWF720804 GFZ720804:GGB720804 GPV720804:GPX720804 GZR720804:GZT720804 HJN720804:HJP720804 HTJ720804:HTL720804 IDF720804:IDH720804 INB720804:IND720804 IWX720804:IWZ720804 JGT720804:JGV720804 JQP720804:JQR720804 KAL720804:KAN720804 KKH720804:KKJ720804 KUD720804:KUF720804 LDZ720804:LEB720804 LNV720804:LNX720804 LXR720804:LXT720804 MHN720804:MHP720804 MRJ720804:MRL720804 NBF720804:NBH720804 NLB720804:NLD720804 NUX720804:NUZ720804 OET720804:OEV720804 OOP720804:OOR720804 OYL720804:OYN720804 PIH720804:PIJ720804 PSD720804:PSF720804 QBZ720804:QCB720804 QLV720804:QLX720804 QVR720804:QVT720804 RFN720804:RFP720804 RPJ720804:RPL720804 RZF720804:RZH720804 SJB720804:SJD720804 SSX720804:SSZ720804 TCT720804:TCV720804 TMP720804:TMR720804 TWL720804:TWN720804 UGH720804:UGJ720804 UQD720804:UQF720804 UZZ720804:VAB720804 VJV720804:VJX720804 VTR720804:VTT720804 WDN720804:WDP720804 WNJ720804:WNL720804 WXF720804:WXH720804 AX786340:AZ786340 KT786340:KV786340 UP786340:UR786340 AEL786340:AEN786340 AOH786340:AOJ786340 AYD786340:AYF786340 BHZ786340:BIB786340 BRV786340:BRX786340 CBR786340:CBT786340 CLN786340:CLP786340 CVJ786340:CVL786340 DFF786340:DFH786340 DPB786340:DPD786340 DYX786340:DYZ786340 EIT786340:EIV786340 ESP786340:ESR786340 FCL786340:FCN786340 FMH786340:FMJ786340 FWD786340:FWF786340 GFZ786340:GGB786340 GPV786340:GPX786340 GZR786340:GZT786340 HJN786340:HJP786340 HTJ786340:HTL786340 IDF786340:IDH786340 INB786340:IND786340 IWX786340:IWZ786340 JGT786340:JGV786340 JQP786340:JQR786340 KAL786340:KAN786340 KKH786340:KKJ786340 KUD786340:KUF786340 LDZ786340:LEB786340 LNV786340:LNX786340 LXR786340:LXT786340 MHN786340:MHP786340 MRJ786340:MRL786340 NBF786340:NBH786340 NLB786340:NLD786340 NUX786340:NUZ786340 OET786340:OEV786340 OOP786340:OOR786340 OYL786340:OYN786340 PIH786340:PIJ786340 PSD786340:PSF786340 QBZ786340:QCB786340 QLV786340:QLX786340 QVR786340:QVT786340 RFN786340:RFP786340 RPJ786340:RPL786340 RZF786340:RZH786340 SJB786340:SJD786340 SSX786340:SSZ786340 TCT786340:TCV786340 TMP786340:TMR786340 TWL786340:TWN786340 UGH786340:UGJ786340 UQD786340:UQF786340 UZZ786340:VAB786340 VJV786340:VJX786340 VTR786340:VTT786340 WDN786340:WDP786340 WNJ786340:WNL786340 WXF786340:WXH786340 AX851876:AZ851876 KT851876:KV851876 UP851876:UR851876 AEL851876:AEN851876 AOH851876:AOJ851876 AYD851876:AYF851876 BHZ851876:BIB851876 BRV851876:BRX851876 CBR851876:CBT851876 CLN851876:CLP851876 CVJ851876:CVL851876 DFF851876:DFH851876 DPB851876:DPD851876 DYX851876:DYZ851876 EIT851876:EIV851876 ESP851876:ESR851876 FCL851876:FCN851876 FMH851876:FMJ851876 FWD851876:FWF851876 GFZ851876:GGB851876 GPV851876:GPX851876 GZR851876:GZT851876 HJN851876:HJP851876 HTJ851876:HTL851876 IDF851876:IDH851876 INB851876:IND851876 IWX851876:IWZ851876 JGT851876:JGV851876 JQP851876:JQR851876 KAL851876:KAN851876 KKH851876:KKJ851876 KUD851876:KUF851876 LDZ851876:LEB851876 LNV851876:LNX851876 LXR851876:LXT851876 MHN851876:MHP851876 MRJ851876:MRL851876 NBF851876:NBH851876 NLB851876:NLD851876 NUX851876:NUZ851876 OET851876:OEV851876 OOP851876:OOR851876 OYL851876:OYN851876 PIH851876:PIJ851876 PSD851876:PSF851876 QBZ851876:QCB851876 QLV851876:QLX851876 QVR851876:QVT851876 RFN851876:RFP851876 RPJ851876:RPL851876 RZF851876:RZH851876 SJB851876:SJD851876 SSX851876:SSZ851876 TCT851876:TCV851876 TMP851876:TMR851876 TWL851876:TWN851876 UGH851876:UGJ851876 UQD851876:UQF851876 UZZ851876:VAB851876 VJV851876:VJX851876 VTR851876:VTT851876 WDN851876:WDP851876 WNJ851876:WNL851876 WXF851876:WXH851876 AX917412:AZ917412 KT917412:KV917412 UP917412:UR917412 AEL917412:AEN917412 AOH917412:AOJ917412 AYD917412:AYF917412 BHZ917412:BIB917412 BRV917412:BRX917412 CBR917412:CBT917412 CLN917412:CLP917412 CVJ917412:CVL917412 DFF917412:DFH917412 DPB917412:DPD917412 DYX917412:DYZ917412 EIT917412:EIV917412 ESP917412:ESR917412 FCL917412:FCN917412 FMH917412:FMJ917412 FWD917412:FWF917412 GFZ917412:GGB917412 GPV917412:GPX917412 GZR917412:GZT917412 HJN917412:HJP917412 HTJ917412:HTL917412 IDF917412:IDH917412 INB917412:IND917412 IWX917412:IWZ917412 JGT917412:JGV917412 JQP917412:JQR917412 KAL917412:KAN917412 KKH917412:KKJ917412 KUD917412:KUF917412 LDZ917412:LEB917412 LNV917412:LNX917412 LXR917412:LXT917412 MHN917412:MHP917412 MRJ917412:MRL917412 NBF917412:NBH917412 NLB917412:NLD917412 NUX917412:NUZ917412 OET917412:OEV917412 OOP917412:OOR917412 OYL917412:OYN917412 PIH917412:PIJ917412 PSD917412:PSF917412 QBZ917412:QCB917412 QLV917412:QLX917412 QVR917412:QVT917412 RFN917412:RFP917412 RPJ917412:RPL917412 RZF917412:RZH917412 SJB917412:SJD917412 SSX917412:SSZ917412 TCT917412:TCV917412 TMP917412:TMR917412 TWL917412:TWN917412 UGH917412:UGJ917412 UQD917412:UQF917412 UZZ917412:VAB917412 VJV917412:VJX917412 VTR917412:VTT917412 WDN917412:WDP917412 WNJ917412:WNL917412 WXF917412:WXH917412 AX982948:AZ982948 KT982948:KV982948 UP982948:UR982948 AEL982948:AEN982948 AOH982948:AOJ982948 AYD982948:AYF982948 BHZ982948:BIB982948 BRV982948:BRX982948 CBR982948:CBT982948 CLN982948:CLP982948 CVJ982948:CVL982948 DFF982948:DFH982948 DPB982948:DPD982948 DYX982948:DYZ982948 EIT982948:EIV982948 ESP982948:ESR982948 FCL982948:FCN982948 FMH982948:FMJ982948 FWD982948:FWF982948 GFZ982948:GGB982948 GPV982948:GPX982948 GZR982948:GZT982948 HJN982948:HJP982948 HTJ982948:HTL982948 IDF982948:IDH982948 INB982948:IND982948 IWX982948:IWZ982948 JGT982948:JGV982948 JQP982948:JQR982948 KAL982948:KAN982948 KKH982948:KKJ982948 KUD982948:KUF982948 LDZ982948:LEB982948 LNV982948:LNX982948 LXR982948:LXT982948 MHN982948:MHP982948 MRJ982948:MRL982948 NBF982948:NBH982948 NLB982948:NLD982948 NUX982948:NUZ982948 OET982948:OEV982948 OOP982948:OOR982948 OYL982948:OYN982948 PIH982948:PIJ982948 PSD982948:PSF982948 QBZ982948:QCB982948 QLV982948:QLX982948 QVR982948:QVT982948 RFN982948:RFP982948 RPJ982948:RPL982948 RZF982948:RZH982948 SJB982948:SJD982948 SSX982948:SSZ982948 TCT982948:TCV982948 TMP982948:TMR982948 TWL982948:TWN982948 UGH982948:UGJ982948 UQD982948:UQF982948 UZZ982948:VAB982948 VJV982948:VJX982948 VTR982948:VTT982948 WDN982948:WDP982948 WNJ982948:WNL982948 KT35:KV35 UP35:UR35 AEL35:AEN35 AOH35:AOJ35 AYD35:AYF35 BHZ35:BIB35 BRV35:BRX35 CBR35:CBT35 CLN35:CLP35 CVJ35:CVL35 DFF35:DFH35 DPB35:DPD35 DYX35:DYZ35 EIT35:EIV35 ESP35:ESR35 FCL35:FCN35 FMH35:FMJ35 FWD35:FWF35 GFZ35:GGB35 GPV35:GPX35 GZR35:GZT35 HJN35:HJP35 HTJ35:HTL35 IDF35:IDH35 INB35:IND35 IWX35:IWZ35 JGT35:JGV35 JQP35:JQR35 KAL35:KAN35 KKH35:KKJ35 KUD35:KUF35 LDZ35:LEB35 LNV35:LNX35 LXR35:LXT35 MHN35:MHP35 MRJ35:MRL35 NBF35:NBH35 NLB35:NLD35 NUX35:NUZ35 OET35:OEV35 OOP35:OOR35 OYL35:OYN35 PIH35:PIJ35 PSD35:PSF35 QBZ35:QCB35 QLV35:QLX35 QVR35:QVT35 RFN35:RFP35 RPJ35:RPL35 RZF35:RZH35 SJB35:SJD35 SSX35:SSZ35 TCT35:TCV35 TMP35:TMR35 TWL35:TWN35 UGH35:UGJ35 UQD35:UQF35 UZZ35:VAB35 VJV35:VJX35 VTR35:VTT35 WDN35:WDP35 WNJ35:WNL35 WXF35:WXH35">
      <formula1>0</formula1>
      <formula2>30</formula2>
    </dataValidation>
    <dataValidation type="whole" allowBlank="1" showInputMessage="1" showErrorMessage="1" errorTitle="Número de programas" error="El dato que intenta ingresar no corresponde a un número o este excede los cuatro digitos permitidos para el campo." prompt="Ingresar el número de programas presentados por el municipio." sqref="WVL982987:WVN982987 D65483:F65483 IZ65483:JB65483 SV65483:SX65483 ACR65483:ACT65483 AMN65483:AMP65483 AWJ65483:AWL65483 BGF65483:BGH65483 BQB65483:BQD65483 BZX65483:BZZ65483 CJT65483:CJV65483 CTP65483:CTR65483 DDL65483:DDN65483 DNH65483:DNJ65483 DXD65483:DXF65483 EGZ65483:EHB65483 EQV65483:EQX65483 FAR65483:FAT65483 FKN65483:FKP65483 FUJ65483:FUL65483 GEF65483:GEH65483 GOB65483:GOD65483 GXX65483:GXZ65483 HHT65483:HHV65483 HRP65483:HRR65483 IBL65483:IBN65483 ILH65483:ILJ65483 IVD65483:IVF65483 JEZ65483:JFB65483 JOV65483:JOX65483 JYR65483:JYT65483 KIN65483:KIP65483 KSJ65483:KSL65483 LCF65483:LCH65483 LMB65483:LMD65483 LVX65483:LVZ65483 MFT65483:MFV65483 MPP65483:MPR65483 MZL65483:MZN65483 NJH65483:NJJ65483 NTD65483:NTF65483 OCZ65483:ODB65483 OMV65483:OMX65483 OWR65483:OWT65483 PGN65483:PGP65483 PQJ65483:PQL65483 QAF65483:QAH65483 QKB65483:QKD65483 QTX65483:QTZ65483 RDT65483:RDV65483 RNP65483:RNR65483 RXL65483:RXN65483 SHH65483:SHJ65483 SRD65483:SRF65483 TAZ65483:TBB65483 TKV65483:TKX65483 TUR65483:TUT65483 UEN65483:UEP65483 UOJ65483:UOL65483 UYF65483:UYH65483 VIB65483:VID65483 VRX65483:VRZ65483 WBT65483:WBV65483 WLP65483:WLR65483 WVL65483:WVN65483 D131019:F131019 IZ131019:JB131019 SV131019:SX131019 ACR131019:ACT131019 AMN131019:AMP131019 AWJ131019:AWL131019 BGF131019:BGH131019 BQB131019:BQD131019 BZX131019:BZZ131019 CJT131019:CJV131019 CTP131019:CTR131019 DDL131019:DDN131019 DNH131019:DNJ131019 DXD131019:DXF131019 EGZ131019:EHB131019 EQV131019:EQX131019 FAR131019:FAT131019 FKN131019:FKP131019 FUJ131019:FUL131019 GEF131019:GEH131019 GOB131019:GOD131019 GXX131019:GXZ131019 HHT131019:HHV131019 HRP131019:HRR131019 IBL131019:IBN131019 ILH131019:ILJ131019 IVD131019:IVF131019 JEZ131019:JFB131019 JOV131019:JOX131019 JYR131019:JYT131019 KIN131019:KIP131019 KSJ131019:KSL131019 LCF131019:LCH131019 LMB131019:LMD131019 LVX131019:LVZ131019 MFT131019:MFV131019 MPP131019:MPR131019 MZL131019:MZN131019 NJH131019:NJJ131019 NTD131019:NTF131019 OCZ131019:ODB131019 OMV131019:OMX131019 OWR131019:OWT131019 PGN131019:PGP131019 PQJ131019:PQL131019 QAF131019:QAH131019 QKB131019:QKD131019 QTX131019:QTZ131019 RDT131019:RDV131019 RNP131019:RNR131019 RXL131019:RXN131019 SHH131019:SHJ131019 SRD131019:SRF131019 TAZ131019:TBB131019 TKV131019:TKX131019 TUR131019:TUT131019 UEN131019:UEP131019 UOJ131019:UOL131019 UYF131019:UYH131019 VIB131019:VID131019 VRX131019:VRZ131019 WBT131019:WBV131019 WLP131019:WLR131019 WVL131019:WVN131019 D196555:F196555 IZ196555:JB196555 SV196555:SX196555 ACR196555:ACT196555 AMN196555:AMP196555 AWJ196555:AWL196555 BGF196555:BGH196555 BQB196555:BQD196555 BZX196555:BZZ196555 CJT196555:CJV196555 CTP196555:CTR196555 DDL196555:DDN196555 DNH196555:DNJ196555 DXD196555:DXF196555 EGZ196555:EHB196555 EQV196555:EQX196555 FAR196555:FAT196555 FKN196555:FKP196555 FUJ196555:FUL196555 GEF196555:GEH196555 GOB196555:GOD196555 GXX196555:GXZ196555 HHT196555:HHV196555 HRP196555:HRR196555 IBL196555:IBN196555 ILH196555:ILJ196555 IVD196555:IVF196555 JEZ196555:JFB196555 JOV196555:JOX196555 JYR196555:JYT196555 KIN196555:KIP196555 KSJ196555:KSL196555 LCF196555:LCH196555 LMB196555:LMD196555 LVX196555:LVZ196555 MFT196555:MFV196555 MPP196555:MPR196555 MZL196555:MZN196555 NJH196555:NJJ196555 NTD196555:NTF196555 OCZ196555:ODB196555 OMV196555:OMX196555 OWR196555:OWT196555 PGN196555:PGP196555 PQJ196555:PQL196555 QAF196555:QAH196555 QKB196555:QKD196555 QTX196555:QTZ196555 RDT196555:RDV196555 RNP196555:RNR196555 RXL196555:RXN196555 SHH196555:SHJ196555 SRD196555:SRF196555 TAZ196555:TBB196555 TKV196555:TKX196555 TUR196555:TUT196555 UEN196555:UEP196555 UOJ196555:UOL196555 UYF196555:UYH196555 VIB196555:VID196555 VRX196555:VRZ196555 WBT196555:WBV196555 WLP196555:WLR196555 WVL196555:WVN196555 D262091:F262091 IZ262091:JB262091 SV262091:SX262091 ACR262091:ACT262091 AMN262091:AMP262091 AWJ262091:AWL262091 BGF262091:BGH262091 BQB262091:BQD262091 BZX262091:BZZ262091 CJT262091:CJV262091 CTP262091:CTR262091 DDL262091:DDN262091 DNH262091:DNJ262091 DXD262091:DXF262091 EGZ262091:EHB262091 EQV262091:EQX262091 FAR262091:FAT262091 FKN262091:FKP262091 FUJ262091:FUL262091 GEF262091:GEH262091 GOB262091:GOD262091 GXX262091:GXZ262091 HHT262091:HHV262091 HRP262091:HRR262091 IBL262091:IBN262091 ILH262091:ILJ262091 IVD262091:IVF262091 JEZ262091:JFB262091 JOV262091:JOX262091 JYR262091:JYT262091 KIN262091:KIP262091 KSJ262091:KSL262091 LCF262091:LCH262091 LMB262091:LMD262091 LVX262091:LVZ262091 MFT262091:MFV262091 MPP262091:MPR262091 MZL262091:MZN262091 NJH262091:NJJ262091 NTD262091:NTF262091 OCZ262091:ODB262091 OMV262091:OMX262091 OWR262091:OWT262091 PGN262091:PGP262091 PQJ262091:PQL262091 QAF262091:QAH262091 QKB262091:QKD262091 QTX262091:QTZ262091 RDT262091:RDV262091 RNP262091:RNR262091 RXL262091:RXN262091 SHH262091:SHJ262091 SRD262091:SRF262091 TAZ262091:TBB262091 TKV262091:TKX262091 TUR262091:TUT262091 UEN262091:UEP262091 UOJ262091:UOL262091 UYF262091:UYH262091 VIB262091:VID262091 VRX262091:VRZ262091 WBT262091:WBV262091 WLP262091:WLR262091 WVL262091:WVN262091 D327627:F327627 IZ327627:JB327627 SV327627:SX327627 ACR327627:ACT327627 AMN327627:AMP327627 AWJ327627:AWL327627 BGF327627:BGH327627 BQB327627:BQD327627 BZX327627:BZZ327627 CJT327627:CJV327627 CTP327627:CTR327627 DDL327627:DDN327627 DNH327627:DNJ327627 DXD327627:DXF327627 EGZ327627:EHB327627 EQV327627:EQX327627 FAR327627:FAT327627 FKN327627:FKP327627 FUJ327627:FUL327627 GEF327627:GEH327627 GOB327627:GOD327627 GXX327627:GXZ327627 HHT327627:HHV327627 HRP327627:HRR327627 IBL327627:IBN327627 ILH327627:ILJ327627 IVD327627:IVF327627 JEZ327627:JFB327627 JOV327627:JOX327627 JYR327627:JYT327627 KIN327627:KIP327627 KSJ327627:KSL327627 LCF327627:LCH327627 LMB327627:LMD327627 LVX327627:LVZ327627 MFT327627:MFV327627 MPP327627:MPR327627 MZL327627:MZN327627 NJH327627:NJJ327627 NTD327627:NTF327627 OCZ327627:ODB327627 OMV327627:OMX327627 OWR327627:OWT327627 PGN327627:PGP327627 PQJ327627:PQL327627 QAF327627:QAH327627 QKB327627:QKD327627 QTX327627:QTZ327627 RDT327627:RDV327627 RNP327627:RNR327627 RXL327627:RXN327627 SHH327627:SHJ327627 SRD327627:SRF327627 TAZ327627:TBB327627 TKV327627:TKX327627 TUR327627:TUT327627 UEN327627:UEP327627 UOJ327627:UOL327627 UYF327627:UYH327627 VIB327627:VID327627 VRX327627:VRZ327627 WBT327627:WBV327627 WLP327627:WLR327627 WVL327627:WVN327627 D393163:F393163 IZ393163:JB393163 SV393163:SX393163 ACR393163:ACT393163 AMN393163:AMP393163 AWJ393163:AWL393163 BGF393163:BGH393163 BQB393163:BQD393163 BZX393163:BZZ393163 CJT393163:CJV393163 CTP393163:CTR393163 DDL393163:DDN393163 DNH393163:DNJ393163 DXD393163:DXF393163 EGZ393163:EHB393163 EQV393163:EQX393163 FAR393163:FAT393163 FKN393163:FKP393163 FUJ393163:FUL393163 GEF393163:GEH393163 GOB393163:GOD393163 GXX393163:GXZ393163 HHT393163:HHV393163 HRP393163:HRR393163 IBL393163:IBN393163 ILH393163:ILJ393163 IVD393163:IVF393163 JEZ393163:JFB393163 JOV393163:JOX393163 JYR393163:JYT393163 KIN393163:KIP393163 KSJ393163:KSL393163 LCF393163:LCH393163 LMB393163:LMD393163 LVX393163:LVZ393163 MFT393163:MFV393163 MPP393163:MPR393163 MZL393163:MZN393163 NJH393163:NJJ393163 NTD393163:NTF393163 OCZ393163:ODB393163 OMV393163:OMX393163 OWR393163:OWT393163 PGN393163:PGP393163 PQJ393163:PQL393163 QAF393163:QAH393163 QKB393163:QKD393163 QTX393163:QTZ393163 RDT393163:RDV393163 RNP393163:RNR393163 RXL393163:RXN393163 SHH393163:SHJ393163 SRD393163:SRF393163 TAZ393163:TBB393163 TKV393163:TKX393163 TUR393163:TUT393163 UEN393163:UEP393163 UOJ393163:UOL393163 UYF393163:UYH393163 VIB393163:VID393163 VRX393163:VRZ393163 WBT393163:WBV393163 WLP393163:WLR393163 WVL393163:WVN393163 D458699:F458699 IZ458699:JB458699 SV458699:SX458699 ACR458699:ACT458699 AMN458699:AMP458699 AWJ458699:AWL458699 BGF458699:BGH458699 BQB458699:BQD458699 BZX458699:BZZ458699 CJT458699:CJV458699 CTP458699:CTR458699 DDL458699:DDN458699 DNH458699:DNJ458699 DXD458699:DXF458699 EGZ458699:EHB458699 EQV458699:EQX458699 FAR458699:FAT458699 FKN458699:FKP458699 FUJ458699:FUL458699 GEF458699:GEH458699 GOB458699:GOD458699 GXX458699:GXZ458699 HHT458699:HHV458699 HRP458699:HRR458699 IBL458699:IBN458699 ILH458699:ILJ458699 IVD458699:IVF458699 JEZ458699:JFB458699 JOV458699:JOX458699 JYR458699:JYT458699 KIN458699:KIP458699 KSJ458699:KSL458699 LCF458699:LCH458699 LMB458699:LMD458699 LVX458699:LVZ458699 MFT458699:MFV458699 MPP458699:MPR458699 MZL458699:MZN458699 NJH458699:NJJ458699 NTD458699:NTF458699 OCZ458699:ODB458699 OMV458699:OMX458699 OWR458699:OWT458699 PGN458699:PGP458699 PQJ458699:PQL458699 QAF458699:QAH458699 QKB458699:QKD458699 QTX458699:QTZ458699 RDT458699:RDV458699 RNP458699:RNR458699 RXL458699:RXN458699 SHH458699:SHJ458699 SRD458699:SRF458699 TAZ458699:TBB458699 TKV458699:TKX458699 TUR458699:TUT458699 UEN458699:UEP458699 UOJ458699:UOL458699 UYF458699:UYH458699 VIB458699:VID458699 VRX458699:VRZ458699 WBT458699:WBV458699 WLP458699:WLR458699 WVL458699:WVN458699 D524235:F524235 IZ524235:JB524235 SV524235:SX524235 ACR524235:ACT524235 AMN524235:AMP524235 AWJ524235:AWL524235 BGF524235:BGH524235 BQB524235:BQD524235 BZX524235:BZZ524235 CJT524235:CJV524235 CTP524235:CTR524235 DDL524235:DDN524235 DNH524235:DNJ524235 DXD524235:DXF524235 EGZ524235:EHB524235 EQV524235:EQX524235 FAR524235:FAT524235 FKN524235:FKP524235 FUJ524235:FUL524235 GEF524235:GEH524235 GOB524235:GOD524235 GXX524235:GXZ524235 HHT524235:HHV524235 HRP524235:HRR524235 IBL524235:IBN524235 ILH524235:ILJ524235 IVD524235:IVF524235 JEZ524235:JFB524235 JOV524235:JOX524235 JYR524235:JYT524235 KIN524235:KIP524235 KSJ524235:KSL524235 LCF524235:LCH524235 LMB524235:LMD524235 LVX524235:LVZ524235 MFT524235:MFV524235 MPP524235:MPR524235 MZL524235:MZN524235 NJH524235:NJJ524235 NTD524235:NTF524235 OCZ524235:ODB524235 OMV524235:OMX524235 OWR524235:OWT524235 PGN524235:PGP524235 PQJ524235:PQL524235 QAF524235:QAH524235 QKB524235:QKD524235 QTX524235:QTZ524235 RDT524235:RDV524235 RNP524235:RNR524235 RXL524235:RXN524235 SHH524235:SHJ524235 SRD524235:SRF524235 TAZ524235:TBB524235 TKV524235:TKX524235 TUR524235:TUT524235 UEN524235:UEP524235 UOJ524235:UOL524235 UYF524235:UYH524235 VIB524235:VID524235 VRX524235:VRZ524235 WBT524235:WBV524235 WLP524235:WLR524235 WVL524235:WVN524235 D589771:F589771 IZ589771:JB589771 SV589771:SX589771 ACR589771:ACT589771 AMN589771:AMP589771 AWJ589771:AWL589771 BGF589771:BGH589771 BQB589771:BQD589771 BZX589771:BZZ589771 CJT589771:CJV589771 CTP589771:CTR589771 DDL589771:DDN589771 DNH589771:DNJ589771 DXD589771:DXF589771 EGZ589771:EHB589771 EQV589771:EQX589771 FAR589771:FAT589771 FKN589771:FKP589771 FUJ589771:FUL589771 GEF589771:GEH589771 GOB589771:GOD589771 GXX589771:GXZ589771 HHT589771:HHV589771 HRP589771:HRR589771 IBL589771:IBN589771 ILH589771:ILJ589771 IVD589771:IVF589771 JEZ589771:JFB589771 JOV589771:JOX589771 JYR589771:JYT589771 KIN589771:KIP589771 KSJ589771:KSL589771 LCF589771:LCH589771 LMB589771:LMD589771 LVX589771:LVZ589771 MFT589771:MFV589771 MPP589771:MPR589771 MZL589771:MZN589771 NJH589771:NJJ589771 NTD589771:NTF589771 OCZ589771:ODB589771 OMV589771:OMX589771 OWR589771:OWT589771 PGN589771:PGP589771 PQJ589771:PQL589771 QAF589771:QAH589771 QKB589771:QKD589771 QTX589771:QTZ589771 RDT589771:RDV589771 RNP589771:RNR589771 RXL589771:RXN589771 SHH589771:SHJ589771 SRD589771:SRF589771 TAZ589771:TBB589771 TKV589771:TKX589771 TUR589771:TUT589771 UEN589771:UEP589771 UOJ589771:UOL589771 UYF589771:UYH589771 VIB589771:VID589771 VRX589771:VRZ589771 WBT589771:WBV589771 WLP589771:WLR589771 WVL589771:WVN589771 D655307:F655307 IZ655307:JB655307 SV655307:SX655307 ACR655307:ACT655307 AMN655307:AMP655307 AWJ655307:AWL655307 BGF655307:BGH655307 BQB655307:BQD655307 BZX655307:BZZ655307 CJT655307:CJV655307 CTP655307:CTR655307 DDL655307:DDN655307 DNH655307:DNJ655307 DXD655307:DXF655307 EGZ655307:EHB655307 EQV655307:EQX655307 FAR655307:FAT655307 FKN655307:FKP655307 FUJ655307:FUL655307 GEF655307:GEH655307 GOB655307:GOD655307 GXX655307:GXZ655307 HHT655307:HHV655307 HRP655307:HRR655307 IBL655307:IBN655307 ILH655307:ILJ655307 IVD655307:IVF655307 JEZ655307:JFB655307 JOV655307:JOX655307 JYR655307:JYT655307 KIN655307:KIP655307 KSJ655307:KSL655307 LCF655307:LCH655307 LMB655307:LMD655307 LVX655307:LVZ655307 MFT655307:MFV655307 MPP655307:MPR655307 MZL655307:MZN655307 NJH655307:NJJ655307 NTD655307:NTF655307 OCZ655307:ODB655307 OMV655307:OMX655307 OWR655307:OWT655307 PGN655307:PGP655307 PQJ655307:PQL655307 QAF655307:QAH655307 QKB655307:QKD655307 QTX655307:QTZ655307 RDT655307:RDV655307 RNP655307:RNR655307 RXL655307:RXN655307 SHH655307:SHJ655307 SRD655307:SRF655307 TAZ655307:TBB655307 TKV655307:TKX655307 TUR655307:TUT655307 UEN655307:UEP655307 UOJ655307:UOL655307 UYF655307:UYH655307 VIB655307:VID655307 VRX655307:VRZ655307 WBT655307:WBV655307 WLP655307:WLR655307 WVL655307:WVN655307 D720843:F720843 IZ720843:JB720843 SV720843:SX720843 ACR720843:ACT720843 AMN720843:AMP720843 AWJ720843:AWL720843 BGF720843:BGH720843 BQB720843:BQD720843 BZX720843:BZZ720843 CJT720843:CJV720843 CTP720843:CTR720843 DDL720843:DDN720843 DNH720843:DNJ720843 DXD720843:DXF720843 EGZ720843:EHB720843 EQV720843:EQX720843 FAR720843:FAT720843 FKN720843:FKP720843 FUJ720843:FUL720843 GEF720843:GEH720843 GOB720843:GOD720843 GXX720843:GXZ720843 HHT720843:HHV720843 HRP720843:HRR720843 IBL720843:IBN720843 ILH720843:ILJ720843 IVD720843:IVF720843 JEZ720843:JFB720843 JOV720843:JOX720843 JYR720843:JYT720843 KIN720843:KIP720843 KSJ720843:KSL720843 LCF720843:LCH720843 LMB720843:LMD720843 LVX720843:LVZ720843 MFT720843:MFV720843 MPP720843:MPR720843 MZL720843:MZN720843 NJH720843:NJJ720843 NTD720843:NTF720843 OCZ720843:ODB720843 OMV720843:OMX720843 OWR720843:OWT720843 PGN720843:PGP720843 PQJ720843:PQL720843 QAF720843:QAH720843 QKB720843:QKD720843 QTX720843:QTZ720843 RDT720843:RDV720843 RNP720843:RNR720843 RXL720843:RXN720843 SHH720843:SHJ720843 SRD720843:SRF720843 TAZ720843:TBB720843 TKV720843:TKX720843 TUR720843:TUT720843 UEN720843:UEP720843 UOJ720843:UOL720843 UYF720843:UYH720843 VIB720843:VID720843 VRX720843:VRZ720843 WBT720843:WBV720843 WLP720843:WLR720843 WVL720843:WVN720843 D786379:F786379 IZ786379:JB786379 SV786379:SX786379 ACR786379:ACT786379 AMN786379:AMP786379 AWJ786379:AWL786379 BGF786379:BGH786379 BQB786379:BQD786379 BZX786379:BZZ786379 CJT786379:CJV786379 CTP786379:CTR786379 DDL786379:DDN786379 DNH786379:DNJ786379 DXD786379:DXF786379 EGZ786379:EHB786379 EQV786379:EQX786379 FAR786379:FAT786379 FKN786379:FKP786379 FUJ786379:FUL786379 GEF786379:GEH786379 GOB786379:GOD786379 GXX786379:GXZ786379 HHT786379:HHV786379 HRP786379:HRR786379 IBL786379:IBN786379 ILH786379:ILJ786379 IVD786379:IVF786379 JEZ786379:JFB786379 JOV786379:JOX786379 JYR786379:JYT786379 KIN786379:KIP786379 KSJ786379:KSL786379 LCF786379:LCH786379 LMB786379:LMD786379 LVX786379:LVZ786379 MFT786379:MFV786379 MPP786379:MPR786379 MZL786379:MZN786379 NJH786379:NJJ786379 NTD786379:NTF786379 OCZ786379:ODB786379 OMV786379:OMX786379 OWR786379:OWT786379 PGN786379:PGP786379 PQJ786379:PQL786379 QAF786379:QAH786379 QKB786379:QKD786379 QTX786379:QTZ786379 RDT786379:RDV786379 RNP786379:RNR786379 RXL786379:RXN786379 SHH786379:SHJ786379 SRD786379:SRF786379 TAZ786379:TBB786379 TKV786379:TKX786379 TUR786379:TUT786379 UEN786379:UEP786379 UOJ786379:UOL786379 UYF786379:UYH786379 VIB786379:VID786379 VRX786379:VRZ786379 WBT786379:WBV786379 WLP786379:WLR786379 WVL786379:WVN786379 D851915:F851915 IZ851915:JB851915 SV851915:SX851915 ACR851915:ACT851915 AMN851915:AMP851915 AWJ851915:AWL851915 BGF851915:BGH851915 BQB851915:BQD851915 BZX851915:BZZ851915 CJT851915:CJV851915 CTP851915:CTR851915 DDL851915:DDN851915 DNH851915:DNJ851915 DXD851915:DXF851915 EGZ851915:EHB851915 EQV851915:EQX851915 FAR851915:FAT851915 FKN851915:FKP851915 FUJ851915:FUL851915 GEF851915:GEH851915 GOB851915:GOD851915 GXX851915:GXZ851915 HHT851915:HHV851915 HRP851915:HRR851915 IBL851915:IBN851915 ILH851915:ILJ851915 IVD851915:IVF851915 JEZ851915:JFB851915 JOV851915:JOX851915 JYR851915:JYT851915 KIN851915:KIP851915 KSJ851915:KSL851915 LCF851915:LCH851915 LMB851915:LMD851915 LVX851915:LVZ851915 MFT851915:MFV851915 MPP851915:MPR851915 MZL851915:MZN851915 NJH851915:NJJ851915 NTD851915:NTF851915 OCZ851915:ODB851915 OMV851915:OMX851915 OWR851915:OWT851915 PGN851915:PGP851915 PQJ851915:PQL851915 QAF851915:QAH851915 QKB851915:QKD851915 QTX851915:QTZ851915 RDT851915:RDV851915 RNP851915:RNR851915 RXL851915:RXN851915 SHH851915:SHJ851915 SRD851915:SRF851915 TAZ851915:TBB851915 TKV851915:TKX851915 TUR851915:TUT851915 UEN851915:UEP851915 UOJ851915:UOL851915 UYF851915:UYH851915 VIB851915:VID851915 VRX851915:VRZ851915 WBT851915:WBV851915 WLP851915:WLR851915 WVL851915:WVN851915 D917451:F917451 IZ917451:JB917451 SV917451:SX917451 ACR917451:ACT917451 AMN917451:AMP917451 AWJ917451:AWL917451 BGF917451:BGH917451 BQB917451:BQD917451 BZX917451:BZZ917451 CJT917451:CJV917451 CTP917451:CTR917451 DDL917451:DDN917451 DNH917451:DNJ917451 DXD917451:DXF917451 EGZ917451:EHB917451 EQV917451:EQX917451 FAR917451:FAT917451 FKN917451:FKP917451 FUJ917451:FUL917451 GEF917451:GEH917451 GOB917451:GOD917451 GXX917451:GXZ917451 HHT917451:HHV917451 HRP917451:HRR917451 IBL917451:IBN917451 ILH917451:ILJ917451 IVD917451:IVF917451 JEZ917451:JFB917451 JOV917451:JOX917451 JYR917451:JYT917451 KIN917451:KIP917451 KSJ917451:KSL917451 LCF917451:LCH917451 LMB917451:LMD917451 LVX917451:LVZ917451 MFT917451:MFV917451 MPP917451:MPR917451 MZL917451:MZN917451 NJH917451:NJJ917451 NTD917451:NTF917451 OCZ917451:ODB917451 OMV917451:OMX917451 OWR917451:OWT917451 PGN917451:PGP917451 PQJ917451:PQL917451 QAF917451:QAH917451 QKB917451:QKD917451 QTX917451:QTZ917451 RDT917451:RDV917451 RNP917451:RNR917451 RXL917451:RXN917451 SHH917451:SHJ917451 SRD917451:SRF917451 TAZ917451:TBB917451 TKV917451:TKX917451 TUR917451:TUT917451 UEN917451:UEP917451 UOJ917451:UOL917451 UYF917451:UYH917451 VIB917451:VID917451 VRX917451:VRZ917451 WBT917451:WBV917451 WLP917451:WLR917451 WVL917451:WVN917451 D982987:F982987 IZ982987:JB982987 SV982987:SX982987 ACR982987:ACT982987 AMN982987:AMP982987 AWJ982987:AWL982987 BGF982987:BGH982987 BQB982987:BQD982987 BZX982987:BZZ982987 CJT982987:CJV982987 CTP982987:CTR982987 DDL982987:DDN982987 DNH982987:DNJ982987 DXD982987:DXF982987 EGZ982987:EHB982987 EQV982987:EQX982987 FAR982987:FAT982987 FKN982987:FKP982987 FUJ982987:FUL982987 GEF982987:GEH982987 GOB982987:GOD982987 GXX982987:GXZ982987 HHT982987:HHV982987 HRP982987:HRR982987 IBL982987:IBN982987 ILH982987:ILJ982987 IVD982987:IVF982987 JEZ982987:JFB982987 JOV982987:JOX982987 JYR982987:JYT982987 KIN982987:KIP982987 KSJ982987:KSL982987 LCF982987:LCH982987 LMB982987:LMD982987 LVX982987:LVZ982987 MFT982987:MFV982987 MPP982987:MPR982987 MZL982987:MZN982987 NJH982987:NJJ982987 NTD982987:NTF982987 OCZ982987:ODB982987 OMV982987:OMX982987 OWR982987:OWT982987 PGN982987:PGP982987 PQJ982987:PQL982987 QAF982987:QAH982987 QKB982987:QKD982987 QTX982987:QTZ982987 RDT982987:RDV982987 RNP982987:RNR982987 RXL982987:RXN982987 SHH982987:SHJ982987 SRD982987:SRF982987 TAZ982987:TBB982987 TKV982987:TKX982987 TUR982987:TUT982987 UEN982987:UEP982987 UOJ982987:UOL982987 UYF982987:UYH982987 VIB982987:VID982987 VRX982987:VRZ982987 WBT982987:WBV982987 WLP982987:WLR982987 IZ75:JB76 SV75:SX76 ACR75:ACT76 AMN75:AMP76 AWJ75:AWL76 BGF75:BGH76 BQB75:BQD76 BZX75:BZZ76 CJT75:CJV76 CTP75:CTR76 DDL75:DDN76 DNH75:DNJ76 DXD75:DXF76 EGZ75:EHB76 EQV75:EQX76 FAR75:FAT76 FKN75:FKP76 FUJ75:FUL76 GEF75:GEH76 GOB75:GOD76 GXX75:GXZ76 HHT75:HHV76 HRP75:HRR76 IBL75:IBN76 ILH75:ILJ76 IVD75:IVF76 JEZ75:JFB76 JOV75:JOX76 JYR75:JYT76 KIN75:KIP76 KSJ75:KSL76 LCF75:LCH76 LMB75:LMD76 LVX75:LVZ76 MFT75:MFV76 MPP75:MPR76 MZL75:MZN76 NJH75:NJJ76 NTD75:NTF76 OCZ75:ODB76 OMV75:OMX76 OWR75:OWT76 PGN75:PGP76 PQJ75:PQL76 QAF75:QAH76 QKB75:QKD76 QTX75:QTZ76 RDT75:RDV76 RNP75:RNR76 RXL75:RXN76 SHH75:SHJ76 SRD75:SRF76 TAZ75:TBB76 TKV75:TKX76 TUR75:TUT76 UEN75:UEP76 UOJ75:UOL76 UYF75:UYH76 VIB75:VID76 VRX75:VRZ76 WBT75:WBV76 WLP75:WLR76 WVL75:WVN76">
      <formula1>1</formula1>
      <formula2>9999</formula2>
    </dataValidation>
    <dataValidation allowBlank="1" showInputMessage="1" showErrorMessage="1" prompt="Este espacio tiene la finalidad de resaltar las observaciones importantes dentro del análisis del presupuesto, o en su caso, aquella inconsistencia que no se encuentra dentro del catálogo." sqref="WVK982956:WYD982970 C65452:BV65466 IY65452:LR65466 SU65452:VN65466 ACQ65452:AFJ65466 AMM65452:APF65466 AWI65452:AZB65466 BGE65452:BIX65466 BQA65452:BST65466 BZW65452:CCP65466 CJS65452:CML65466 CTO65452:CWH65466 DDK65452:DGD65466 DNG65452:DPZ65466 DXC65452:DZV65466 EGY65452:EJR65466 EQU65452:ETN65466 FAQ65452:FDJ65466 FKM65452:FNF65466 FUI65452:FXB65466 GEE65452:GGX65466 GOA65452:GQT65466 GXW65452:HAP65466 HHS65452:HKL65466 HRO65452:HUH65466 IBK65452:IED65466 ILG65452:INZ65466 IVC65452:IXV65466 JEY65452:JHR65466 JOU65452:JRN65466 JYQ65452:KBJ65466 KIM65452:KLF65466 KSI65452:KVB65466 LCE65452:LEX65466 LMA65452:LOT65466 LVW65452:LYP65466 MFS65452:MIL65466 MPO65452:MSH65466 MZK65452:NCD65466 NJG65452:NLZ65466 NTC65452:NVV65466 OCY65452:OFR65466 OMU65452:OPN65466 OWQ65452:OZJ65466 PGM65452:PJF65466 PQI65452:PTB65466 QAE65452:QCX65466 QKA65452:QMT65466 QTW65452:QWP65466 RDS65452:RGL65466 RNO65452:RQH65466 RXK65452:SAD65466 SHG65452:SJZ65466 SRC65452:STV65466 TAY65452:TDR65466 TKU65452:TNN65466 TUQ65452:TXJ65466 UEM65452:UHF65466 UOI65452:URB65466 UYE65452:VAX65466 VIA65452:VKT65466 VRW65452:VUP65466 WBS65452:WEL65466 WLO65452:WOH65466 WVK65452:WYD65466 C130988:BV131002 IY130988:LR131002 SU130988:VN131002 ACQ130988:AFJ131002 AMM130988:APF131002 AWI130988:AZB131002 BGE130988:BIX131002 BQA130988:BST131002 BZW130988:CCP131002 CJS130988:CML131002 CTO130988:CWH131002 DDK130988:DGD131002 DNG130988:DPZ131002 DXC130988:DZV131002 EGY130988:EJR131002 EQU130988:ETN131002 FAQ130988:FDJ131002 FKM130988:FNF131002 FUI130988:FXB131002 GEE130988:GGX131002 GOA130988:GQT131002 GXW130988:HAP131002 HHS130988:HKL131002 HRO130988:HUH131002 IBK130988:IED131002 ILG130988:INZ131002 IVC130988:IXV131002 JEY130988:JHR131002 JOU130988:JRN131002 JYQ130988:KBJ131002 KIM130988:KLF131002 KSI130988:KVB131002 LCE130988:LEX131002 LMA130988:LOT131002 LVW130988:LYP131002 MFS130988:MIL131002 MPO130988:MSH131002 MZK130988:NCD131002 NJG130988:NLZ131002 NTC130988:NVV131002 OCY130988:OFR131002 OMU130988:OPN131002 OWQ130988:OZJ131002 PGM130988:PJF131002 PQI130988:PTB131002 QAE130988:QCX131002 QKA130988:QMT131002 QTW130988:QWP131002 RDS130988:RGL131002 RNO130988:RQH131002 RXK130988:SAD131002 SHG130988:SJZ131002 SRC130988:STV131002 TAY130988:TDR131002 TKU130988:TNN131002 TUQ130988:TXJ131002 UEM130988:UHF131002 UOI130988:URB131002 UYE130988:VAX131002 VIA130988:VKT131002 VRW130988:VUP131002 WBS130988:WEL131002 WLO130988:WOH131002 WVK130988:WYD131002 C196524:BV196538 IY196524:LR196538 SU196524:VN196538 ACQ196524:AFJ196538 AMM196524:APF196538 AWI196524:AZB196538 BGE196524:BIX196538 BQA196524:BST196538 BZW196524:CCP196538 CJS196524:CML196538 CTO196524:CWH196538 DDK196524:DGD196538 DNG196524:DPZ196538 DXC196524:DZV196538 EGY196524:EJR196538 EQU196524:ETN196538 FAQ196524:FDJ196538 FKM196524:FNF196538 FUI196524:FXB196538 GEE196524:GGX196538 GOA196524:GQT196538 GXW196524:HAP196538 HHS196524:HKL196538 HRO196524:HUH196538 IBK196524:IED196538 ILG196524:INZ196538 IVC196524:IXV196538 JEY196524:JHR196538 JOU196524:JRN196538 JYQ196524:KBJ196538 KIM196524:KLF196538 KSI196524:KVB196538 LCE196524:LEX196538 LMA196524:LOT196538 LVW196524:LYP196538 MFS196524:MIL196538 MPO196524:MSH196538 MZK196524:NCD196538 NJG196524:NLZ196538 NTC196524:NVV196538 OCY196524:OFR196538 OMU196524:OPN196538 OWQ196524:OZJ196538 PGM196524:PJF196538 PQI196524:PTB196538 QAE196524:QCX196538 QKA196524:QMT196538 QTW196524:QWP196538 RDS196524:RGL196538 RNO196524:RQH196538 RXK196524:SAD196538 SHG196524:SJZ196538 SRC196524:STV196538 TAY196524:TDR196538 TKU196524:TNN196538 TUQ196524:TXJ196538 UEM196524:UHF196538 UOI196524:URB196538 UYE196524:VAX196538 VIA196524:VKT196538 VRW196524:VUP196538 WBS196524:WEL196538 WLO196524:WOH196538 WVK196524:WYD196538 C262060:BV262074 IY262060:LR262074 SU262060:VN262074 ACQ262060:AFJ262074 AMM262060:APF262074 AWI262060:AZB262074 BGE262060:BIX262074 BQA262060:BST262074 BZW262060:CCP262074 CJS262060:CML262074 CTO262060:CWH262074 DDK262060:DGD262074 DNG262060:DPZ262074 DXC262060:DZV262074 EGY262060:EJR262074 EQU262060:ETN262074 FAQ262060:FDJ262074 FKM262060:FNF262074 FUI262060:FXB262074 GEE262060:GGX262074 GOA262060:GQT262074 GXW262060:HAP262074 HHS262060:HKL262074 HRO262060:HUH262074 IBK262060:IED262074 ILG262060:INZ262074 IVC262060:IXV262074 JEY262060:JHR262074 JOU262060:JRN262074 JYQ262060:KBJ262074 KIM262060:KLF262074 KSI262060:KVB262074 LCE262060:LEX262074 LMA262060:LOT262074 LVW262060:LYP262074 MFS262060:MIL262074 MPO262060:MSH262074 MZK262060:NCD262074 NJG262060:NLZ262074 NTC262060:NVV262074 OCY262060:OFR262074 OMU262060:OPN262074 OWQ262060:OZJ262074 PGM262060:PJF262074 PQI262060:PTB262074 QAE262060:QCX262074 QKA262060:QMT262074 QTW262060:QWP262074 RDS262060:RGL262074 RNO262060:RQH262074 RXK262060:SAD262074 SHG262060:SJZ262074 SRC262060:STV262074 TAY262060:TDR262074 TKU262060:TNN262074 TUQ262060:TXJ262074 UEM262060:UHF262074 UOI262060:URB262074 UYE262060:VAX262074 VIA262060:VKT262074 VRW262060:VUP262074 WBS262060:WEL262074 WLO262060:WOH262074 WVK262060:WYD262074 C327596:BV327610 IY327596:LR327610 SU327596:VN327610 ACQ327596:AFJ327610 AMM327596:APF327610 AWI327596:AZB327610 BGE327596:BIX327610 BQA327596:BST327610 BZW327596:CCP327610 CJS327596:CML327610 CTO327596:CWH327610 DDK327596:DGD327610 DNG327596:DPZ327610 DXC327596:DZV327610 EGY327596:EJR327610 EQU327596:ETN327610 FAQ327596:FDJ327610 FKM327596:FNF327610 FUI327596:FXB327610 GEE327596:GGX327610 GOA327596:GQT327610 GXW327596:HAP327610 HHS327596:HKL327610 HRO327596:HUH327610 IBK327596:IED327610 ILG327596:INZ327610 IVC327596:IXV327610 JEY327596:JHR327610 JOU327596:JRN327610 JYQ327596:KBJ327610 KIM327596:KLF327610 KSI327596:KVB327610 LCE327596:LEX327610 LMA327596:LOT327610 LVW327596:LYP327610 MFS327596:MIL327610 MPO327596:MSH327610 MZK327596:NCD327610 NJG327596:NLZ327610 NTC327596:NVV327610 OCY327596:OFR327610 OMU327596:OPN327610 OWQ327596:OZJ327610 PGM327596:PJF327610 PQI327596:PTB327610 QAE327596:QCX327610 QKA327596:QMT327610 QTW327596:QWP327610 RDS327596:RGL327610 RNO327596:RQH327610 RXK327596:SAD327610 SHG327596:SJZ327610 SRC327596:STV327610 TAY327596:TDR327610 TKU327596:TNN327610 TUQ327596:TXJ327610 UEM327596:UHF327610 UOI327596:URB327610 UYE327596:VAX327610 VIA327596:VKT327610 VRW327596:VUP327610 WBS327596:WEL327610 WLO327596:WOH327610 WVK327596:WYD327610 C393132:BV393146 IY393132:LR393146 SU393132:VN393146 ACQ393132:AFJ393146 AMM393132:APF393146 AWI393132:AZB393146 BGE393132:BIX393146 BQA393132:BST393146 BZW393132:CCP393146 CJS393132:CML393146 CTO393132:CWH393146 DDK393132:DGD393146 DNG393132:DPZ393146 DXC393132:DZV393146 EGY393132:EJR393146 EQU393132:ETN393146 FAQ393132:FDJ393146 FKM393132:FNF393146 FUI393132:FXB393146 GEE393132:GGX393146 GOA393132:GQT393146 GXW393132:HAP393146 HHS393132:HKL393146 HRO393132:HUH393146 IBK393132:IED393146 ILG393132:INZ393146 IVC393132:IXV393146 JEY393132:JHR393146 JOU393132:JRN393146 JYQ393132:KBJ393146 KIM393132:KLF393146 KSI393132:KVB393146 LCE393132:LEX393146 LMA393132:LOT393146 LVW393132:LYP393146 MFS393132:MIL393146 MPO393132:MSH393146 MZK393132:NCD393146 NJG393132:NLZ393146 NTC393132:NVV393146 OCY393132:OFR393146 OMU393132:OPN393146 OWQ393132:OZJ393146 PGM393132:PJF393146 PQI393132:PTB393146 QAE393132:QCX393146 QKA393132:QMT393146 QTW393132:QWP393146 RDS393132:RGL393146 RNO393132:RQH393146 RXK393132:SAD393146 SHG393132:SJZ393146 SRC393132:STV393146 TAY393132:TDR393146 TKU393132:TNN393146 TUQ393132:TXJ393146 UEM393132:UHF393146 UOI393132:URB393146 UYE393132:VAX393146 VIA393132:VKT393146 VRW393132:VUP393146 WBS393132:WEL393146 WLO393132:WOH393146 WVK393132:WYD393146 C458668:BV458682 IY458668:LR458682 SU458668:VN458682 ACQ458668:AFJ458682 AMM458668:APF458682 AWI458668:AZB458682 BGE458668:BIX458682 BQA458668:BST458682 BZW458668:CCP458682 CJS458668:CML458682 CTO458668:CWH458682 DDK458668:DGD458682 DNG458668:DPZ458682 DXC458668:DZV458682 EGY458668:EJR458682 EQU458668:ETN458682 FAQ458668:FDJ458682 FKM458668:FNF458682 FUI458668:FXB458682 GEE458668:GGX458682 GOA458668:GQT458682 GXW458668:HAP458682 HHS458668:HKL458682 HRO458668:HUH458682 IBK458668:IED458682 ILG458668:INZ458682 IVC458668:IXV458682 JEY458668:JHR458682 JOU458668:JRN458682 JYQ458668:KBJ458682 KIM458668:KLF458682 KSI458668:KVB458682 LCE458668:LEX458682 LMA458668:LOT458682 LVW458668:LYP458682 MFS458668:MIL458682 MPO458668:MSH458682 MZK458668:NCD458682 NJG458668:NLZ458682 NTC458668:NVV458682 OCY458668:OFR458682 OMU458668:OPN458682 OWQ458668:OZJ458682 PGM458668:PJF458682 PQI458668:PTB458682 QAE458668:QCX458682 QKA458668:QMT458682 QTW458668:QWP458682 RDS458668:RGL458682 RNO458668:RQH458682 RXK458668:SAD458682 SHG458668:SJZ458682 SRC458668:STV458682 TAY458668:TDR458682 TKU458668:TNN458682 TUQ458668:TXJ458682 UEM458668:UHF458682 UOI458668:URB458682 UYE458668:VAX458682 VIA458668:VKT458682 VRW458668:VUP458682 WBS458668:WEL458682 WLO458668:WOH458682 WVK458668:WYD458682 C524204:BV524218 IY524204:LR524218 SU524204:VN524218 ACQ524204:AFJ524218 AMM524204:APF524218 AWI524204:AZB524218 BGE524204:BIX524218 BQA524204:BST524218 BZW524204:CCP524218 CJS524204:CML524218 CTO524204:CWH524218 DDK524204:DGD524218 DNG524204:DPZ524218 DXC524204:DZV524218 EGY524204:EJR524218 EQU524204:ETN524218 FAQ524204:FDJ524218 FKM524204:FNF524218 FUI524204:FXB524218 GEE524204:GGX524218 GOA524204:GQT524218 GXW524204:HAP524218 HHS524204:HKL524218 HRO524204:HUH524218 IBK524204:IED524218 ILG524204:INZ524218 IVC524204:IXV524218 JEY524204:JHR524218 JOU524204:JRN524218 JYQ524204:KBJ524218 KIM524204:KLF524218 KSI524204:KVB524218 LCE524204:LEX524218 LMA524204:LOT524218 LVW524204:LYP524218 MFS524204:MIL524218 MPO524204:MSH524218 MZK524204:NCD524218 NJG524204:NLZ524218 NTC524204:NVV524218 OCY524204:OFR524218 OMU524204:OPN524218 OWQ524204:OZJ524218 PGM524204:PJF524218 PQI524204:PTB524218 QAE524204:QCX524218 QKA524204:QMT524218 QTW524204:QWP524218 RDS524204:RGL524218 RNO524204:RQH524218 RXK524204:SAD524218 SHG524204:SJZ524218 SRC524204:STV524218 TAY524204:TDR524218 TKU524204:TNN524218 TUQ524204:TXJ524218 UEM524204:UHF524218 UOI524204:URB524218 UYE524204:VAX524218 VIA524204:VKT524218 VRW524204:VUP524218 WBS524204:WEL524218 WLO524204:WOH524218 WVK524204:WYD524218 C589740:BV589754 IY589740:LR589754 SU589740:VN589754 ACQ589740:AFJ589754 AMM589740:APF589754 AWI589740:AZB589754 BGE589740:BIX589754 BQA589740:BST589754 BZW589740:CCP589754 CJS589740:CML589754 CTO589740:CWH589754 DDK589740:DGD589754 DNG589740:DPZ589754 DXC589740:DZV589754 EGY589740:EJR589754 EQU589740:ETN589754 FAQ589740:FDJ589754 FKM589740:FNF589754 FUI589740:FXB589754 GEE589740:GGX589754 GOA589740:GQT589754 GXW589740:HAP589754 HHS589740:HKL589754 HRO589740:HUH589754 IBK589740:IED589754 ILG589740:INZ589754 IVC589740:IXV589754 JEY589740:JHR589754 JOU589740:JRN589754 JYQ589740:KBJ589754 KIM589740:KLF589754 KSI589740:KVB589754 LCE589740:LEX589754 LMA589740:LOT589754 LVW589740:LYP589754 MFS589740:MIL589754 MPO589740:MSH589754 MZK589740:NCD589754 NJG589740:NLZ589754 NTC589740:NVV589754 OCY589740:OFR589754 OMU589740:OPN589754 OWQ589740:OZJ589754 PGM589740:PJF589754 PQI589740:PTB589754 QAE589740:QCX589754 QKA589740:QMT589754 QTW589740:QWP589754 RDS589740:RGL589754 RNO589740:RQH589754 RXK589740:SAD589754 SHG589740:SJZ589754 SRC589740:STV589754 TAY589740:TDR589754 TKU589740:TNN589754 TUQ589740:TXJ589754 UEM589740:UHF589754 UOI589740:URB589754 UYE589740:VAX589754 VIA589740:VKT589754 VRW589740:VUP589754 WBS589740:WEL589754 WLO589740:WOH589754 WVK589740:WYD589754 C655276:BV655290 IY655276:LR655290 SU655276:VN655290 ACQ655276:AFJ655290 AMM655276:APF655290 AWI655276:AZB655290 BGE655276:BIX655290 BQA655276:BST655290 BZW655276:CCP655290 CJS655276:CML655290 CTO655276:CWH655290 DDK655276:DGD655290 DNG655276:DPZ655290 DXC655276:DZV655290 EGY655276:EJR655290 EQU655276:ETN655290 FAQ655276:FDJ655290 FKM655276:FNF655290 FUI655276:FXB655290 GEE655276:GGX655290 GOA655276:GQT655290 GXW655276:HAP655290 HHS655276:HKL655290 HRO655276:HUH655290 IBK655276:IED655290 ILG655276:INZ655290 IVC655276:IXV655290 JEY655276:JHR655290 JOU655276:JRN655290 JYQ655276:KBJ655290 KIM655276:KLF655290 KSI655276:KVB655290 LCE655276:LEX655290 LMA655276:LOT655290 LVW655276:LYP655290 MFS655276:MIL655290 MPO655276:MSH655290 MZK655276:NCD655290 NJG655276:NLZ655290 NTC655276:NVV655290 OCY655276:OFR655290 OMU655276:OPN655290 OWQ655276:OZJ655290 PGM655276:PJF655290 PQI655276:PTB655290 QAE655276:QCX655290 QKA655276:QMT655290 QTW655276:QWP655290 RDS655276:RGL655290 RNO655276:RQH655290 RXK655276:SAD655290 SHG655276:SJZ655290 SRC655276:STV655290 TAY655276:TDR655290 TKU655276:TNN655290 TUQ655276:TXJ655290 UEM655276:UHF655290 UOI655276:URB655290 UYE655276:VAX655290 VIA655276:VKT655290 VRW655276:VUP655290 WBS655276:WEL655290 WLO655276:WOH655290 WVK655276:WYD655290 C720812:BV720826 IY720812:LR720826 SU720812:VN720826 ACQ720812:AFJ720826 AMM720812:APF720826 AWI720812:AZB720826 BGE720812:BIX720826 BQA720812:BST720826 BZW720812:CCP720826 CJS720812:CML720826 CTO720812:CWH720826 DDK720812:DGD720826 DNG720812:DPZ720826 DXC720812:DZV720826 EGY720812:EJR720826 EQU720812:ETN720826 FAQ720812:FDJ720826 FKM720812:FNF720826 FUI720812:FXB720826 GEE720812:GGX720826 GOA720812:GQT720826 GXW720812:HAP720826 HHS720812:HKL720826 HRO720812:HUH720826 IBK720812:IED720826 ILG720812:INZ720826 IVC720812:IXV720826 JEY720812:JHR720826 JOU720812:JRN720826 JYQ720812:KBJ720826 KIM720812:KLF720826 KSI720812:KVB720826 LCE720812:LEX720826 LMA720812:LOT720826 LVW720812:LYP720826 MFS720812:MIL720826 MPO720812:MSH720826 MZK720812:NCD720826 NJG720812:NLZ720826 NTC720812:NVV720826 OCY720812:OFR720826 OMU720812:OPN720826 OWQ720812:OZJ720826 PGM720812:PJF720826 PQI720812:PTB720826 QAE720812:QCX720826 QKA720812:QMT720826 QTW720812:QWP720826 RDS720812:RGL720826 RNO720812:RQH720826 RXK720812:SAD720826 SHG720812:SJZ720826 SRC720812:STV720826 TAY720812:TDR720826 TKU720812:TNN720826 TUQ720812:TXJ720826 UEM720812:UHF720826 UOI720812:URB720826 UYE720812:VAX720826 VIA720812:VKT720826 VRW720812:VUP720826 WBS720812:WEL720826 WLO720812:WOH720826 WVK720812:WYD720826 C786348:BV786362 IY786348:LR786362 SU786348:VN786362 ACQ786348:AFJ786362 AMM786348:APF786362 AWI786348:AZB786362 BGE786348:BIX786362 BQA786348:BST786362 BZW786348:CCP786362 CJS786348:CML786362 CTO786348:CWH786362 DDK786348:DGD786362 DNG786348:DPZ786362 DXC786348:DZV786362 EGY786348:EJR786362 EQU786348:ETN786362 FAQ786348:FDJ786362 FKM786348:FNF786362 FUI786348:FXB786362 GEE786348:GGX786362 GOA786348:GQT786362 GXW786348:HAP786362 HHS786348:HKL786362 HRO786348:HUH786362 IBK786348:IED786362 ILG786348:INZ786362 IVC786348:IXV786362 JEY786348:JHR786362 JOU786348:JRN786362 JYQ786348:KBJ786362 KIM786348:KLF786362 KSI786348:KVB786362 LCE786348:LEX786362 LMA786348:LOT786362 LVW786348:LYP786362 MFS786348:MIL786362 MPO786348:MSH786362 MZK786348:NCD786362 NJG786348:NLZ786362 NTC786348:NVV786362 OCY786348:OFR786362 OMU786348:OPN786362 OWQ786348:OZJ786362 PGM786348:PJF786362 PQI786348:PTB786362 QAE786348:QCX786362 QKA786348:QMT786362 QTW786348:QWP786362 RDS786348:RGL786362 RNO786348:RQH786362 RXK786348:SAD786362 SHG786348:SJZ786362 SRC786348:STV786362 TAY786348:TDR786362 TKU786348:TNN786362 TUQ786348:TXJ786362 UEM786348:UHF786362 UOI786348:URB786362 UYE786348:VAX786362 VIA786348:VKT786362 VRW786348:VUP786362 WBS786348:WEL786362 WLO786348:WOH786362 WVK786348:WYD786362 C851884:BV851898 IY851884:LR851898 SU851884:VN851898 ACQ851884:AFJ851898 AMM851884:APF851898 AWI851884:AZB851898 BGE851884:BIX851898 BQA851884:BST851898 BZW851884:CCP851898 CJS851884:CML851898 CTO851884:CWH851898 DDK851884:DGD851898 DNG851884:DPZ851898 DXC851884:DZV851898 EGY851884:EJR851898 EQU851884:ETN851898 FAQ851884:FDJ851898 FKM851884:FNF851898 FUI851884:FXB851898 GEE851884:GGX851898 GOA851884:GQT851898 GXW851884:HAP851898 HHS851884:HKL851898 HRO851884:HUH851898 IBK851884:IED851898 ILG851884:INZ851898 IVC851884:IXV851898 JEY851884:JHR851898 JOU851884:JRN851898 JYQ851884:KBJ851898 KIM851884:KLF851898 KSI851884:KVB851898 LCE851884:LEX851898 LMA851884:LOT851898 LVW851884:LYP851898 MFS851884:MIL851898 MPO851884:MSH851898 MZK851884:NCD851898 NJG851884:NLZ851898 NTC851884:NVV851898 OCY851884:OFR851898 OMU851884:OPN851898 OWQ851884:OZJ851898 PGM851884:PJF851898 PQI851884:PTB851898 QAE851884:QCX851898 QKA851884:QMT851898 QTW851884:QWP851898 RDS851884:RGL851898 RNO851884:RQH851898 RXK851884:SAD851898 SHG851884:SJZ851898 SRC851884:STV851898 TAY851884:TDR851898 TKU851884:TNN851898 TUQ851884:TXJ851898 UEM851884:UHF851898 UOI851884:URB851898 UYE851884:VAX851898 VIA851884:VKT851898 VRW851884:VUP851898 WBS851884:WEL851898 WLO851884:WOH851898 WVK851884:WYD851898 C917420:BV917434 IY917420:LR917434 SU917420:VN917434 ACQ917420:AFJ917434 AMM917420:APF917434 AWI917420:AZB917434 BGE917420:BIX917434 BQA917420:BST917434 BZW917420:CCP917434 CJS917420:CML917434 CTO917420:CWH917434 DDK917420:DGD917434 DNG917420:DPZ917434 DXC917420:DZV917434 EGY917420:EJR917434 EQU917420:ETN917434 FAQ917420:FDJ917434 FKM917420:FNF917434 FUI917420:FXB917434 GEE917420:GGX917434 GOA917420:GQT917434 GXW917420:HAP917434 HHS917420:HKL917434 HRO917420:HUH917434 IBK917420:IED917434 ILG917420:INZ917434 IVC917420:IXV917434 JEY917420:JHR917434 JOU917420:JRN917434 JYQ917420:KBJ917434 KIM917420:KLF917434 KSI917420:KVB917434 LCE917420:LEX917434 LMA917420:LOT917434 LVW917420:LYP917434 MFS917420:MIL917434 MPO917420:MSH917434 MZK917420:NCD917434 NJG917420:NLZ917434 NTC917420:NVV917434 OCY917420:OFR917434 OMU917420:OPN917434 OWQ917420:OZJ917434 PGM917420:PJF917434 PQI917420:PTB917434 QAE917420:QCX917434 QKA917420:QMT917434 QTW917420:QWP917434 RDS917420:RGL917434 RNO917420:RQH917434 RXK917420:SAD917434 SHG917420:SJZ917434 SRC917420:STV917434 TAY917420:TDR917434 TKU917420:TNN917434 TUQ917420:TXJ917434 UEM917420:UHF917434 UOI917420:URB917434 UYE917420:VAX917434 VIA917420:VKT917434 VRW917420:VUP917434 WBS917420:WEL917434 WLO917420:WOH917434 WVK917420:WYD917434 C982956:BV982970 IY982956:LR982970 SU982956:VN982970 ACQ982956:AFJ982970 AMM982956:APF982970 AWI982956:AZB982970 BGE982956:BIX982970 BQA982956:BST982970 BZW982956:CCP982970 CJS982956:CML982970 CTO982956:CWH982970 DDK982956:DGD982970 DNG982956:DPZ982970 DXC982956:DZV982970 EGY982956:EJR982970 EQU982956:ETN982970 FAQ982956:FDJ982970 FKM982956:FNF982970 FUI982956:FXB982970 GEE982956:GGX982970 GOA982956:GQT982970 GXW982956:HAP982970 HHS982956:HKL982970 HRO982956:HUH982970 IBK982956:IED982970 ILG982956:INZ982970 IVC982956:IXV982970 JEY982956:JHR982970 JOU982956:JRN982970 JYQ982956:KBJ982970 KIM982956:KLF982970 KSI982956:KVB982970 LCE982956:LEX982970 LMA982956:LOT982970 LVW982956:LYP982970 MFS982956:MIL982970 MPO982956:MSH982970 MZK982956:NCD982970 NJG982956:NLZ982970 NTC982956:NVV982970 OCY982956:OFR982970 OMU982956:OPN982970 OWQ982956:OZJ982970 PGM982956:PJF982970 PQI982956:PTB982970 QAE982956:QCX982970 QKA982956:QMT982970 QTW982956:QWP982970 RDS982956:RGL982970 RNO982956:RQH982970 RXK982956:SAD982970 SHG982956:SJZ982970 SRC982956:STV982970 TAY982956:TDR982970 TKU982956:TNN982970 TUQ982956:TXJ982970 UEM982956:UHF982970 UOI982956:URB982970 UYE982956:VAX982970 VIA982956:VKT982970 VRW982956:VUP982970 WBS982956:WEL982970 WLO982956:WOH982970 IY43:LR58 SU43:VN58 ACQ43:AFJ58 AMM43:APF58 AWI43:AZB58 BGE43:BIX58 BQA43:BST58 BZW43:CCP58 CJS43:CML58 CTO43:CWH58 DDK43:DGD58 DNG43:DPZ58 DXC43:DZV58 EGY43:EJR58 EQU43:ETN58 FAQ43:FDJ58 FKM43:FNF58 FUI43:FXB58 GEE43:GGX58 GOA43:GQT58 GXW43:HAP58 HHS43:HKL58 HRO43:HUH58 IBK43:IED58 ILG43:INZ58 IVC43:IXV58 JEY43:JHR58 JOU43:JRN58 JYQ43:KBJ58 KIM43:KLF58 KSI43:KVB58 LCE43:LEX58 LMA43:LOT58 LVW43:LYP58 MFS43:MIL58 MPO43:MSH58 MZK43:NCD58 NJG43:NLZ58 NTC43:NVV58 OCY43:OFR58 OMU43:OPN58 OWQ43:OZJ58 PGM43:PJF58 PQI43:PTB58 QAE43:QCX58 QKA43:QMT58 QTW43:QWP58 RDS43:RGL58 RNO43:RQH58 RXK43:SAD58 SHG43:SJZ58 SRC43:STV58 TAY43:TDR58 TKU43:TNN58 TUQ43:TXJ58 UEM43:UHF58 UOI43:URB58 UYE43:VAX58 VIA43:VKT58 VRW43:VUP58 WBS43:WEL58 WLO43:WOH58 WVK43:WYD58"/>
    <dataValidation type="whole" operator="equal" allowBlank="1" showInputMessage="1" showErrorMessage="1" errorTitle="El documento es normal" error="Valor no valido" prompt="El documento es ordinario cuando la aprobación se realizó a más tardar el día 15 de diciembre, capturar 1 si se requiere seleccionar esta opción." sqref="BJ13:BJ14">
      <formula1>1</formula1>
    </dataValidation>
    <dataValidation type="whole" operator="equal" allowBlank="1" showInputMessage="1" showErrorMessage="1" errorTitle="El documento es normal" error="Valor no valido" prompt="Es extemporáneo cuando la aprobó es posterior al día 15 de diciembre (observar lo dispuesto en el Art. 79 segundo párrafo de la fracción I de la LGAPMEJ, capturar 1 si se requiere seleccionar esta opción." sqref="BJ15">
      <formula1>1</formula1>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laneación, (Aclaración: No corresponde al número de hojas)." sqref="D67:F69">
      <formula1>1</formula1>
      <formula2>9999</formula2>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rogramación (Aclaración: No corresponde al número de hojas)." sqref="AB67:AD69">
      <formula1>1</formula1>
      <formula2>9999</formula2>
    </dataValidation>
    <dataValidation type="whole" operator="equal" allowBlank="1" showInputMessage="1" showErrorMessage="1" errorTitle="El documento es normal" error="Valor no valido" prompt="En el caso que se anexa documento(s) en el presupuesto que hacen referencia a la etapa de Planeación, capturar 1 en el recuadro." sqref="D65">
      <formula1>1</formula1>
    </dataValidation>
    <dataValidation type="whole" operator="equal" allowBlank="1" showInputMessage="1" showErrorMessage="1" errorTitle="El documento es normal" error="Valor no valido" prompt="En el caso que se anexa documento(s) en el presupuesto que hacen referencia a la etapa de Programación, capturar 1 en el recuadro." sqref="AB65">
      <formula1>1</formula1>
    </dataValidation>
    <dataValidation type="whole" allowBlank="1" showInputMessage="1" showErrorMessage="1" errorTitle="Número de oficialía de partes" error="El dato que intenta ingresar no corresponde a un número o este excede los cuatro dígitos permitidos para el campo." prompt="Para uso exclusivo de la Auditoría Superior." sqref="M13:Q15">
      <formula1>1</formula1>
      <formula2>9999</formula2>
    </dataValidation>
    <dataValidation type="date" operator="greaterThan" allowBlank="1" showInputMessage="1" showErrorMessage="1" errorTitle="Fecha de oficialía de partes" error="El dato ingresado no corresponde a una fecha." prompt="Para uso exclusivo de la Auditoría Superior." sqref="M17:T17">
      <formula1>39083</formula1>
    </dataValidation>
    <dataValidation type="whole" operator="equal" allowBlank="1" showInputMessage="1" showErrorMessage="1" errorTitle="El documento es normal" error="Valor no valido" prompt="No se anexo medio electrónico, capturar 1 si se requiere seleccionar esta opción." sqref="BT15">
      <formula1>1</formula1>
    </dataValidation>
    <dataValidation type="whole" operator="equal" allowBlank="1" showInputMessage="1" showErrorMessage="1" errorTitle="El documento es normal" error="Valor no valido" prompt="Es normal cuando corresponde al presupuesto aprobado, capturar 1 si se requiere seleccionar esta opción." sqref="AN11">
      <formula1>1</formula1>
    </dataValidation>
    <dataValidation type="whole" operator="equal" allowBlank="1" showInputMessage="1" showErrorMessage="1" errorTitle="El documento es normal" error="Valor no valido" prompt="Es complementaria cuando corresponde a un documento posterior al presupuesto inicial, capturar 1 si se requiere seleccionar esta opción." sqref="AN14">
      <formula1>1</formula1>
    </dataValidation>
    <dataValidation allowBlank="1" showInputMessage="1" showErrorMessage="1" prompt="Si selecciono la opción &quot;Complementaria&quot;, capturar en este recuadro el número consecutivo al que corresponde, ejemplo 01, 02, 03....." sqref="AS14:AU15"/>
    <dataValidation allowBlank="1" showInputMessage="1" showErrorMessage="1" prompt="Si selcciono la opción &quot;Complementaria&quot;, capturar el número de oficialía de partes al que es complemento el documento que se entrega." sqref="AP17:AU17"/>
    <dataValidation allowBlank="1" showInputMessage="1" showErrorMessage="1" prompt="Capturar el número del oficio asignado que corresponda al que se entrega, a falta del dato colocar &quot;s/n&quot;." sqref="F21:N21"/>
    <dataValidation type="date" operator="greaterThan" allowBlank="1" showInputMessage="1" showErrorMessage="1" errorTitle="Fecha del oficio del municipio" error="El dato ingresado no corresponde a una fecha" prompt="Ingresar la fecha del oficio." sqref="G23:N23">
      <formula1>39083</formula1>
    </dataValidation>
    <dataValidation type="whole" operator="equal" allowBlank="1" showInputMessage="1" showErrorMessage="1" errorTitle="El documento es normal" error="Valor no valido" prompt="El oficio está firmado por el titular de la entidad, capturar 1 si se requiere seleccionar esta opción." sqref="X25">
      <formula1>1</formula1>
    </dataValidation>
    <dataValidation type="whole" operator="equal" allowBlank="1" showInputMessage="1" showErrorMessage="1" errorTitle="El documento es normal" error="Valor no valido" prompt="El oficio del municipio está firmado por el responsable de las finanzas de la entidad, capturar 1 si se requiere seleccionar esta opción." sqref="X27">
      <formula1>1</formula1>
    </dataValidation>
    <dataValidation type="whole" operator="equal" allowBlank="1" showInputMessage="1" showErrorMessage="1" errorTitle="El documento es normal" error="Valor no valido" prompt="El oficio está firmado por otra persona distinta al titular o responsable de las finanzas de la entidad, capturar 1 si se requiere seleccionar esta opción." sqref="X31">
      <formula1>1</formula1>
    </dataValidation>
    <dataValidation allowBlank="1" showInputMessage="1" showErrorMessage="1" prompt="Capturar el número asignado del acta de la autoridad (Ayuntamiento, Patronato o Consejo)." sqref="AF21:AM21"/>
    <dataValidation type="date" operator="greaterThan" allowBlank="1" showInputMessage="1" showErrorMessage="1" errorTitle="Fecha del oficio del municipio" error="El dato ingresado no corresponde a una fecha" prompt="Ingresar la fecha del acta._x000a_(dd-mm-aaaa)" sqref="AF23:AM23">
      <formula1>39083</formula1>
    </dataValidation>
    <dataValidation type="whole" operator="equal" allowBlank="1" showInputMessage="1" showErrorMessage="1" errorTitle="El documento es normal" error="Valor no valido" prompt="El acuerdo remitido está firmado por el Secretario General o su equivalente, capturar 1 si se requiere seleccionar esta opción." sqref="BV23">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a favor, ingresarlo en este campo." sqref="AJ31:AL31">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contra, ingresarlo en este campo." sqref="AJ33:AL33">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abstención, ingresarlo en este campo." sqref="AJ35:AL35">
      <formula1>0</formula1>
      <formula2>30</formula2>
    </dataValidation>
    <dataValidation type="whole" operator="equal" allowBlank="1" showInputMessage="1" showErrorMessage="1" errorTitle="El documento es normal" error="Valor no valido" prompt="El acuerdo no menciona cantidad de votos y en su lugar dice por unanimidad, capturar 1 si se requiere seleccionar esta opción." sqref="AJ37">
      <formula1>1</formula1>
    </dataValidation>
    <dataValidation type="whole" operator="equal" allowBlank="1" showInputMessage="1" showErrorMessage="1" errorTitle="El documento es normal" error="Valor no valido" prompt="El acuerdo no menciona cantidad de votos y en su lugar dice por mayoria, capturar 1 si se requiere seleccionar esta opción." sqref="AJ39">
      <formula1>1</formula1>
    </dataValidation>
    <dataValidation type="whole" operator="equal" allowBlank="1" showInputMessage="1" showErrorMessage="1" errorTitle="El documento es normal" error="Valor no valido" prompt="En el Acta menciona solamente la aprobación, capturar 1 si se requiere seleccionar esta opción." sqref="BV33">
      <formula1>1</formula1>
    </dataValidation>
    <dataValidation type="whole" operator="equal" allowBlank="1" showInputMessage="1" showErrorMessage="1" errorTitle="El documento es normal" error="Valor no valido" prompt="En el acta menciona solamente el importe total aprobado para el presupuesto, capturar 1 si se requiere seleccionar esta opción." sqref="BV35">
      <formula1>1</formula1>
    </dataValidation>
    <dataValidation type="whole" operator="equal" allowBlank="1" showInputMessage="1" showErrorMessage="1" errorTitle="El documento es normal" error="Valor no valido" prompt="En el acta menciona solamente los importes aprobados para el presupuesto por Capítulos, capturar 1 si se requiere seleccionar esta opción." sqref="BV37">
      <formula1>1</formula1>
    </dataValidation>
    <dataValidation type="whole" operator="equal" allowBlank="1" showInputMessage="1" showErrorMessage="1" errorTitle="El documento es normal" error="Valor no valido" prompt="En el acta integra los formatos que describen total o parcialmente el presupuesto, capturar 1 si se requiere seleccionar esta opción." sqref="BV39">
      <formula1>1</formula1>
    </dataValidation>
    <dataValidation allowBlank="1" showInputMessage="1" showErrorMessage="1" prompt="Espacio que tiene como finalidad de resaltar o hacer mención de comentarios importantes dentro del presupuesto o de su analisis." sqref="C43:BV58"/>
    <dataValidation type="whole" operator="equal" allowBlank="1" showInputMessage="1" showErrorMessage="1" errorTitle="El documento es normal" error="Valor no valido" prompt="En los docuemtnos remitodos anexa éste formato, capturar 1 si se requiere seleccionar esta opción." sqref="AZ72">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scribe el número de representantes asistentes, ingresarlo en este campo." sqref="AV35:AX35">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contiene o se puede determinar el número de representantes ausentes registrarlos en este campo." sqref="AV37:AX37">
      <formula1>0</formula1>
      <formula2>30</formula2>
    </dataValidation>
    <dataValidation type="whole" operator="equal" allowBlank="1" showInputMessage="1" showErrorMessage="1" errorTitle="El documento es normal" error="Valor no valido" prompt="En los documentos remitodos anexa éste formato, capturar 1 si se requiere seleccionar esta opción." sqref="AZ65 AZ81 AZ78 AZ75 AZ71 AZ67">
      <formula1>1</formula1>
    </dataValidation>
    <dataValidation type="whole" operator="greaterThan" allowBlank="1" showInputMessage="1" showErrorMessage="1" sqref="BN2:BV2">
      <formula1>2000</formula1>
    </dataValidation>
    <dataValidation type="whole" operator="equal" allowBlank="1" showInputMessage="1" showErrorMessage="1" errorTitle="El documento es normal" error="Valor no valido" prompt="Es Modificación al Presupuesto cuando corresponde a ampliación, redución o transferencia al presupuesto aporbadol, capturar 1 si se requiere seleccionar esta opción." sqref="AN13">
      <formula1>1</formula1>
    </dataValidation>
    <dataValidation type="whole" operator="equal" allowBlank="1" showInputMessage="1" showErrorMessage="1" errorTitle="El documento es normal" error="Valor no valido" prompt="Es complementaria cuando corresponde a un documento posterior al presupuesto aprobado o modificacion, capturar 1 si se requiere seleccionar esta opción." sqref="AN15">
      <formula1>1</formula1>
    </dataValidation>
    <dataValidation allowBlank="1" showInputMessage="1" showErrorMessage="1" prompt="Si selecciono la opción &quot;Modificación al Presupuesto&quot;, capturar en este recuadro el número consecutivo al que corresponde, ejemplo 01, 02, 03....." sqref="AX13:AY13"/>
    <dataValidation type="whole" operator="equal" allowBlank="1" showInputMessage="1" showErrorMessage="1" errorTitle="El documento es normal" error="Valor no valido" prompt="El oficio del municipio está firmado por el secretario general de la entidad, capturar 1 si se requiere seleccionar esta opción." sqref="X29">
      <formula1>1</formula1>
    </dataValidation>
  </dataValidations>
  <pageMargins left="0.78740157480314965" right="0.78740157480314965" top="0.78740157480314965" bottom="0.78740157480314965" header="0" footer="0"/>
  <pageSetup scale="70" orientation="portrait" r:id="rId1"/>
  <drawing r:id="rId2"/>
  <extLst>
    <ext xmlns:x14="http://schemas.microsoft.com/office/spreadsheetml/2009/9/main" uri="{CCE6A557-97BC-4b89-ADB6-D9C93CAAB3DF}">
      <x14:dataValidations xmlns:xm="http://schemas.microsoft.com/office/excel/2006/main" count="1">
        <x14:dataValidation type="whole" operator="equal" allowBlank="1" showInputMessage="1" showErrorMessage="1" errorTitle="El documento es normal" error="Valor no valido" prompt="El Municipio en los docuemtnos remitodos anexa éste formato, capturar 1 si se requiere seleccionar esta opción.">
          <x14:formula1>
            <xm:f>1</xm:f>
          </x14:formula1>
          <xm:sqref>WXH982978 D65474 IZ65474 SV65474 ACR65474 AMN65474 AWJ65474 BGF65474 BQB65474 BZX65474 CJT65474 CTP65474 DDL65474 DNH65474 DXD65474 EGZ65474 EQV65474 FAR65474 FKN65474 FUJ65474 GEF65474 GOB65474 GXX65474 HHT65474 HRP65474 IBL65474 ILH65474 IVD65474 JEZ65474 JOV65474 JYR65474 KIN65474 KSJ65474 LCF65474 LMB65474 LVX65474 MFT65474 MPP65474 MZL65474 NJH65474 NTD65474 OCZ65474 OMV65474 OWR65474 PGN65474 PQJ65474 QAF65474 QKB65474 QTX65474 RDT65474 RNP65474 RXL65474 SHH65474 SRD65474 TAZ65474 TKV65474 TUR65474 UEN65474 UOJ65474 UYF65474 VIB65474 VRX65474 WBT65474 WLP65474 WVL65474 D131010 IZ131010 SV131010 ACR131010 AMN131010 AWJ131010 BGF131010 BQB131010 BZX131010 CJT131010 CTP131010 DDL131010 DNH131010 DXD131010 EGZ131010 EQV131010 FAR131010 FKN131010 FUJ131010 GEF131010 GOB131010 GXX131010 HHT131010 HRP131010 IBL131010 ILH131010 IVD131010 JEZ131010 JOV131010 JYR131010 KIN131010 KSJ131010 LCF131010 LMB131010 LVX131010 MFT131010 MPP131010 MZL131010 NJH131010 NTD131010 OCZ131010 OMV131010 OWR131010 PGN131010 PQJ131010 QAF131010 QKB131010 QTX131010 RDT131010 RNP131010 RXL131010 SHH131010 SRD131010 TAZ131010 TKV131010 TUR131010 UEN131010 UOJ131010 UYF131010 VIB131010 VRX131010 WBT131010 WLP131010 WVL131010 D196546 IZ196546 SV196546 ACR196546 AMN196546 AWJ196546 BGF196546 BQB196546 BZX196546 CJT196546 CTP196546 DDL196546 DNH196546 DXD196546 EGZ196546 EQV196546 FAR196546 FKN196546 FUJ196546 GEF196546 GOB196546 GXX196546 HHT196546 HRP196546 IBL196546 ILH196546 IVD196546 JEZ196546 JOV196546 JYR196546 KIN196546 KSJ196546 LCF196546 LMB196546 LVX196546 MFT196546 MPP196546 MZL196546 NJH196546 NTD196546 OCZ196546 OMV196546 OWR196546 PGN196546 PQJ196546 QAF196546 QKB196546 QTX196546 RDT196546 RNP196546 RXL196546 SHH196546 SRD196546 TAZ196546 TKV196546 TUR196546 UEN196546 UOJ196546 UYF196546 VIB196546 VRX196546 WBT196546 WLP196546 WVL196546 D262082 IZ262082 SV262082 ACR262082 AMN262082 AWJ262082 BGF262082 BQB262082 BZX262082 CJT262082 CTP262082 DDL262082 DNH262082 DXD262082 EGZ262082 EQV262082 FAR262082 FKN262082 FUJ262082 GEF262082 GOB262082 GXX262082 HHT262082 HRP262082 IBL262082 ILH262082 IVD262082 JEZ262082 JOV262082 JYR262082 KIN262082 KSJ262082 LCF262082 LMB262082 LVX262082 MFT262082 MPP262082 MZL262082 NJH262082 NTD262082 OCZ262082 OMV262082 OWR262082 PGN262082 PQJ262082 QAF262082 QKB262082 QTX262082 RDT262082 RNP262082 RXL262082 SHH262082 SRD262082 TAZ262082 TKV262082 TUR262082 UEN262082 UOJ262082 UYF262082 VIB262082 VRX262082 WBT262082 WLP262082 WVL262082 D327618 IZ327618 SV327618 ACR327618 AMN327618 AWJ327618 BGF327618 BQB327618 BZX327618 CJT327618 CTP327618 DDL327618 DNH327618 DXD327618 EGZ327618 EQV327618 FAR327618 FKN327618 FUJ327618 GEF327618 GOB327618 GXX327618 HHT327618 HRP327618 IBL327618 ILH327618 IVD327618 JEZ327618 JOV327618 JYR327618 KIN327618 KSJ327618 LCF327618 LMB327618 LVX327618 MFT327618 MPP327618 MZL327618 NJH327618 NTD327618 OCZ327618 OMV327618 OWR327618 PGN327618 PQJ327618 QAF327618 QKB327618 QTX327618 RDT327618 RNP327618 RXL327618 SHH327618 SRD327618 TAZ327618 TKV327618 TUR327618 UEN327618 UOJ327618 UYF327618 VIB327618 VRX327618 WBT327618 WLP327618 WVL327618 D393154 IZ393154 SV393154 ACR393154 AMN393154 AWJ393154 BGF393154 BQB393154 BZX393154 CJT393154 CTP393154 DDL393154 DNH393154 DXD393154 EGZ393154 EQV393154 FAR393154 FKN393154 FUJ393154 GEF393154 GOB393154 GXX393154 HHT393154 HRP393154 IBL393154 ILH393154 IVD393154 JEZ393154 JOV393154 JYR393154 KIN393154 KSJ393154 LCF393154 LMB393154 LVX393154 MFT393154 MPP393154 MZL393154 NJH393154 NTD393154 OCZ393154 OMV393154 OWR393154 PGN393154 PQJ393154 QAF393154 QKB393154 QTX393154 RDT393154 RNP393154 RXL393154 SHH393154 SRD393154 TAZ393154 TKV393154 TUR393154 UEN393154 UOJ393154 UYF393154 VIB393154 VRX393154 WBT393154 WLP393154 WVL393154 D458690 IZ458690 SV458690 ACR458690 AMN458690 AWJ458690 BGF458690 BQB458690 BZX458690 CJT458690 CTP458690 DDL458690 DNH458690 DXD458690 EGZ458690 EQV458690 FAR458690 FKN458690 FUJ458690 GEF458690 GOB458690 GXX458690 HHT458690 HRP458690 IBL458690 ILH458690 IVD458690 JEZ458690 JOV458690 JYR458690 KIN458690 KSJ458690 LCF458690 LMB458690 LVX458690 MFT458690 MPP458690 MZL458690 NJH458690 NTD458690 OCZ458690 OMV458690 OWR458690 PGN458690 PQJ458690 QAF458690 QKB458690 QTX458690 RDT458690 RNP458690 RXL458690 SHH458690 SRD458690 TAZ458690 TKV458690 TUR458690 UEN458690 UOJ458690 UYF458690 VIB458690 VRX458690 WBT458690 WLP458690 WVL458690 D524226 IZ524226 SV524226 ACR524226 AMN524226 AWJ524226 BGF524226 BQB524226 BZX524226 CJT524226 CTP524226 DDL524226 DNH524226 DXD524226 EGZ524226 EQV524226 FAR524226 FKN524226 FUJ524226 GEF524226 GOB524226 GXX524226 HHT524226 HRP524226 IBL524226 ILH524226 IVD524226 JEZ524226 JOV524226 JYR524226 KIN524226 KSJ524226 LCF524226 LMB524226 LVX524226 MFT524226 MPP524226 MZL524226 NJH524226 NTD524226 OCZ524226 OMV524226 OWR524226 PGN524226 PQJ524226 QAF524226 QKB524226 QTX524226 RDT524226 RNP524226 RXL524226 SHH524226 SRD524226 TAZ524226 TKV524226 TUR524226 UEN524226 UOJ524226 UYF524226 VIB524226 VRX524226 WBT524226 WLP524226 WVL524226 D589762 IZ589762 SV589762 ACR589762 AMN589762 AWJ589762 BGF589762 BQB589762 BZX589762 CJT589762 CTP589762 DDL589762 DNH589762 DXD589762 EGZ589762 EQV589762 FAR589762 FKN589762 FUJ589762 GEF589762 GOB589762 GXX589762 HHT589762 HRP589762 IBL589762 ILH589762 IVD589762 JEZ589762 JOV589762 JYR589762 KIN589762 KSJ589762 LCF589762 LMB589762 LVX589762 MFT589762 MPP589762 MZL589762 NJH589762 NTD589762 OCZ589762 OMV589762 OWR589762 PGN589762 PQJ589762 QAF589762 QKB589762 QTX589762 RDT589762 RNP589762 RXL589762 SHH589762 SRD589762 TAZ589762 TKV589762 TUR589762 UEN589762 UOJ589762 UYF589762 VIB589762 VRX589762 WBT589762 WLP589762 WVL589762 D655298 IZ655298 SV655298 ACR655298 AMN655298 AWJ655298 BGF655298 BQB655298 BZX655298 CJT655298 CTP655298 DDL655298 DNH655298 DXD655298 EGZ655298 EQV655298 FAR655298 FKN655298 FUJ655298 GEF655298 GOB655298 GXX655298 HHT655298 HRP655298 IBL655298 ILH655298 IVD655298 JEZ655298 JOV655298 JYR655298 KIN655298 KSJ655298 LCF655298 LMB655298 LVX655298 MFT655298 MPP655298 MZL655298 NJH655298 NTD655298 OCZ655298 OMV655298 OWR655298 PGN655298 PQJ655298 QAF655298 QKB655298 QTX655298 RDT655298 RNP655298 RXL655298 SHH655298 SRD655298 TAZ655298 TKV655298 TUR655298 UEN655298 UOJ655298 UYF655298 VIB655298 VRX655298 WBT655298 WLP655298 WVL655298 D720834 IZ720834 SV720834 ACR720834 AMN720834 AWJ720834 BGF720834 BQB720834 BZX720834 CJT720834 CTP720834 DDL720834 DNH720834 DXD720834 EGZ720834 EQV720834 FAR720834 FKN720834 FUJ720834 GEF720834 GOB720834 GXX720834 HHT720834 HRP720834 IBL720834 ILH720834 IVD720834 JEZ720834 JOV720834 JYR720834 KIN720834 KSJ720834 LCF720834 LMB720834 LVX720834 MFT720834 MPP720834 MZL720834 NJH720834 NTD720834 OCZ720834 OMV720834 OWR720834 PGN720834 PQJ720834 QAF720834 QKB720834 QTX720834 RDT720834 RNP720834 RXL720834 SHH720834 SRD720834 TAZ720834 TKV720834 TUR720834 UEN720834 UOJ720834 UYF720834 VIB720834 VRX720834 WBT720834 WLP720834 WVL720834 D786370 IZ786370 SV786370 ACR786370 AMN786370 AWJ786370 BGF786370 BQB786370 BZX786370 CJT786370 CTP786370 DDL786370 DNH786370 DXD786370 EGZ786370 EQV786370 FAR786370 FKN786370 FUJ786370 GEF786370 GOB786370 GXX786370 HHT786370 HRP786370 IBL786370 ILH786370 IVD786370 JEZ786370 JOV786370 JYR786370 KIN786370 KSJ786370 LCF786370 LMB786370 LVX786370 MFT786370 MPP786370 MZL786370 NJH786370 NTD786370 OCZ786370 OMV786370 OWR786370 PGN786370 PQJ786370 QAF786370 QKB786370 QTX786370 RDT786370 RNP786370 RXL786370 SHH786370 SRD786370 TAZ786370 TKV786370 TUR786370 UEN786370 UOJ786370 UYF786370 VIB786370 VRX786370 WBT786370 WLP786370 WVL786370 D851906 IZ851906 SV851906 ACR851906 AMN851906 AWJ851906 BGF851906 BQB851906 BZX851906 CJT851906 CTP851906 DDL851906 DNH851906 DXD851906 EGZ851906 EQV851906 FAR851906 FKN851906 FUJ851906 GEF851906 GOB851906 GXX851906 HHT851906 HRP851906 IBL851906 ILH851906 IVD851906 JEZ851906 JOV851906 JYR851906 KIN851906 KSJ851906 LCF851906 LMB851906 LVX851906 MFT851906 MPP851906 MZL851906 NJH851906 NTD851906 OCZ851906 OMV851906 OWR851906 PGN851906 PQJ851906 QAF851906 QKB851906 QTX851906 RDT851906 RNP851906 RXL851906 SHH851906 SRD851906 TAZ851906 TKV851906 TUR851906 UEN851906 UOJ851906 UYF851906 VIB851906 VRX851906 WBT851906 WLP851906 WVL851906 D917442 IZ917442 SV917442 ACR917442 AMN917442 AWJ917442 BGF917442 BQB917442 BZX917442 CJT917442 CTP917442 DDL917442 DNH917442 DXD917442 EGZ917442 EQV917442 FAR917442 FKN917442 FUJ917442 GEF917442 GOB917442 GXX917442 HHT917442 HRP917442 IBL917442 ILH917442 IVD917442 JEZ917442 JOV917442 JYR917442 KIN917442 KSJ917442 LCF917442 LMB917442 LVX917442 MFT917442 MPP917442 MZL917442 NJH917442 NTD917442 OCZ917442 OMV917442 OWR917442 PGN917442 PQJ917442 QAF917442 QKB917442 QTX917442 RDT917442 RNP917442 RXL917442 SHH917442 SRD917442 TAZ917442 TKV917442 TUR917442 UEN917442 UOJ917442 UYF917442 VIB917442 VRX917442 WBT917442 WLP917442 WVL917442 D982978 IZ982978 SV982978 ACR982978 AMN982978 AWJ982978 BGF982978 BQB982978 BZX982978 CJT982978 CTP982978 DDL982978 DNH982978 DXD982978 EGZ982978 EQV982978 FAR982978 FKN982978 FUJ982978 GEF982978 GOB982978 GXX982978 HHT982978 HRP982978 IBL982978 ILH982978 IVD982978 JEZ982978 JOV982978 JYR982978 KIN982978 KSJ982978 LCF982978 LMB982978 LVX982978 MFT982978 MPP982978 MZL982978 NJH982978 NTD982978 OCZ982978 OMV982978 OWR982978 PGN982978 PQJ982978 QAF982978 QKB982978 QTX982978 RDT982978 RNP982978 RXL982978 SHH982978 SRD982978 TAZ982978 TKV982978 TUR982978 UEN982978 UOJ982978 UYF982978 VIB982978 VRX982978 WBT982978 WLP982978 WVL982978 AZ65486 KV65486 UR65486 AEN65486 AOJ65486 AYF65486 BIB65486 BRX65486 CBT65486 CLP65486 CVL65486 DFH65486 DPD65486 DYZ65486 EIV65486 ESR65486 FCN65486 FMJ65486 FWF65486 GGB65486 GPX65486 GZT65486 HJP65486 HTL65486 IDH65486 IND65486 IWZ65486 JGV65486 JQR65486 KAN65486 KKJ65486 KUF65486 LEB65486 LNX65486 LXT65486 MHP65486 MRL65486 NBH65486 NLD65486 NUZ65486 OEV65486 OOR65486 OYN65486 PIJ65486 PSF65486 QCB65486 QLX65486 QVT65486 RFP65486 RPL65486 RZH65486 SJD65486 SSZ65486 TCV65486 TMR65486 TWN65486 UGJ65486 UQF65486 VAB65486 VJX65486 VTT65486 WDP65486 WNL65486 WXH65486 AZ131022 KV131022 UR131022 AEN131022 AOJ131022 AYF131022 BIB131022 BRX131022 CBT131022 CLP131022 CVL131022 DFH131022 DPD131022 DYZ131022 EIV131022 ESR131022 FCN131022 FMJ131022 FWF131022 GGB131022 GPX131022 GZT131022 HJP131022 HTL131022 IDH131022 IND131022 IWZ131022 JGV131022 JQR131022 KAN131022 KKJ131022 KUF131022 LEB131022 LNX131022 LXT131022 MHP131022 MRL131022 NBH131022 NLD131022 NUZ131022 OEV131022 OOR131022 OYN131022 PIJ131022 PSF131022 QCB131022 QLX131022 QVT131022 RFP131022 RPL131022 RZH131022 SJD131022 SSZ131022 TCV131022 TMR131022 TWN131022 UGJ131022 UQF131022 VAB131022 VJX131022 VTT131022 WDP131022 WNL131022 WXH131022 AZ196558 KV196558 UR196558 AEN196558 AOJ196558 AYF196558 BIB196558 BRX196558 CBT196558 CLP196558 CVL196558 DFH196558 DPD196558 DYZ196558 EIV196558 ESR196558 FCN196558 FMJ196558 FWF196558 GGB196558 GPX196558 GZT196558 HJP196558 HTL196558 IDH196558 IND196558 IWZ196558 JGV196558 JQR196558 KAN196558 KKJ196558 KUF196558 LEB196558 LNX196558 LXT196558 MHP196558 MRL196558 NBH196558 NLD196558 NUZ196558 OEV196558 OOR196558 OYN196558 PIJ196558 PSF196558 QCB196558 QLX196558 QVT196558 RFP196558 RPL196558 RZH196558 SJD196558 SSZ196558 TCV196558 TMR196558 TWN196558 UGJ196558 UQF196558 VAB196558 VJX196558 VTT196558 WDP196558 WNL196558 WXH196558 AZ262094 KV262094 UR262094 AEN262094 AOJ262094 AYF262094 BIB262094 BRX262094 CBT262094 CLP262094 CVL262094 DFH262094 DPD262094 DYZ262094 EIV262094 ESR262094 FCN262094 FMJ262094 FWF262094 GGB262094 GPX262094 GZT262094 HJP262094 HTL262094 IDH262094 IND262094 IWZ262094 JGV262094 JQR262094 KAN262094 KKJ262094 KUF262094 LEB262094 LNX262094 LXT262094 MHP262094 MRL262094 NBH262094 NLD262094 NUZ262094 OEV262094 OOR262094 OYN262094 PIJ262094 PSF262094 QCB262094 QLX262094 QVT262094 RFP262094 RPL262094 RZH262094 SJD262094 SSZ262094 TCV262094 TMR262094 TWN262094 UGJ262094 UQF262094 VAB262094 VJX262094 VTT262094 WDP262094 WNL262094 WXH262094 AZ327630 KV327630 UR327630 AEN327630 AOJ327630 AYF327630 BIB327630 BRX327630 CBT327630 CLP327630 CVL327630 DFH327630 DPD327630 DYZ327630 EIV327630 ESR327630 FCN327630 FMJ327630 FWF327630 GGB327630 GPX327630 GZT327630 HJP327630 HTL327630 IDH327630 IND327630 IWZ327630 JGV327630 JQR327630 KAN327630 KKJ327630 KUF327630 LEB327630 LNX327630 LXT327630 MHP327630 MRL327630 NBH327630 NLD327630 NUZ327630 OEV327630 OOR327630 OYN327630 PIJ327630 PSF327630 QCB327630 QLX327630 QVT327630 RFP327630 RPL327630 RZH327630 SJD327630 SSZ327630 TCV327630 TMR327630 TWN327630 UGJ327630 UQF327630 VAB327630 VJX327630 VTT327630 WDP327630 WNL327630 WXH327630 AZ393166 KV393166 UR393166 AEN393166 AOJ393166 AYF393166 BIB393166 BRX393166 CBT393166 CLP393166 CVL393166 DFH393166 DPD393166 DYZ393166 EIV393166 ESR393166 FCN393166 FMJ393166 FWF393166 GGB393166 GPX393166 GZT393166 HJP393166 HTL393166 IDH393166 IND393166 IWZ393166 JGV393166 JQR393166 KAN393166 KKJ393166 KUF393166 LEB393166 LNX393166 LXT393166 MHP393166 MRL393166 NBH393166 NLD393166 NUZ393166 OEV393166 OOR393166 OYN393166 PIJ393166 PSF393166 QCB393166 QLX393166 QVT393166 RFP393166 RPL393166 RZH393166 SJD393166 SSZ393166 TCV393166 TMR393166 TWN393166 UGJ393166 UQF393166 VAB393166 VJX393166 VTT393166 WDP393166 WNL393166 WXH393166 AZ458702 KV458702 UR458702 AEN458702 AOJ458702 AYF458702 BIB458702 BRX458702 CBT458702 CLP458702 CVL458702 DFH458702 DPD458702 DYZ458702 EIV458702 ESR458702 FCN458702 FMJ458702 FWF458702 GGB458702 GPX458702 GZT458702 HJP458702 HTL458702 IDH458702 IND458702 IWZ458702 JGV458702 JQR458702 KAN458702 KKJ458702 KUF458702 LEB458702 LNX458702 LXT458702 MHP458702 MRL458702 NBH458702 NLD458702 NUZ458702 OEV458702 OOR458702 OYN458702 PIJ458702 PSF458702 QCB458702 QLX458702 QVT458702 RFP458702 RPL458702 RZH458702 SJD458702 SSZ458702 TCV458702 TMR458702 TWN458702 UGJ458702 UQF458702 VAB458702 VJX458702 VTT458702 WDP458702 WNL458702 WXH458702 AZ524238 KV524238 UR524238 AEN524238 AOJ524238 AYF524238 BIB524238 BRX524238 CBT524238 CLP524238 CVL524238 DFH524238 DPD524238 DYZ524238 EIV524238 ESR524238 FCN524238 FMJ524238 FWF524238 GGB524238 GPX524238 GZT524238 HJP524238 HTL524238 IDH524238 IND524238 IWZ524238 JGV524238 JQR524238 KAN524238 KKJ524238 KUF524238 LEB524238 LNX524238 LXT524238 MHP524238 MRL524238 NBH524238 NLD524238 NUZ524238 OEV524238 OOR524238 OYN524238 PIJ524238 PSF524238 QCB524238 QLX524238 QVT524238 RFP524238 RPL524238 RZH524238 SJD524238 SSZ524238 TCV524238 TMR524238 TWN524238 UGJ524238 UQF524238 VAB524238 VJX524238 VTT524238 WDP524238 WNL524238 WXH524238 AZ589774 KV589774 UR589774 AEN589774 AOJ589774 AYF589774 BIB589774 BRX589774 CBT589774 CLP589774 CVL589774 DFH589774 DPD589774 DYZ589774 EIV589774 ESR589774 FCN589774 FMJ589774 FWF589774 GGB589774 GPX589774 GZT589774 HJP589774 HTL589774 IDH589774 IND589774 IWZ589774 JGV589774 JQR589774 KAN589774 KKJ589774 KUF589774 LEB589774 LNX589774 LXT589774 MHP589774 MRL589774 NBH589774 NLD589774 NUZ589774 OEV589774 OOR589774 OYN589774 PIJ589774 PSF589774 QCB589774 QLX589774 QVT589774 RFP589774 RPL589774 RZH589774 SJD589774 SSZ589774 TCV589774 TMR589774 TWN589774 UGJ589774 UQF589774 VAB589774 VJX589774 VTT589774 WDP589774 WNL589774 WXH589774 AZ655310 KV655310 UR655310 AEN655310 AOJ655310 AYF655310 BIB655310 BRX655310 CBT655310 CLP655310 CVL655310 DFH655310 DPD655310 DYZ655310 EIV655310 ESR655310 FCN655310 FMJ655310 FWF655310 GGB655310 GPX655310 GZT655310 HJP655310 HTL655310 IDH655310 IND655310 IWZ655310 JGV655310 JQR655310 KAN655310 KKJ655310 KUF655310 LEB655310 LNX655310 LXT655310 MHP655310 MRL655310 NBH655310 NLD655310 NUZ655310 OEV655310 OOR655310 OYN655310 PIJ655310 PSF655310 QCB655310 QLX655310 QVT655310 RFP655310 RPL655310 RZH655310 SJD655310 SSZ655310 TCV655310 TMR655310 TWN655310 UGJ655310 UQF655310 VAB655310 VJX655310 VTT655310 WDP655310 WNL655310 WXH655310 AZ720846 KV720846 UR720846 AEN720846 AOJ720846 AYF720846 BIB720846 BRX720846 CBT720846 CLP720846 CVL720846 DFH720846 DPD720846 DYZ720846 EIV720846 ESR720846 FCN720846 FMJ720846 FWF720846 GGB720846 GPX720846 GZT720846 HJP720846 HTL720846 IDH720846 IND720846 IWZ720846 JGV720846 JQR720846 KAN720846 KKJ720846 KUF720846 LEB720846 LNX720846 LXT720846 MHP720846 MRL720846 NBH720846 NLD720846 NUZ720846 OEV720846 OOR720846 OYN720846 PIJ720846 PSF720846 QCB720846 QLX720846 QVT720846 RFP720846 RPL720846 RZH720846 SJD720846 SSZ720846 TCV720846 TMR720846 TWN720846 UGJ720846 UQF720846 VAB720846 VJX720846 VTT720846 WDP720846 WNL720846 WXH720846 AZ786382 KV786382 UR786382 AEN786382 AOJ786382 AYF786382 BIB786382 BRX786382 CBT786382 CLP786382 CVL786382 DFH786382 DPD786382 DYZ786382 EIV786382 ESR786382 FCN786382 FMJ786382 FWF786382 GGB786382 GPX786382 GZT786382 HJP786382 HTL786382 IDH786382 IND786382 IWZ786382 JGV786382 JQR786382 KAN786382 KKJ786382 KUF786382 LEB786382 LNX786382 LXT786382 MHP786382 MRL786382 NBH786382 NLD786382 NUZ786382 OEV786382 OOR786382 OYN786382 PIJ786382 PSF786382 QCB786382 QLX786382 QVT786382 RFP786382 RPL786382 RZH786382 SJD786382 SSZ786382 TCV786382 TMR786382 TWN786382 UGJ786382 UQF786382 VAB786382 VJX786382 VTT786382 WDP786382 WNL786382 WXH786382 AZ851918 KV851918 UR851918 AEN851918 AOJ851918 AYF851918 BIB851918 BRX851918 CBT851918 CLP851918 CVL851918 DFH851918 DPD851918 DYZ851918 EIV851918 ESR851918 FCN851918 FMJ851918 FWF851918 GGB851918 GPX851918 GZT851918 HJP851918 HTL851918 IDH851918 IND851918 IWZ851918 JGV851918 JQR851918 KAN851918 KKJ851918 KUF851918 LEB851918 LNX851918 LXT851918 MHP851918 MRL851918 NBH851918 NLD851918 NUZ851918 OEV851918 OOR851918 OYN851918 PIJ851918 PSF851918 QCB851918 QLX851918 QVT851918 RFP851918 RPL851918 RZH851918 SJD851918 SSZ851918 TCV851918 TMR851918 TWN851918 UGJ851918 UQF851918 VAB851918 VJX851918 VTT851918 WDP851918 WNL851918 WXH851918 AZ917454 KV917454 UR917454 AEN917454 AOJ917454 AYF917454 BIB917454 BRX917454 CBT917454 CLP917454 CVL917454 DFH917454 DPD917454 DYZ917454 EIV917454 ESR917454 FCN917454 FMJ917454 FWF917454 GGB917454 GPX917454 GZT917454 HJP917454 HTL917454 IDH917454 IND917454 IWZ917454 JGV917454 JQR917454 KAN917454 KKJ917454 KUF917454 LEB917454 LNX917454 LXT917454 MHP917454 MRL917454 NBH917454 NLD917454 NUZ917454 OEV917454 OOR917454 OYN917454 PIJ917454 PSF917454 QCB917454 QLX917454 QVT917454 RFP917454 RPL917454 RZH917454 SJD917454 SSZ917454 TCV917454 TMR917454 TWN917454 UGJ917454 UQF917454 VAB917454 VJX917454 VTT917454 WDP917454 WNL917454 WXH917454 AZ982990 KV982990 UR982990 AEN982990 AOJ982990 AYF982990 BIB982990 BRX982990 CBT982990 CLP982990 CVL982990 DFH982990 DPD982990 DYZ982990 EIV982990 ESR982990 FCN982990 FMJ982990 FWF982990 GGB982990 GPX982990 GZT982990 HJP982990 HTL982990 IDH982990 IND982990 IWZ982990 JGV982990 JQR982990 KAN982990 KKJ982990 KUF982990 LEB982990 LNX982990 LXT982990 MHP982990 MRL982990 NBH982990 NLD982990 NUZ982990 OEV982990 OOR982990 OYN982990 PIJ982990 PSF982990 QCB982990 QLX982990 QVT982990 RFP982990 RPL982990 RZH982990 SJD982990 SSZ982990 TCV982990 TMR982990 TWN982990 UGJ982990 UQF982990 VAB982990 VJX982990 VTT982990 WDP982990 WNL982990 WXH982990 WNL982978 D65480 IZ65480 SV65480 ACR65480 AMN65480 AWJ65480 BGF65480 BQB65480 BZX65480 CJT65480 CTP65480 DDL65480 DNH65480 DXD65480 EGZ65480 EQV65480 FAR65480 FKN65480 FUJ65480 GEF65480 GOB65480 GXX65480 HHT65480 HRP65480 IBL65480 ILH65480 IVD65480 JEZ65480 JOV65480 JYR65480 KIN65480 KSJ65480 LCF65480 LMB65480 LVX65480 MFT65480 MPP65480 MZL65480 NJH65480 NTD65480 OCZ65480 OMV65480 OWR65480 PGN65480 PQJ65480 QAF65480 QKB65480 QTX65480 RDT65480 RNP65480 RXL65480 SHH65480 SRD65480 TAZ65480 TKV65480 TUR65480 UEN65480 UOJ65480 UYF65480 VIB65480 VRX65480 WBT65480 WLP65480 WVL65480 D131016 IZ131016 SV131016 ACR131016 AMN131016 AWJ131016 BGF131016 BQB131016 BZX131016 CJT131016 CTP131016 DDL131016 DNH131016 DXD131016 EGZ131016 EQV131016 FAR131016 FKN131016 FUJ131016 GEF131016 GOB131016 GXX131016 HHT131016 HRP131016 IBL131016 ILH131016 IVD131016 JEZ131016 JOV131016 JYR131016 KIN131016 KSJ131016 LCF131016 LMB131016 LVX131016 MFT131016 MPP131016 MZL131016 NJH131016 NTD131016 OCZ131016 OMV131016 OWR131016 PGN131016 PQJ131016 QAF131016 QKB131016 QTX131016 RDT131016 RNP131016 RXL131016 SHH131016 SRD131016 TAZ131016 TKV131016 TUR131016 UEN131016 UOJ131016 UYF131016 VIB131016 VRX131016 WBT131016 WLP131016 WVL131016 D196552 IZ196552 SV196552 ACR196552 AMN196552 AWJ196552 BGF196552 BQB196552 BZX196552 CJT196552 CTP196552 DDL196552 DNH196552 DXD196552 EGZ196552 EQV196552 FAR196552 FKN196552 FUJ196552 GEF196552 GOB196552 GXX196552 HHT196552 HRP196552 IBL196552 ILH196552 IVD196552 JEZ196552 JOV196552 JYR196552 KIN196552 KSJ196552 LCF196552 LMB196552 LVX196552 MFT196552 MPP196552 MZL196552 NJH196552 NTD196552 OCZ196552 OMV196552 OWR196552 PGN196552 PQJ196552 QAF196552 QKB196552 QTX196552 RDT196552 RNP196552 RXL196552 SHH196552 SRD196552 TAZ196552 TKV196552 TUR196552 UEN196552 UOJ196552 UYF196552 VIB196552 VRX196552 WBT196552 WLP196552 WVL196552 D262088 IZ262088 SV262088 ACR262088 AMN262088 AWJ262088 BGF262088 BQB262088 BZX262088 CJT262088 CTP262088 DDL262088 DNH262088 DXD262088 EGZ262088 EQV262088 FAR262088 FKN262088 FUJ262088 GEF262088 GOB262088 GXX262088 HHT262088 HRP262088 IBL262088 ILH262088 IVD262088 JEZ262088 JOV262088 JYR262088 KIN262088 KSJ262088 LCF262088 LMB262088 LVX262088 MFT262088 MPP262088 MZL262088 NJH262088 NTD262088 OCZ262088 OMV262088 OWR262088 PGN262088 PQJ262088 QAF262088 QKB262088 QTX262088 RDT262088 RNP262088 RXL262088 SHH262088 SRD262088 TAZ262088 TKV262088 TUR262088 UEN262088 UOJ262088 UYF262088 VIB262088 VRX262088 WBT262088 WLP262088 WVL262088 D327624 IZ327624 SV327624 ACR327624 AMN327624 AWJ327624 BGF327624 BQB327624 BZX327624 CJT327624 CTP327624 DDL327624 DNH327624 DXD327624 EGZ327624 EQV327624 FAR327624 FKN327624 FUJ327624 GEF327624 GOB327624 GXX327624 HHT327624 HRP327624 IBL327624 ILH327624 IVD327624 JEZ327624 JOV327624 JYR327624 KIN327624 KSJ327624 LCF327624 LMB327624 LVX327624 MFT327624 MPP327624 MZL327624 NJH327624 NTD327624 OCZ327624 OMV327624 OWR327624 PGN327624 PQJ327624 QAF327624 QKB327624 QTX327624 RDT327624 RNP327624 RXL327624 SHH327624 SRD327624 TAZ327624 TKV327624 TUR327624 UEN327624 UOJ327624 UYF327624 VIB327624 VRX327624 WBT327624 WLP327624 WVL327624 D393160 IZ393160 SV393160 ACR393160 AMN393160 AWJ393160 BGF393160 BQB393160 BZX393160 CJT393160 CTP393160 DDL393160 DNH393160 DXD393160 EGZ393160 EQV393160 FAR393160 FKN393160 FUJ393160 GEF393160 GOB393160 GXX393160 HHT393160 HRP393160 IBL393160 ILH393160 IVD393160 JEZ393160 JOV393160 JYR393160 KIN393160 KSJ393160 LCF393160 LMB393160 LVX393160 MFT393160 MPP393160 MZL393160 NJH393160 NTD393160 OCZ393160 OMV393160 OWR393160 PGN393160 PQJ393160 QAF393160 QKB393160 QTX393160 RDT393160 RNP393160 RXL393160 SHH393160 SRD393160 TAZ393160 TKV393160 TUR393160 UEN393160 UOJ393160 UYF393160 VIB393160 VRX393160 WBT393160 WLP393160 WVL393160 D458696 IZ458696 SV458696 ACR458696 AMN458696 AWJ458696 BGF458696 BQB458696 BZX458696 CJT458696 CTP458696 DDL458696 DNH458696 DXD458696 EGZ458696 EQV458696 FAR458696 FKN458696 FUJ458696 GEF458696 GOB458696 GXX458696 HHT458696 HRP458696 IBL458696 ILH458696 IVD458696 JEZ458696 JOV458696 JYR458696 KIN458696 KSJ458696 LCF458696 LMB458696 LVX458696 MFT458696 MPP458696 MZL458696 NJH458696 NTD458696 OCZ458696 OMV458696 OWR458696 PGN458696 PQJ458696 QAF458696 QKB458696 QTX458696 RDT458696 RNP458696 RXL458696 SHH458696 SRD458696 TAZ458696 TKV458696 TUR458696 UEN458696 UOJ458696 UYF458696 VIB458696 VRX458696 WBT458696 WLP458696 WVL458696 D524232 IZ524232 SV524232 ACR524232 AMN524232 AWJ524232 BGF524232 BQB524232 BZX524232 CJT524232 CTP524232 DDL524232 DNH524232 DXD524232 EGZ524232 EQV524232 FAR524232 FKN524232 FUJ524232 GEF524232 GOB524232 GXX524232 HHT524232 HRP524232 IBL524232 ILH524232 IVD524232 JEZ524232 JOV524232 JYR524232 KIN524232 KSJ524232 LCF524232 LMB524232 LVX524232 MFT524232 MPP524232 MZL524232 NJH524232 NTD524232 OCZ524232 OMV524232 OWR524232 PGN524232 PQJ524232 QAF524232 QKB524232 QTX524232 RDT524232 RNP524232 RXL524232 SHH524232 SRD524232 TAZ524232 TKV524232 TUR524232 UEN524232 UOJ524232 UYF524232 VIB524232 VRX524232 WBT524232 WLP524232 WVL524232 D589768 IZ589768 SV589768 ACR589768 AMN589768 AWJ589768 BGF589768 BQB589768 BZX589768 CJT589768 CTP589768 DDL589768 DNH589768 DXD589768 EGZ589768 EQV589768 FAR589768 FKN589768 FUJ589768 GEF589768 GOB589768 GXX589768 HHT589768 HRP589768 IBL589768 ILH589768 IVD589768 JEZ589768 JOV589768 JYR589768 KIN589768 KSJ589768 LCF589768 LMB589768 LVX589768 MFT589768 MPP589768 MZL589768 NJH589768 NTD589768 OCZ589768 OMV589768 OWR589768 PGN589768 PQJ589768 QAF589768 QKB589768 QTX589768 RDT589768 RNP589768 RXL589768 SHH589768 SRD589768 TAZ589768 TKV589768 TUR589768 UEN589768 UOJ589768 UYF589768 VIB589768 VRX589768 WBT589768 WLP589768 WVL589768 D655304 IZ655304 SV655304 ACR655304 AMN655304 AWJ655304 BGF655304 BQB655304 BZX655304 CJT655304 CTP655304 DDL655304 DNH655304 DXD655304 EGZ655304 EQV655304 FAR655304 FKN655304 FUJ655304 GEF655304 GOB655304 GXX655304 HHT655304 HRP655304 IBL655304 ILH655304 IVD655304 JEZ655304 JOV655304 JYR655304 KIN655304 KSJ655304 LCF655304 LMB655304 LVX655304 MFT655304 MPP655304 MZL655304 NJH655304 NTD655304 OCZ655304 OMV655304 OWR655304 PGN655304 PQJ655304 QAF655304 QKB655304 QTX655304 RDT655304 RNP655304 RXL655304 SHH655304 SRD655304 TAZ655304 TKV655304 TUR655304 UEN655304 UOJ655304 UYF655304 VIB655304 VRX655304 WBT655304 WLP655304 WVL655304 D720840 IZ720840 SV720840 ACR720840 AMN720840 AWJ720840 BGF720840 BQB720840 BZX720840 CJT720840 CTP720840 DDL720840 DNH720840 DXD720840 EGZ720840 EQV720840 FAR720840 FKN720840 FUJ720840 GEF720840 GOB720840 GXX720840 HHT720840 HRP720840 IBL720840 ILH720840 IVD720840 JEZ720840 JOV720840 JYR720840 KIN720840 KSJ720840 LCF720840 LMB720840 LVX720840 MFT720840 MPP720840 MZL720840 NJH720840 NTD720840 OCZ720840 OMV720840 OWR720840 PGN720840 PQJ720840 QAF720840 QKB720840 QTX720840 RDT720840 RNP720840 RXL720840 SHH720840 SRD720840 TAZ720840 TKV720840 TUR720840 UEN720840 UOJ720840 UYF720840 VIB720840 VRX720840 WBT720840 WLP720840 WVL720840 D786376 IZ786376 SV786376 ACR786376 AMN786376 AWJ786376 BGF786376 BQB786376 BZX786376 CJT786376 CTP786376 DDL786376 DNH786376 DXD786376 EGZ786376 EQV786376 FAR786376 FKN786376 FUJ786376 GEF786376 GOB786376 GXX786376 HHT786376 HRP786376 IBL786376 ILH786376 IVD786376 JEZ786376 JOV786376 JYR786376 KIN786376 KSJ786376 LCF786376 LMB786376 LVX786376 MFT786376 MPP786376 MZL786376 NJH786376 NTD786376 OCZ786376 OMV786376 OWR786376 PGN786376 PQJ786376 QAF786376 QKB786376 QTX786376 RDT786376 RNP786376 RXL786376 SHH786376 SRD786376 TAZ786376 TKV786376 TUR786376 UEN786376 UOJ786376 UYF786376 VIB786376 VRX786376 WBT786376 WLP786376 WVL786376 D851912 IZ851912 SV851912 ACR851912 AMN851912 AWJ851912 BGF851912 BQB851912 BZX851912 CJT851912 CTP851912 DDL851912 DNH851912 DXD851912 EGZ851912 EQV851912 FAR851912 FKN851912 FUJ851912 GEF851912 GOB851912 GXX851912 HHT851912 HRP851912 IBL851912 ILH851912 IVD851912 JEZ851912 JOV851912 JYR851912 KIN851912 KSJ851912 LCF851912 LMB851912 LVX851912 MFT851912 MPP851912 MZL851912 NJH851912 NTD851912 OCZ851912 OMV851912 OWR851912 PGN851912 PQJ851912 QAF851912 QKB851912 QTX851912 RDT851912 RNP851912 RXL851912 SHH851912 SRD851912 TAZ851912 TKV851912 TUR851912 UEN851912 UOJ851912 UYF851912 VIB851912 VRX851912 WBT851912 WLP851912 WVL851912 D917448 IZ917448 SV917448 ACR917448 AMN917448 AWJ917448 BGF917448 BQB917448 BZX917448 CJT917448 CTP917448 DDL917448 DNH917448 DXD917448 EGZ917448 EQV917448 FAR917448 FKN917448 FUJ917448 GEF917448 GOB917448 GXX917448 HHT917448 HRP917448 IBL917448 ILH917448 IVD917448 JEZ917448 JOV917448 JYR917448 KIN917448 KSJ917448 LCF917448 LMB917448 LVX917448 MFT917448 MPP917448 MZL917448 NJH917448 NTD917448 OCZ917448 OMV917448 OWR917448 PGN917448 PQJ917448 QAF917448 QKB917448 QTX917448 RDT917448 RNP917448 RXL917448 SHH917448 SRD917448 TAZ917448 TKV917448 TUR917448 UEN917448 UOJ917448 UYF917448 VIB917448 VRX917448 WBT917448 WLP917448 WVL917448 D982984 IZ982984 SV982984 ACR982984 AMN982984 AWJ982984 BGF982984 BQB982984 BZX982984 CJT982984 CTP982984 DDL982984 DNH982984 DXD982984 EGZ982984 EQV982984 FAR982984 FKN982984 FUJ982984 GEF982984 GOB982984 GXX982984 HHT982984 HRP982984 IBL982984 ILH982984 IVD982984 JEZ982984 JOV982984 JYR982984 KIN982984 KSJ982984 LCF982984 LMB982984 LVX982984 MFT982984 MPP982984 MZL982984 NJH982984 NTD982984 OCZ982984 OMV982984 OWR982984 PGN982984 PQJ982984 QAF982984 QKB982984 QTX982984 RDT982984 RNP982984 RXL982984 SHH982984 SRD982984 TAZ982984 TKV982984 TUR982984 UEN982984 UOJ982984 UYF982984 VIB982984 VRX982984 WBT982984 WLP982984 WVL982984 AZ65477 KV65477 UR65477 AEN65477 AOJ65477 AYF65477 BIB65477 BRX65477 CBT65477 CLP65477 CVL65477 DFH65477 DPD65477 DYZ65477 EIV65477 ESR65477 FCN65477 FMJ65477 FWF65477 GGB65477 GPX65477 GZT65477 HJP65477 HTL65477 IDH65477 IND65477 IWZ65477 JGV65477 JQR65477 KAN65477 KKJ65477 KUF65477 LEB65477 LNX65477 LXT65477 MHP65477 MRL65477 NBH65477 NLD65477 NUZ65477 OEV65477 OOR65477 OYN65477 PIJ65477 PSF65477 QCB65477 QLX65477 QVT65477 RFP65477 RPL65477 RZH65477 SJD65477 SSZ65477 TCV65477 TMR65477 TWN65477 UGJ65477 UQF65477 VAB65477 VJX65477 VTT65477 WDP65477 WNL65477 WXH65477 AZ131013 KV131013 UR131013 AEN131013 AOJ131013 AYF131013 BIB131013 BRX131013 CBT131013 CLP131013 CVL131013 DFH131013 DPD131013 DYZ131013 EIV131013 ESR131013 FCN131013 FMJ131013 FWF131013 GGB131013 GPX131013 GZT131013 HJP131013 HTL131013 IDH131013 IND131013 IWZ131013 JGV131013 JQR131013 KAN131013 KKJ131013 KUF131013 LEB131013 LNX131013 LXT131013 MHP131013 MRL131013 NBH131013 NLD131013 NUZ131013 OEV131013 OOR131013 OYN131013 PIJ131013 PSF131013 QCB131013 QLX131013 QVT131013 RFP131013 RPL131013 RZH131013 SJD131013 SSZ131013 TCV131013 TMR131013 TWN131013 UGJ131013 UQF131013 VAB131013 VJX131013 VTT131013 WDP131013 WNL131013 WXH131013 AZ196549 KV196549 UR196549 AEN196549 AOJ196549 AYF196549 BIB196549 BRX196549 CBT196549 CLP196549 CVL196549 DFH196549 DPD196549 DYZ196549 EIV196549 ESR196549 FCN196549 FMJ196549 FWF196549 GGB196549 GPX196549 GZT196549 HJP196549 HTL196549 IDH196549 IND196549 IWZ196549 JGV196549 JQR196549 KAN196549 KKJ196549 KUF196549 LEB196549 LNX196549 LXT196549 MHP196549 MRL196549 NBH196549 NLD196549 NUZ196549 OEV196549 OOR196549 OYN196549 PIJ196549 PSF196549 QCB196549 QLX196549 QVT196549 RFP196549 RPL196549 RZH196549 SJD196549 SSZ196549 TCV196549 TMR196549 TWN196549 UGJ196549 UQF196549 VAB196549 VJX196549 VTT196549 WDP196549 WNL196549 WXH196549 AZ262085 KV262085 UR262085 AEN262085 AOJ262085 AYF262085 BIB262085 BRX262085 CBT262085 CLP262085 CVL262085 DFH262085 DPD262085 DYZ262085 EIV262085 ESR262085 FCN262085 FMJ262085 FWF262085 GGB262085 GPX262085 GZT262085 HJP262085 HTL262085 IDH262085 IND262085 IWZ262085 JGV262085 JQR262085 KAN262085 KKJ262085 KUF262085 LEB262085 LNX262085 LXT262085 MHP262085 MRL262085 NBH262085 NLD262085 NUZ262085 OEV262085 OOR262085 OYN262085 PIJ262085 PSF262085 QCB262085 QLX262085 QVT262085 RFP262085 RPL262085 RZH262085 SJD262085 SSZ262085 TCV262085 TMR262085 TWN262085 UGJ262085 UQF262085 VAB262085 VJX262085 VTT262085 WDP262085 WNL262085 WXH262085 AZ327621 KV327621 UR327621 AEN327621 AOJ327621 AYF327621 BIB327621 BRX327621 CBT327621 CLP327621 CVL327621 DFH327621 DPD327621 DYZ327621 EIV327621 ESR327621 FCN327621 FMJ327621 FWF327621 GGB327621 GPX327621 GZT327621 HJP327621 HTL327621 IDH327621 IND327621 IWZ327621 JGV327621 JQR327621 KAN327621 KKJ327621 KUF327621 LEB327621 LNX327621 LXT327621 MHP327621 MRL327621 NBH327621 NLD327621 NUZ327621 OEV327621 OOR327621 OYN327621 PIJ327621 PSF327621 QCB327621 QLX327621 QVT327621 RFP327621 RPL327621 RZH327621 SJD327621 SSZ327621 TCV327621 TMR327621 TWN327621 UGJ327621 UQF327621 VAB327621 VJX327621 VTT327621 WDP327621 WNL327621 WXH327621 AZ393157 KV393157 UR393157 AEN393157 AOJ393157 AYF393157 BIB393157 BRX393157 CBT393157 CLP393157 CVL393157 DFH393157 DPD393157 DYZ393157 EIV393157 ESR393157 FCN393157 FMJ393157 FWF393157 GGB393157 GPX393157 GZT393157 HJP393157 HTL393157 IDH393157 IND393157 IWZ393157 JGV393157 JQR393157 KAN393157 KKJ393157 KUF393157 LEB393157 LNX393157 LXT393157 MHP393157 MRL393157 NBH393157 NLD393157 NUZ393157 OEV393157 OOR393157 OYN393157 PIJ393157 PSF393157 QCB393157 QLX393157 QVT393157 RFP393157 RPL393157 RZH393157 SJD393157 SSZ393157 TCV393157 TMR393157 TWN393157 UGJ393157 UQF393157 VAB393157 VJX393157 VTT393157 WDP393157 WNL393157 WXH393157 AZ458693 KV458693 UR458693 AEN458693 AOJ458693 AYF458693 BIB458693 BRX458693 CBT458693 CLP458693 CVL458693 DFH458693 DPD458693 DYZ458693 EIV458693 ESR458693 FCN458693 FMJ458693 FWF458693 GGB458693 GPX458693 GZT458693 HJP458693 HTL458693 IDH458693 IND458693 IWZ458693 JGV458693 JQR458693 KAN458693 KKJ458693 KUF458693 LEB458693 LNX458693 LXT458693 MHP458693 MRL458693 NBH458693 NLD458693 NUZ458693 OEV458693 OOR458693 OYN458693 PIJ458693 PSF458693 QCB458693 QLX458693 QVT458693 RFP458693 RPL458693 RZH458693 SJD458693 SSZ458693 TCV458693 TMR458693 TWN458693 UGJ458693 UQF458693 VAB458693 VJX458693 VTT458693 WDP458693 WNL458693 WXH458693 AZ524229 KV524229 UR524229 AEN524229 AOJ524229 AYF524229 BIB524229 BRX524229 CBT524229 CLP524229 CVL524229 DFH524229 DPD524229 DYZ524229 EIV524229 ESR524229 FCN524229 FMJ524229 FWF524229 GGB524229 GPX524229 GZT524229 HJP524229 HTL524229 IDH524229 IND524229 IWZ524229 JGV524229 JQR524229 KAN524229 KKJ524229 KUF524229 LEB524229 LNX524229 LXT524229 MHP524229 MRL524229 NBH524229 NLD524229 NUZ524229 OEV524229 OOR524229 OYN524229 PIJ524229 PSF524229 QCB524229 QLX524229 QVT524229 RFP524229 RPL524229 RZH524229 SJD524229 SSZ524229 TCV524229 TMR524229 TWN524229 UGJ524229 UQF524229 VAB524229 VJX524229 VTT524229 WDP524229 WNL524229 WXH524229 AZ589765 KV589765 UR589765 AEN589765 AOJ589765 AYF589765 BIB589765 BRX589765 CBT589765 CLP589765 CVL589765 DFH589765 DPD589765 DYZ589765 EIV589765 ESR589765 FCN589765 FMJ589765 FWF589765 GGB589765 GPX589765 GZT589765 HJP589765 HTL589765 IDH589765 IND589765 IWZ589765 JGV589765 JQR589765 KAN589765 KKJ589765 KUF589765 LEB589765 LNX589765 LXT589765 MHP589765 MRL589765 NBH589765 NLD589765 NUZ589765 OEV589765 OOR589765 OYN589765 PIJ589765 PSF589765 QCB589765 QLX589765 QVT589765 RFP589765 RPL589765 RZH589765 SJD589765 SSZ589765 TCV589765 TMR589765 TWN589765 UGJ589765 UQF589765 VAB589765 VJX589765 VTT589765 WDP589765 WNL589765 WXH589765 AZ655301 KV655301 UR655301 AEN655301 AOJ655301 AYF655301 BIB655301 BRX655301 CBT655301 CLP655301 CVL655301 DFH655301 DPD655301 DYZ655301 EIV655301 ESR655301 FCN655301 FMJ655301 FWF655301 GGB655301 GPX655301 GZT655301 HJP655301 HTL655301 IDH655301 IND655301 IWZ655301 JGV655301 JQR655301 KAN655301 KKJ655301 KUF655301 LEB655301 LNX655301 LXT655301 MHP655301 MRL655301 NBH655301 NLD655301 NUZ655301 OEV655301 OOR655301 OYN655301 PIJ655301 PSF655301 QCB655301 QLX655301 QVT655301 RFP655301 RPL655301 RZH655301 SJD655301 SSZ655301 TCV655301 TMR655301 TWN655301 UGJ655301 UQF655301 VAB655301 VJX655301 VTT655301 WDP655301 WNL655301 WXH655301 AZ720837 KV720837 UR720837 AEN720837 AOJ720837 AYF720837 BIB720837 BRX720837 CBT720837 CLP720837 CVL720837 DFH720837 DPD720837 DYZ720837 EIV720837 ESR720837 FCN720837 FMJ720837 FWF720837 GGB720837 GPX720837 GZT720837 HJP720837 HTL720837 IDH720837 IND720837 IWZ720837 JGV720837 JQR720837 KAN720837 KKJ720837 KUF720837 LEB720837 LNX720837 LXT720837 MHP720837 MRL720837 NBH720837 NLD720837 NUZ720837 OEV720837 OOR720837 OYN720837 PIJ720837 PSF720837 QCB720837 QLX720837 QVT720837 RFP720837 RPL720837 RZH720837 SJD720837 SSZ720837 TCV720837 TMR720837 TWN720837 UGJ720837 UQF720837 VAB720837 VJX720837 VTT720837 WDP720837 WNL720837 WXH720837 AZ786373 KV786373 UR786373 AEN786373 AOJ786373 AYF786373 BIB786373 BRX786373 CBT786373 CLP786373 CVL786373 DFH786373 DPD786373 DYZ786373 EIV786373 ESR786373 FCN786373 FMJ786373 FWF786373 GGB786373 GPX786373 GZT786373 HJP786373 HTL786373 IDH786373 IND786373 IWZ786373 JGV786373 JQR786373 KAN786373 KKJ786373 KUF786373 LEB786373 LNX786373 LXT786373 MHP786373 MRL786373 NBH786373 NLD786373 NUZ786373 OEV786373 OOR786373 OYN786373 PIJ786373 PSF786373 QCB786373 QLX786373 QVT786373 RFP786373 RPL786373 RZH786373 SJD786373 SSZ786373 TCV786373 TMR786373 TWN786373 UGJ786373 UQF786373 VAB786373 VJX786373 VTT786373 WDP786373 WNL786373 WXH786373 AZ851909 KV851909 UR851909 AEN851909 AOJ851909 AYF851909 BIB851909 BRX851909 CBT851909 CLP851909 CVL851909 DFH851909 DPD851909 DYZ851909 EIV851909 ESR851909 FCN851909 FMJ851909 FWF851909 GGB851909 GPX851909 GZT851909 HJP851909 HTL851909 IDH851909 IND851909 IWZ851909 JGV851909 JQR851909 KAN851909 KKJ851909 KUF851909 LEB851909 LNX851909 LXT851909 MHP851909 MRL851909 NBH851909 NLD851909 NUZ851909 OEV851909 OOR851909 OYN851909 PIJ851909 PSF851909 QCB851909 QLX851909 QVT851909 RFP851909 RPL851909 RZH851909 SJD851909 SSZ851909 TCV851909 TMR851909 TWN851909 UGJ851909 UQF851909 VAB851909 VJX851909 VTT851909 WDP851909 WNL851909 WXH851909 AZ917445 KV917445 UR917445 AEN917445 AOJ917445 AYF917445 BIB917445 BRX917445 CBT917445 CLP917445 CVL917445 DFH917445 DPD917445 DYZ917445 EIV917445 ESR917445 FCN917445 FMJ917445 FWF917445 GGB917445 GPX917445 GZT917445 HJP917445 HTL917445 IDH917445 IND917445 IWZ917445 JGV917445 JQR917445 KAN917445 KKJ917445 KUF917445 LEB917445 LNX917445 LXT917445 MHP917445 MRL917445 NBH917445 NLD917445 NUZ917445 OEV917445 OOR917445 OYN917445 PIJ917445 PSF917445 QCB917445 QLX917445 QVT917445 RFP917445 RPL917445 RZH917445 SJD917445 SSZ917445 TCV917445 TMR917445 TWN917445 UGJ917445 UQF917445 VAB917445 VJX917445 VTT917445 WDP917445 WNL917445 WXH917445 AZ982981 KV982981 UR982981 AEN982981 AOJ982981 AYF982981 BIB982981 BRX982981 CBT982981 CLP982981 CVL982981 DFH982981 DPD982981 DYZ982981 EIV982981 ESR982981 FCN982981 FMJ982981 FWF982981 GGB982981 GPX982981 GZT982981 HJP982981 HTL982981 IDH982981 IND982981 IWZ982981 JGV982981 JQR982981 KAN982981 KKJ982981 KUF982981 LEB982981 LNX982981 LXT982981 MHP982981 MRL982981 NBH982981 NLD982981 NUZ982981 OEV982981 OOR982981 OYN982981 PIJ982981 PSF982981 QCB982981 QLX982981 QVT982981 RFP982981 RPL982981 RZH982981 SJD982981 SSZ982981 TCV982981 TMR982981 TWN982981 UGJ982981 UQF982981 VAB982981 VJX982981 VTT982981 WDP982981 WNL982981 WXH982981 AZ65480 KV65480 UR65480 AEN65480 AOJ65480 AYF65480 BIB65480 BRX65480 CBT65480 CLP65480 CVL65480 DFH65480 DPD65480 DYZ65480 EIV65480 ESR65480 FCN65480 FMJ65480 FWF65480 GGB65480 GPX65480 GZT65480 HJP65480 HTL65480 IDH65480 IND65480 IWZ65480 JGV65480 JQR65480 KAN65480 KKJ65480 KUF65480 LEB65480 LNX65480 LXT65480 MHP65480 MRL65480 NBH65480 NLD65480 NUZ65480 OEV65480 OOR65480 OYN65480 PIJ65480 PSF65480 QCB65480 QLX65480 QVT65480 RFP65480 RPL65480 RZH65480 SJD65480 SSZ65480 TCV65480 TMR65480 TWN65480 UGJ65480 UQF65480 VAB65480 VJX65480 VTT65480 WDP65480 WNL65480 WXH65480 AZ131016 KV131016 UR131016 AEN131016 AOJ131016 AYF131016 BIB131016 BRX131016 CBT131016 CLP131016 CVL131016 DFH131016 DPD131016 DYZ131016 EIV131016 ESR131016 FCN131016 FMJ131016 FWF131016 GGB131016 GPX131016 GZT131016 HJP131016 HTL131016 IDH131016 IND131016 IWZ131016 JGV131016 JQR131016 KAN131016 KKJ131016 KUF131016 LEB131016 LNX131016 LXT131016 MHP131016 MRL131016 NBH131016 NLD131016 NUZ131016 OEV131016 OOR131016 OYN131016 PIJ131016 PSF131016 QCB131016 QLX131016 QVT131016 RFP131016 RPL131016 RZH131016 SJD131016 SSZ131016 TCV131016 TMR131016 TWN131016 UGJ131016 UQF131016 VAB131016 VJX131016 VTT131016 WDP131016 WNL131016 WXH131016 AZ196552 KV196552 UR196552 AEN196552 AOJ196552 AYF196552 BIB196552 BRX196552 CBT196552 CLP196552 CVL196552 DFH196552 DPD196552 DYZ196552 EIV196552 ESR196552 FCN196552 FMJ196552 FWF196552 GGB196552 GPX196552 GZT196552 HJP196552 HTL196552 IDH196552 IND196552 IWZ196552 JGV196552 JQR196552 KAN196552 KKJ196552 KUF196552 LEB196552 LNX196552 LXT196552 MHP196552 MRL196552 NBH196552 NLD196552 NUZ196552 OEV196552 OOR196552 OYN196552 PIJ196552 PSF196552 QCB196552 QLX196552 QVT196552 RFP196552 RPL196552 RZH196552 SJD196552 SSZ196552 TCV196552 TMR196552 TWN196552 UGJ196552 UQF196552 VAB196552 VJX196552 VTT196552 WDP196552 WNL196552 WXH196552 AZ262088 KV262088 UR262088 AEN262088 AOJ262088 AYF262088 BIB262088 BRX262088 CBT262088 CLP262088 CVL262088 DFH262088 DPD262088 DYZ262088 EIV262088 ESR262088 FCN262088 FMJ262088 FWF262088 GGB262088 GPX262088 GZT262088 HJP262088 HTL262088 IDH262088 IND262088 IWZ262088 JGV262088 JQR262088 KAN262088 KKJ262088 KUF262088 LEB262088 LNX262088 LXT262088 MHP262088 MRL262088 NBH262088 NLD262088 NUZ262088 OEV262088 OOR262088 OYN262088 PIJ262088 PSF262088 QCB262088 QLX262088 QVT262088 RFP262088 RPL262088 RZH262088 SJD262088 SSZ262088 TCV262088 TMR262088 TWN262088 UGJ262088 UQF262088 VAB262088 VJX262088 VTT262088 WDP262088 WNL262088 WXH262088 AZ327624 KV327624 UR327624 AEN327624 AOJ327624 AYF327624 BIB327624 BRX327624 CBT327624 CLP327624 CVL327624 DFH327624 DPD327624 DYZ327624 EIV327624 ESR327624 FCN327624 FMJ327624 FWF327624 GGB327624 GPX327624 GZT327624 HJP327624 HTL327624 IDH327624 IND327624 IWZ327624 JGV327624 JQR327624 KAN327624 KKJ327624 KUF327624 LEB327624 LNX327624 LXT327624 MHP327624 MRL327624 NBH327624 NLD327624 NUZ327624 OEV327624 OOR327624 OYN327624 PIJ327624 PSF327624 QCB327624 QLX327624 QVT327624 RFP327624 RPL327624 RZH327624 SJD327624 SSZ327624 TCV327624 TMR327624 TWN327624 UGJ327624 UQF327624 VAB327624 VJX327624 VTT327624 WDP327624 WNL327624 WXH327624 AZ393160 KV393160 UR393160 AEN393160 AOJ393160 AYF393160 BIB393160 BRX393160 CBT393160 CLP393160 CVL393160 DFH393160 DPD393160 DYZ393160 EIV393160 ESR393160 FCN393160 FMJ393160 FWF393160 GGB393160 GPX393160 GZT393160 HJP393160 HTL393160 IDH393160 IND393160 IWZ393160 JGV393160 JQR393160 KAN393160 KKJ393160 KUF393160 LEB393160 LNX393160 LXT393160 MHP393160 MRL393160 NBH393160 NLD393160 NUZ393160 OEV393160 OOR393160 OYN393160 PIJ393160 PSF393160 QCB393160 QLX393160 QVT393160 RFP393160 RPL393160 RZH393160 SJD393160 SSZ393160 TCV393160 TMR393160 TWN393160 UGJ393160 UQF393160 VAB393160 VJX393160 VTT393160 WDP393160 WNL393160 WXH393160 AZ458696 KV458696 UR458696 AEN458696 AOJ458696 AYF458696 BIB458696 BRX458696 CBT458696 CLP458696 CVL458696 DFH458696 DPD458696 DYZ458696 EIV458696 ESR458696 FCN458696 FMJ458696 FWF458696 GGB458696 GPX458696 GZT458696 HJP458696 HTL458696 IDH458696 IND458696 IWZ458696 JGV458696 JQR458696 KAN458696 KKJ458696 KUF458696 LEB458696 LNX458696 LXT458696 MHP458696 MRL458696 NBH458696 NLD458696 NUZ458696 OEV458696 OOR458696 OYN458696 PIJ458696 PSF458696 QCB458696 QLX458696 QVT458696 RFP458696 RPL458696 RZH458696 SJD458696 SSZ458696 TCV458696 TMR458696 TWN458696 UGJ458696 UQF458696 VAB458696 VJX458696 VTT458696 WDP458696 WNL458696 WXH458696 AZ524232 KV524232 UR524232 AEN524232 AOJ524232 AYF524232 BIB524232 BRX524232 CBT524232 CLP524232 CVL524232 DFH524232 DPD524232 DYZ524232 EIV524232 ESR524232 FCN524232 FMJ524232 FWF524232 GGB524232 GPX524232 GZT524232 HJP524232 HTL524232 IDH524232 IND524232 IWZ524232 JGV524232 JQR524232 KAN524232 KKJ524232 KUF524232 LEB524232 LNX524232 LXT524232 MHP524232 MRL524232 NBH524232 NLD524232 NUZ524232 OEV524232 OOR524232 OYN524232 PIJ524232 PSF524232 QCB524232 QLX524232 QVT524232 RFP524232 RPL524232 RZH524232 SJD524232 SSZ524232 TCV524232 TMR524232 TWN524232 UGJ524232 UQF524232 VAB524232 VJX524232 VTT524232 WDP524232 WNL524232 WXH524232 AZ589768 KV589768 UR589768 AEN589768 AOJ589768 AYF589768 BIB589768 BRX589768 CBT589768 CLP589768 CVL589768 DFH589768 DPD589768 DYZ589768 EIV589768 ESR589768 FCN589768 FMJ589768 FWF589768 GGB589768 GPX589768 GZT589768 HJP589768 HTL589768 IDH589768 IND589768 IWZ589768 JGV589768 JQR589768 KAN589768 KKJ589768 KUF589768 LEB589768 LNX589768 LXT589768 MHP589768 MRL589768 NBH589768 NLD589768 NUZ589768 OEV589768 OOR589768 OYN589768 PIJ589768 PSF589768 QCB589768 QLX589768 QVT589768 RFP589768 RPL589768 RZH589768 SJD589768 SSZ589768 TCV589768 TMR589768 TWN589768 UGJ589768 UQF589768 VAB589768 VJX589768 VTT589768 WDP589768 WNL589768 WXH589768 AZ655304 KV655304 UR655304 AEN655304 AOJ655304 AYF655304 BIB655304 BRX655304 CBT655304 CLP655304 CVL655304 DFH655304 DPD655304 DYZ655304 EIV655304 ESR655304 FCN655304 FMJ655304 FWF655304 GGB655304 GPX655304 GZT655304 HJP655304 HTL655304 IDH655304 IND655304 IWZ655304 JGV655304 JQR655304 KAN655304 KKJ655304 KUF655304 LEB655304 LNX655304 LXT655304 MHP655304 MRL655304 NBH655304 NLD655304 NUZ655304 OEV655304 OOR655304 OYN655304 PIJ655304 PSF655304 QCB655304 QLX655304 QVT655304 RFP655304 RPL655304 RZH655304 SJD655304 SSZ655304 TCV655304 TMR655304 TWN655304 UGJ655304 UQF655304 VAB655304 VJX655304 VTT655304 WDP655304 WNL655304 WXH655304 AZ720840 KV720840 UR720840 AEN720840 AOJ720840 AYF720840 BIB720840 BRX720840 CBT720840 CLP720840 CVL720840 DFH720840 DPD720840 DYZ720840 EIV720840 ESR720840 FCN720840 FMJ720840 FWF720840 GGB720840 GPX720840 GZT720840 HJP720840 HTL720840 IDH720840 IND720840 IWZ720840 JGV720840 JQR720840 KAN720840 KKJ720840 KUF720840 LEB720840 LNX720840 LXT720840 MHP720840 MRL720840 NBH720840 NLD720840 NUZ720840 OEV720840 OOR720840 OYN720840 PIJ720840 PSF720840 QCB720840 QLX720840 QVT720840 RFP720840 RPL720840 RZH720840 SJD720840 SSZ720840 TCV720840 TMR720840 TWN720840 UGJ720840 UQF720840 VAB720840 VJX720840 VTT720840 WDP720840 WNL720840 WXH720840 AZ786376 KV786376 UR786376 AEN786376 AOJ786376 AYF786376 BIB786376 BRX786376 CBT786376 CLP786376 CVL786376 DFH786376 DPD786376 DYZ786376 EIV786376 ESR786376 FCN786376 FMJ786376 FWF786376 GGB786376 GPX786376 GZT786376 HJP786376 HTL786376 IDH786376 IND786376 IWZ786376 JGV786376 JQR786376 KAN786376 KKJ786376 KUF786376 LEB786376 LNX786376 LXT786376 MHP786376 MRL786376 NBH786376 NLD786376 NUZ786376 OEV786376 OOR786376 OYN786376 PIJ786376 PSF786376 QCB786376 QLX786376 QVT786376 RFP786376 RPL786376 RZH786376 SJD786376 SSZ786376 TCV786376 TMR786376 TWN786376 UGJ786376 UQF786376 VAB786376 VJX786376 VTT786376 WDP786376 WNL786376 WXH786376 AZ851912 KV851912 UR851912 AEN851912 AOJ851912 AYF851912 BIB851912 BRX851912 CBT851912 CLP851912 CVL851912 DFH851912 DPD851912 DYZ851912 EIV851912 ESR851912 FCN851912 FMJ851912 FWF851912 GGB851912 GPX851912 GZT851912 HJP851912 HTL851912 IDH851912 IND851912 IWZ851912 JGV851912 JQR851912 KAN851912 KKJ851912 KUF851912 LEB851912 LNX851912 LXT851912 MHP851912 MRL851912 NBH851912 NLD851912 NUZ851912 OEV851912 OOR851912 OYN851912 PIJ851912 PSF851912 QCB851912 QLX851912 QVT851912 RFP851912 RPL851912 RZH851912 SJD851912 SSZ851912 TCV851912 TMR851912 TWN851912 UGJ851912 UQF851912 VAB851912 VJX851912 VTT851912 WDP851912 WNL851912 WXH851912 AZ917448 KV917448 UR917448 AEN917448 AOJ917448 AYF917448 BIB917448 BRX917448 CBT917448 CLP917448 CVL917448 DFH917448 DPD917448 DYZ917448 EIV917448 ESR917448 FCN917448 FMJ917448 FWF917448 GGB917448 GPX917448 GZT917448 HJP917448 HTL917448 IDH917448 IND917448 IWZ917448 JGV917448 JQR917448 KAN917448 KKJ917448 KUF917448 LEB917448 LNX917448 LXT917448 MHP917448 MRL917448 NBH917448 NLD917448 NUZ917448 OEV917448 OOR917448 OYN917448 PIJ917448 PSF917448 QCB917448 QLX917448 QVT917448 RFP917448 RPL917448 RZH917448 SJD917448 SSZ917448 TCV917448 TMR917448 TWN917448 UGJ917448 UQF917448 VAB917448 VJX917448 VTT917448 WDP917448 WNL917448 WXH917448 AZ982984 KV982984 UR982984 AEN982984 AOJ982984 AYF982984 BIB982984 BRX982984 CBT982984 CLP982984 CVL982984 DFH982984 DPD982984 DYZ982984 EIV982984 ESR982984 FCN982984 FMJ982984 FWF982984 GGB982984 GPX982984 GZT982984 HJP982984 HTL982984 IDH982984 IND982984 IWZ982984 JGV982984 JQR982984 KAN982984 KKJ982984 KUF982984 LEB982984 LNX982984 LXT982984 MHP982984 MRL982984 NBH982984 NLD982984 NUZ982984 OEV982984 OOR982984 OYN982984 PIJ982984 PSF982984 QCB982984 QLX982984 QVT982984 RFP982984 RPL982984 RZH982984 SJD982984 SSZ982984 TCV982984 TMR982984 TWN982984 UGJ982984 UQF982984 VAB982984 VJX982984 VTT982984 WDP982984 WNL982984 WXH982984 VJX982978 AB65480 JX65480 TT65480 ADP65480 ANL65480 AXH65480 BHD65480 BQZ65480 CAV65480 CKR65480 CUN65480 DEJ65480 DOF65480 DYB65480 EHX65480 ERT65480 FBP65480 FLL65480 FVH65480 GFD65480 GOZ65480 GYV65480 HIR65480 HSN65480 ICJ65480 IMF65480 IWB65480 JFX65480 JPT65480 JZP65480 KJL65480 KTH65480 LDD65480 LMZ65480 LWV65480 MGR65480 MQN65480 NAJ65480 NKF65480 NUB65480 ODX65480 ONT65480 OXP65480 PHL65480 PRH65480 QBD65480 QKZ65480 QUV65480 RER65480 RON65480 RYJ65480 SIF65480 SSB65480 TBX65480 TLT65480 TVP65480 UFL65480 UPH65480 UZD65480 VIZ65480 VSV65480 WCR65480 WMN65480 WWJ65480 AB131016 JX131016 TT131016 ADP131016 ANL131016 AXH131016 BHD131016 BQZ131016 CAV131016 CKR131016 CUN131016 DEJ131016 DOF131016 DYB131016 EHX131016 ERT131016 FBP131016 FLL131016 FVH131016 GFD131016 GOZ131016 GYV131016 HIR131016 HSN131016 ICJ131016 IMF131016 IWB131016 JFX131016 JPT131016 JZP131016 KJL131016 KTH131016 LDD131016 LMZ131016 LWV131016 MGR131016 MQN131016 NAJ131016 NKF131016 NUB131016 ODX131016 ONT131016 OXP131016 PHL131016 PRH131016 QBD131016 QKZ131016 QUV131016 RER131016 RON131016 RYJ131016 SIF131016 SSB131016 TBX131016 TLT131016 TVP131016 UFL131016 UPH131016 UZD131016 VIZ131016 VSV131016 WCR131016 WMN131016 WWJ131016 AB196552 JX196552 TT196552 ADP196552 ANL196552 AXH196552 BHD196552 BQZ196552 CAV196552 CKR196552 CUN196552 DEJ196552 DOF196552 DYB196552 EHX196552 ERT196552 FBP196552 FLL196552 FVH196552 GFD196552 GOZ196552 GYV196552 HIR196552 HSN196552 ICJ196552 IMF196552 IWB196552 JFX196552 JPT196552 JZP196552 KJL196552 KTH196552 LDD196552 LMZ196552 LWV196552 MGR196552 MQN196552 NAJ196552 NKF196552 NUB196552 ODX196552 ONT196552 OXP196552 PHL196552 PRH196552 QBD196552 QKZ196552 QUV196552 RER196552 RON196552 RYJ196552 SIF196552 SSB196552 TBX196552 TLT196552 TVP196552 UFL196552 UPH196552 UZD196552 VIZ196552 VSV196552 WCR196552 WMN196552 WWJ196552 AB262088 JX262088 TT262088 ADP262088 ANL262088 AXH262088 BHD262088 BQZ262088 CAV262088 CKR262088 CUN262088 DEJ262088 DOF262088 DYB262088 EHX262088 ERT262088 FBP262088 FLL262088 FVH262088 GFD262088 GOZ262088 GYV262088 HIR262088 HSN262088 ICJ262088 IMF262088 IWB262088 JFX262088 JPT262088 JZP262088 KJL262088 KTH262088 LDD262088 LMZ262088 LWV262088 MGR262088 MQN262088 NAJ262088 NKF262088 NUB262088 ODX262088 ONT262088 OXP262088 PHL262088 PRH262088 QBD262088 QKZ262088 QUV262088 RER262088 RON262088 RYJ262088 SIF262088 SSB262088 TBX262088 TLT262088 TVP262088 UFL262088 UPH262088 UZD262088 VIZ262088 VSV262088 WCR262088 WMN262088 WWJ262088 AB327624 JX327624 TT327624 ADP327624 ANL327624 AXH327624 BHD327624 BQZ327624 CAV327624 CKR327624 CUN327624 DEJ327624 DOF327624 DYB327624 EHX327624 ERT327624 FBP327624 FLL327624 FVH327624 GFD327624 GOZ327624 GYV327624 HIR327624 HSN327624 ICJ327624 IMF327624 IWB327624 JFX327624 JPT327624 JZP327624 KJL327624 KTH327624 LDD327624 LMZ327624 LWV327624 MGR327624 MQN327624 NAJ327624 NKF327624 NUB327624 ODX327624 ONT327624 OXP327624 PHL327624 PRH327624 QBD327624 QKZ327624 QUV327624 RER327624 RON327624 RYJ327624 SIF327624 SSB327624 TBX327624 TLT327624 TVP327624 UFL327624 UPH327624 UZD327624 VIZ327624 VSV327624 WCR327624 WMN327624 WWJ327624 AB393160 JX393160 TT393160 ADP393160 ANL393160 AXH393160 BHD393160 BQZ393160 CAV393160 CKR393160 CUN393160 DEJ393160 DOF393160 DYB393160 EHX393160 ERT393160 FBP393160 FLL393160 FVH393160 GFD393160 GOZ393160 GYV393160 HIR393160 HSN393160 ICJ393160 IMF393160 IWB393160 JFX393160 JPT393160 JZP393160 KJL393160 KTH393160 LDD393160 LMZ393160 LWV393160 MGR393160 MQN393160 NAJ393160 NKF393160 NUB393160 ODX393160 ONT393160 OXP393160 PHL393160 PRH393160 QBD393160 QKZ393160 QUV393160 RER393160 RON393160 RYJ393160 SIF393160 SSB393160 TBX393160 TLT393160 TVP393160 UFL393160 UPH393160 UZD393160 VIZ393160 VSV393160 WCR393160 WMN393160 WWJ393160 AB458696 JX458696 TT458696 ADP458696 ANL458696 AXH458696 BHD458696 BQZ458696 CAV458696 CKR458696 CUN458696 DEJ458696 DOF458696 DYB458696 EHX458696 ERT458696 FBP458696 FLL458696 FVH458696 GFD458696 GOZ458696 GYV458696 HIR458696 HSN458696 ICJ458696 IMF458696 IWB458696 JFX458696 JPT458696 JZP458696 KJL458696 KTH458696 LDD458696 LMZ458696 LWV458696 MGR458696 MQN458696 NAJ458696 NKF458696 NUB458696 ODX458696 ONT458696 OXP458696 PHL458696 PRH458696 QBD458696 QKZ458696 QUV458696 RER458696 RON458696 RYJ458696 SIF458696 SSB458696 TBX458696 TLT458696 TVP458696 UFL458696 UPH458696 UZD458696 VIZ458696 VSV458696 WCR458696 WMN458696 WWJ458696 AB524232 JX524232 TT524232 ADP524232 ANL524232 AXH524232 BHD524232 BQZ524232 CAV524232 CKR524232 CUN524232 DEJ524232 DOF524232 DYB524232 EHX524232 ERT524232 FBP524232 FLL524232 FVH524232 GFD524232 GOZ524232 GYV524232 HIR524232 HSN524232 ICJ524232 IMF524232 IWB524232 JFX524232 JPT524232 JZP524232 KJL524232 KTH524232 LDD524232 LMZ524232 LWV524232 MGR524232 MQN524232 NAJ524232 NKF524232 NUB524232 ODX524232 ONT524232 OXP524232 PHL524232 PRH524232 QBD524232 QKZ524232 QUV524232 RER524232 RON524232 RYJ524232 SIF524232 SSB524232 TBX524232 TLT524232 TVP524232 UFL524232 UPH524232 UZD524232 VIZ524232 VSV524232 WCR524232 WMN524232 WWJ524232 AB589768 JX589768 TT589768 ADP589768 ANL589768 AXH589768 BHD589768 BQZ589768 CAV589768 CKR589768 CUN589768 DEJ589768 DOF589768 DYB589768 EHX589768 ERT589768 FBP589768 FLL589768 FVH589768 GFD589768 GOZ589768 GYV589768 HIR589768 HSN589768 ICJ589768 IMF589768 IWB589768 JFX589768 JPT589768 JZP589768 KJL589768 KTH589768 LDD589768 LMZ589768 LWV589768 MGR589768 MQN589768 NAJ589768 NKF589768 NUB589768 ODX589768 ONT589768 OXP589768 PHL589768 PRH589768 QBD589768 QKZ589768 QUV589768 RER589768 RON589768 RYJ589768 SIF589768 SSB589768 TBX589768 TLT589768 TVP589768 UFL589768 UPH589768 UZD589768 VIZ589768 VSV589768 WCR589768 WMN589768 WWJ589768 AB655304 JX655304 TT655304 ADP655304 ANL655304 AXH655304 BHD655304 BQZ655304 CAV655304 CKR655304 CUN655304 DEJ655304 DOF655304 DYB655304 EHX655304 ERT655304 FBP655304 FLL655304 FVH655304 GFD655304 GOZ655304 GYV655304 HIR655304 HSN655304 ICJ655304 IMF655304 IWB655304 JFX655304 JPT655304 JZP655304 KJL655304 KTH655304 LDD655304 LMZ655304 LWV655304 MGR655304 MQN655304 NAJ655304 NKF655304 NUB655304 ODX655304 ONT655304 OXP655304 PHL655304 PRH655304 QBD655304 QKZ655304 QUV655304 RER655304 RON655304 RYJ655304 SIF655304 SSB655304 TBX655304 TLT655304 TVP655304 UFL655304 UPH655304 UZD655304 VIZ655304 VSV655304 WCR655304 WMN655304 WWJ655304 AB720840 JX720840 TT720840 ADP720840 ANL720840 AXH720840 BHD720840 BQZ720840 CAV720840 CKR720840 CUN720840 DEJ720840 DOF720840 DYB720840 EHX720840 ERT720840 FBP720840 FLL720840 FVH720840 GFD720840 GOZ720840 GYV720840 HIR720840 HSN720840 ICJ720840 IMF720840 IWB720840 JFX720840 JPT720840 JZP720840 KJL720840 KTH720840 LDD720840 LMZ720840 LWV720840 MGR720840 MQN720840 NAJ720840 NKF720840 NUB720840 ODX720840 ONT720840 OXP720840 PHL720840 PRH720840 QBD720840 QKZ720840 QUV720840 RER720840 RON720840 RYJ720840 SIF720840 SSB720840 TBX720840 TLT720840 TVP720840 UFL720840 UPH720840 UZD720840 VIZ720840 VSV720840 WCR720840 WMN720840 WWJ720840 AB786376 JX786376 TT786376 ADP786376 ANL786376 AXH786376 BHD786376 BQZ786376 CAV786376 CKR786376 CUN786376 DEJ786376 DOF786376 DYB786376 EHX786376 ERT786376 FBP786376 FLL786376 FVH786376 GFD786376 GOZ786376 GYV786376 HIR786376 HSN786376 ICJ786376 IMF786376 IWB786376 JFX786376 JPT786376 JZP786376 KJL786376 KTH786376 LDD786376 LMZ786376 LWV786376 MGR786376 MQN786376 NAJ786376 NKF786376 NUB786376 ODX786376 ONT786376 OXP786376 PHL786376 PRH786376 QBD786376 QKZ786376 QUV786376 RER786376 RON786376 RYJ786376 SIF786376 SSB786376 TBX786376 TLT786376 TVP786376 UFL786376 UPH786376 UZD786376 VIZ786376 VSV786376 WCR786376 WMN786376 WWJ786376 AB851912 JX851912 TT851912 ADP851912 ANL851912 AXH851912 BHD851912 BQZ851912 CAV851912 CKR851912 CUN851912 DEJ851912 DOF851912 DYB851912 EHX851912 ERT851912 FBP851912 FLL851912 FVH851912 GFD851912 GOZ851912 GYV851912 HIR851912 HSN851912 ICJ851912 IMF851912 IWB851912 JFX851912 JPT851912 JZP851912 KJL851912 KTH851912 LDD851912 LMZ851912 LWV851912 MGR851912 MQN851912 NAJ851912 NKF851912 NUB851912 ODX851912 ONT851912 OXP851912 PHL851912 PRH851912 QBD851912 QKZ851912 QUV851912 RER851912 RON851912 RYJ851912 SIF851912 SSB851912 TBX851912 TLT851912 TVP851912 UFL851912 UPH851912 UZD851912 VIZ851912 VSV851912 WCR851912 WMN851912 WWJ851912 AB917448 JX917448 TT917448 ADP917448 ANL917448 AXH917448 BHD917448 BQZ917448 CAV917448 CKR917448 CUN917448 DEJ917448 DOF917448 DYB917448 EHX917448 ERT917448 FBP917448 FLL917448 FVH917448 GFD917448 GOZ917448 GYV917448 HIR917448 HSN917448 ICJ917448 IMF917448 IWB917448 JFX917448 JPT917448 JZP917448 KJL917448 KTH917448 LDD917448 LMZ917448 LWV917448 MGR917448 MQN917448 NAJ917448 NKF917448 NUB917448 ODX917448 ONT917448 OXP917448 PHL917448 PRH917448 QBD917448 QKZ917448 QUV917448 RER917448 RON917448 RYJ917448 SIF917448 SSB917448 TBX917448 TLT917448 TVP917448 UFL917448 UPH917448 UZD917448 VIZ917448 VSV917448 WCR917448 WMN917448 WWJ917448 AB982984 JX982984 TT982984 ADP982984 ANL982984 AXH982984 BHD982984 BQZ982984 CAV982984 CKR982984 CUN982984 DEJ982984 DOF982984 DYB982984 EHX982984 ERT982984 FBP982984 FLL982984 FVH982984 GFD982984 GOZ982984 GYV982984 HIR982984 HSN982984 ICJ982984 IMF982984 IWB982984 JFX982984 JPT982984 JZP982984 KJL982984 KTH982984 LDD982984 LMZ982984 LWV982984 MGR982984 MQN982984 NAJ982984 NKF982984 NUB982984 ODX982984 ONT982984 OXP982984 PHL982984 PRH982984 QBD982984 QKZ982984 QUV982984 RER982984 RON982984 RYJ982984 SIF982984 SSB982984 TBX982984 TLT982984 TVP982984 UFL982984 UPH982984 UZD982984 VIZ982984 VSV982984 WCR982984 WMN982984 WWJ982984 VTT982978 AB65477 JX65477 TT65477 ADP65477 ANL65477 AXH65477 BHD65477 BQZ65477 CAV65477 CKR65477 CUN65477 DEJ65477 DOF65477 DYB65477 EHX65477 ERT65477 FBP65477 FLL65477 FVH65477 GFD65477 GOZ65477 GYV65477 HIR65477 HSN65477 ICJ65477 IMF65477 IWB65477 JFX65477 JPT65477 JZP65477 KJL65477 KTH65477 LDD65477 LMZ65477 LWV65477 MGR65477 MQN65477 NAJ65477 NKF65477 NUB65477 ODX65477 ONT65477 OXP65477 PHL65477 PRH65477 QBD65477 QKZ65477 QUV65477 RER65477 RON65477 RYJ65477 SIF65477 SSB65477 TBX65477 TLT65477 TVP65477 UFL65477 UPH65477 UZD65477 VIZ65477 VSV65477 WCR65477 WMN65477 WWJ65477 AB131013 JX131013 TT131013 ADP131013 ANL131013 AXH131013 BHD131013 BQZ131013 CAV131013 CKR131013 CUN131013 DEJ131013 DOF131013 DYB131013 EHX131013 ERT131013 FBP131013 FLL131013 FVH131013 GFD131013 GOZ131013 GYV131013 HIR131013 HSN131013 ICJ131013 IMF131013 IWB131013 JFX131013 JPT131013 JZP131013 KJL131013 KTH131013 LDD131013 LMZ131013 LWV131013 MGR131013 MQN131013 NAJ131013 NKF131013 NUB131013 ODX131013 ONT131013 OXP131013 PHL131013 PRH131013 QBD131013 QKZ131013 QUV131013 RER131013 RON131013 RYJ131013 SIF131013 SSB131013 TBX131013 TLT131013 TVP131013 UFL131013 UPH131013 UZD131013 VIZ131013 VSV131013 WCR131013 WMN131013 WWJ131013 AB196549 JX196549 TT196549 ADP196549 ANL196549 AXH196549 BHD196549 BQZ196549 CAV196549 CKR196549 CUN196549 DEJ196549 DOF196549 DYB196549 EHX196549 ERT196549 FBP196549 FLL196549 FVH196549 GFD196549 GOZ196549 GYV196549 HIR196549 HSN196549 ICJ196549 IMF196549 IWB196549 JFX196549 JPT196549 JZP196549 KJL196549 KTH196549 LDD196549 LMZ196549 LWV196549 MGR196549 MQN196549 NAJ196549 NKF196549 NUB196549 ODX196549 ONT196549 OXP196549 PHL196549 PRH196549 QBD196549 QKZ196549 QUV196549 RER196549 RON196549 RYJ196549 SIF196549 SSB196549 TBX196549 TLT196549 TVP196549 UFL196549 UPH196549 UZD196549 VIZ196549 VSV196549 WCR196549 WMN196549 WWJ196549 AB262085 JX262085 TT262085 ADP262085 ANL262085 AXH262085 BHD262085 BQZ262085 CAV262085 CKR262085 CUN262085 DEJ262085 DOF262085 DYB262085 EHX262085 ERT262085 FBP262085 FLL262085 FVH262085 GFD262085 GOZ262085 GYV262085 HIR262085 HSN262085 ICJ262085 IMF262085 IWB262085 JFX262085 JPT262085 JZP262085 KJL262085 KTH262085 LDD262085 LMZ262085 LWV262085 MGR262085 MQN262085 NAJ262085 NKF262085 NUB262085 ODX262085 ONT262085 OXP262085 PHL262085 PRH262085 QBD262085 QKZ262085 QUV262085 RER262085 RON262085 RYJ262085 SIF262085 SSB262085 TBX262085 TLT262085 TVP262085 UFL262085 UPH262085 UZD262085 VIZ262085 VSV262085 WCR262085 WMN262085 WWJ262085 AB327621 JX327621 TT327621 ADP327621 ANL327621 AXH327621 BHD327621 BQZ327621 CAV327621 CKR327621 CUN327621 DEJ327621 DOF327621 DYB327621 EHX327621 ERT327621 FBP327621 FLL327621 FVH327621 GFD327621 GOZ327621 GYV327621 HIR327621 HSN327621 ICJ327621 IMF327621 IWB327621 JFX327621 JPT327621 JZP327621 KJL327621 KTH327621 LDD327621 LMZ327621 LWV327621 MGR327621 MQN327621 NAJ327621 NKF327621 NUB327621 ODX327621 ONT327621 OXP327621 PHL327621 PRH327621 QBD327621 QKZ327621 QUV327621 RER327621 RON327621 RYJ327621 SIF327621 SSB327621 TBX327621 TLT327621 TVP327621 UFL327621 UPH327621 UZD327621 VIZ327621 VSV327621 WCR327621 WMN327621 WWJ327621 AB393157 JX393157 TT393157 ADP393157 ANL393157 AXH393157 BHD393157 BQZ393157 CAV393157 CKR393157 CUN393157 DEJ393157 DOF393157 DYB393157 EHX393157 ERT393157 FBP393157 FLL393157 FVH393157 GFD393157 GOZ393157 GYV393157 HIR393157 HSN393157 ICJ393157 IMF393157 IWB393157 JFX393157 JPT393157 JZP393157 KJL393157 KTH393157 LDD393157 LMZ393157 LWV393157 MGR393157 MQN393157 NAJ393157 NKF393157 NUB393157 ODX393157 ONT393157 OXP393157 PHL393157 PRH393157 QBD393157 QKZ393157 QUV393157 RER393157 RON393157 RYJ393157 SIF393157 SSB393157 TBX393157 TLT393157 TVP393157 UFL393157 UPH393157 UZD393157 VIZ393157 VSV393157 WCR393157 WMN393157 WWJ393157 AB458693 JX458693 TT458693 ADP458693 ANL458693 AXH458693 BHD458693 BQZ458693 CAV458693 CKR458693 CUN458693 DEJ458693 DOF458693 DYB458693 EHX458693 ERT458693 FBP458693 FLL458693 FVH458693 GFD458693 GOZ458693 GYV458693 HIR458693 HSN458693 ICJ458693 IMF458693 IWB458693 JFX458693 JPT458693 JZP458693 KJL458693 KTH458693 LDD458693 LMZ458693 LWV458693 MGR458693 MQN458693 NAJ458693 NKF458693 NUB458693 ODX458693 ONT458693 OXP458693 PHL458693 PRH458693 QBD458693 QKZ458693 QUV458693 RER458693 RON458693 RYJ458693 SIF458693 SSB458693 TBX458693 TLT458693 TVP458693 UFL458693 UPH458693 UZD458693 VIZ458693 VSV458693 WCR458693 WMN458693 WWJ458693 AB524229 JX524229 TT524229 ADP524229 ANL524229 AXH524229 BHD524229 BQZ524229 CAV524229 CKR524229 CUN524229 DEJ524229 DOF524229 DYB524229 EHX524229 ERT524229 FBP524229 FLL524229 FVH524229 GFD524229 GOZ524229 GYV524229 HIR524229 HSN524229 ICJ524229 IMF524229 IWB524229 JFX524229 JPT524229 JZP524229 KJL524229 KTH524229 LDD524229 LMZ524229 LWV524229 MGR524229 MQN524229 NAJ524229 NKF524229 NUB524229 ODX524229 ONT524229 OXP524229 PHL524229 PRH524229 QBD524229 QKZ524229 QUV524229 RER524229 RON524229 RYJ524229 SIF524229 SSB524229 TBX524229 TLT524229 TVP524229 UFL524229 UPH524229 UZD524229 VIZ524229 VSV524229 WCR524229 WMN524229 WWJ524229 AB589765 JX589765 TT589765 ADP589765 ANL589765 AXH589765 BHD589765 BQZ589765 CAV589765 CKR589765 CUN589765 DEJ589765 DOF589765 DYB589765 EHX589765 ERT589765 FBP589765 FLL589765 FVH589765 GFD589765 GOZ589765 GYV589765 HIR589765 HSN589765 ICJ589765 IMF589765 IWB589765 JFX589765 JPT589765 JZP589765 KJL589765 KTH589765 LDD589765 LMZ589765 LWV589765 MGR589765 MQN589765 NAJ589765 NKF589765 NUB589765 ODX589765 ONT589765 OXP589765 PHL589765 PRH589765 QBD589765 QKZ589765 QUV589765 RER589765 RON589765 RYJ589765 SIF589765 SSB589765 TBX589765 TLT589765 TVP589765 UFL589765 UPH589765 UZD589765 VIZ589765 VSV589765 WCR589765 WMN589765 WWJ589765 AB655301 JX655301 TT655301 ADP655301 ANL655301 AXH655301 BHD655301 BQZ655301 CAV655301 CKR655301 CUN655301 DEJ655301 DOF655301 DYB655301 EHX655301 ERT655301 FBP655301 FLL655301 FVH655301 GFD655301 GOZ655301 GYV655301 HIR655301 HSN655301 ICJ655301 IMF655301 IWB655301 JFX655301 JPT655301 JZP655301 KJL655301 KTH655301 LDD655301 LMZ655301 LWV655301 MGR655301 MQN655301 NAJ655301 NKF655301 NUB655301 ODX655301 ONT655301 OXP655301 PHL655301 PRH655301 QBD655301 QKZ655301 QUV655301 RER655301 RON655301 RYJ655301 SIF655301 SSB655301 TBX655301 TLT655301 TVP655301 UFL655301 UPH655301 UZD655301 VIZ655301 VSV655301 WCR655301 WMN655301 WWJ655301 AB720837 JX720837 TT720837 ADP720837 ANL720837 AXH720837 BHD720837 BQZ720837 CAV720837 CKR720837 CUN720837 DEJ720837 DOF720837 DYB720837 EHX720837 ERT720837 FBP720837 FLL720837 FVH720837 GFD720837 GOZ720837 GYV720837 HIR720837 HSN720837 ICJ720837 IMF720837 IWB720837 JFX720837 JPT720837 JZP720837 KJL720837 KTH720837 LDD720837 LMZ720837 LWV720837 MGR720837 MQN720837 NAJ720837 NKF720837 NUB720837 ODX720837 ONT720837 OXP720837 PHL720837 PRH720837 QBD720837 QKZ720837 QUV720837 RER720837 RON720837 RYJ720837 SIF720837 SSB720837 TBX720837 TLT720837 TVP720837 UFL720837 UPH720837 UZD720837 VIZ720837 VSV720837 WCR720837 WMN720837 WWJ720837 AB786373 JX786373 TT786373 ADP786373 ANL786373 AXH786373 BHD786373 BQZ786373 CAV786373 CKR786373 CUN786373 DEJ786373 DOF786373 DYB786373 EHX786373 ERT786373 FBP786373 FLL786373 FVH786373 GFD786373 GOZ786373 GYV786373 HIR786373 HSN786373 ICJ786373 IMF786373 IWB786373 JFX786373 JPT786373 JZP786373 KJL786373 KTH786373 LDD786373 LMZ786373 LWV786373 MGR786373 MQN786373 NAJ786373 NKF786373 NUB786373 ODX786373 ONT786373 OXP786373 PHL786373 PRH786373 QBD786373 QKZ786373 QUV786373 RER786373 RON786373 RYJ786373 SIF786373 SSB786373 TBX786373 TLT786373 TVP786373 UFL786373 UPH786373 UZD786373 VIZ786373 VSV786373 WCR786373 WMN786373 WWJ786373 AB851909 JX851909 TT851909 ADP851909 ANL851909 AXH851909 BHD851909 BQZ851909 CAV851909 CKR851909 CUN851909 DEJ851909 DOF851909 DYB851909 EHX851909 ERT851909 FBP851909 FLL851909 FVH851909 GFD851909 GOZ851909 GYV851909 HIR851909 HSN851909 ICJ851909 IMF851909 IWB851909 JFX851909 JPT851909 JZP851909 KJL851909 KTH851909 LDD851909 LMZ851909 LWV851909 MGR851909 MQN851909 NAJ851909 NKF851909 NUB851909 ODX851909 ONT851909 OXP851909 PHL851909 PRH851909 QBD851909 QKZ851909 QUV851909 RER851909 RON851909 RYJ851909 SIF851909 SSB851909 TBX851909 TLT851909 TVP851909 UFL851909 UPH851909 UZD851909 VIZ851909 VSV851909 WCR851909 WMN851909 WWJ851909 AB917445 JX917445 TT917445 ADP917445 ANL917445 AXH917445 BHD917445 BQZ917445 CAV917445 CKR917445 CUN917445 DEJ917445 DOF917445 DYB917445 EHX917445 ERT917445 FBP917445 FLL917445 FVH917445 GFD917445 GOZ917445 GYV917445 HIR917445 HSN917445 ICJ917445 IMF917445 IWB917445 JFX917445 JPT917445 JZP917445 KJL917445 KTH917445 LDD917445 LMZ917445 LWV917445 MGR917445 MQN917445 NAJ917445 NKF917445 NUB917445 ODX917445 ONT917445 OXP917445 PHL917445 PRH917445 QBD917445 QKZ917445 QUV917445 RER917445 RON917445 RYJ917445 SIF917445 SSB917445 TBX917445 TLT917445 TVP917445 UFL917445 UPH917445 UZD917445 VIZ917445 VSV917445 WCR917445 WMN917445 WWJ917445 AB982981 JX982981 TT982981 ADP982981 ANL982981 AXH982981 BHD982981 BQZ982981 CAV982981 CKR982981 CUN982981 DEJ982981 DOF982981 DYB982981 EHX982981 ERT982981 FBP982981 FLL982981 FVH982981 GFD982981 GOZ982981 GYV982981 HIR982981 HSN982981 ICJ982981 IMF982981 IWB982981 JFX982981 JPT982981 JZP982981 KJL982981 KTH982981 LDD982981 LMZ982981 LWV982981 MGR982981 MQN982981 NAJ982981 NKF982981 NUB982981 ODX982981 ONT982981 OXP982981 PHL982981 PRH982981 QBD982981 QKZ982981 QUV982981 RER982981 RON982981 RYJ982981 SIF982981 SSB982981 TBX982981 TLT982981 TVP982981 UFL982981 UPH982981 UZD982981 VIZ982981 VSV982981 WCR982981 WMN982981 WWJ982981 WDP982978 AB65474 JX65474 TT65474 ADP65474 ANL65474 AXH65474 BHD65474 BQZ65474 CAV65474 CKR65474 CUN65474 DEJ65474 DOF65474 DYB65474 EHX65474 ERT65474 FBP65474 FLL65474 FVH65474 GFD65474 GOZ65474 GYV65474 HIR65474 HSN65474 ICJ65474 IMF65474 IWB65474 JFX65474 JPT65474 JZP65474 KJL65474 KTH65474 LDD65474 LMZ65474 LWV65474 MGR65474 MQN65474 NAJ65474 NKF65474 NUB65474 ODX65474 ONT65474 OXP65474 PHL65474 PRH65474 QBD65474 QKZ65474 QUV65474 RER65474 RON65474 RYJ65474 SIF65474 SSB65474 TBX65474 TLT65474 TVP65474 UFL65474 UPH65474 UZD65474 VIZ65474 VSV65474 WCR65474 WMN65474 WWJ65474 AB131010 JX131010 TT131010 ADP131010 ANL131010 AXH131010 BHD131010 BQZ131010 CAV131010 CKR131010 CUN131010 DEJ131010 DOF131010 DYB131010 EHX131010 ERT131010 FBP131010 FLL131010 FVH131010 GFD131010 GOZ131010 GYV131010 HIR131010 HSN131010 ICJ131010 IMF131010 IWB131010 JFX131010 JPT131010 JZP131010 KJL131010 KTH131010 LDD131010 LMZ131010 LWV131010 MGR131010 MQN131010 NAJ131010 NKF131010 NUB131010 ODX131010 ONT131010 OXP131010 PHL131010 PRH131010 QBD131010 QKZ131010 QUV131010 RER131010 RON131010 RYJ131010 SIF131010 SSB131010 TBX131010 TLT131010 TVP131010 UFL131010 UPH131010 UZD131010 VIZ131010 VSV131010 WCR131010 WMN131010 WWJ131010 AB196546 JX196546 TT196546 ADP196546 ANL196546 AXH196546 BHD196546 BQZ196546 CAV196546 CKR196546 CUN196546 DEJ196546 DOF196546 DYB196546 EHX196546 ERT196546 FBP196546 FLL196546 FVH196546 GFD196546 GOZ196546 GYV196546 HIR196546 HSN196546 ICJ196546 IMF196546 IWB196546 JFX196546 JPT196546 JZP196546 KJL196546 KTH196546 LDD196546 LMZ196546 LWV196546 MGR196546 MQN196546 NAJ196546 NKF196546 NUB196546 ODX196546 ONT196546 OXP196546 PHL196546 PRH196546 QBD196546 QKZ196546 QUV196546 RER196546 RON196546 RYJ196546 SIF196546 SSB196546 TBX196546 TLT196546 TVP196546 UFL196546 UPH196546 UZD196546 VIZ196546 VSV196546 WCR196546 WMN196546 WWJ196546 AB262082 JX262082 TT262082 ADP262082 ANL262082 AXH262082 BHD262082 BQZ262082 CAV262082 CKR262082 CUN262082 DEJ262082 DOF262082 DYB262082 EHX262082 ERT262082 FBP262082 FLL262082 FVH262082 GFD262082 GOZ262082 GYV262082 HIR262082 HSN262082 ICJ262082 IMF262082 IWB262082 JFX262082 JPT262082 JZP262082 KJL262082 KTH262082 LDD262082 LMZ262082 LWV262082 MGR262082 MQN262082 NAJ262082 NKF262082 NUB262082 ODX262082 ONT262082 OXP262082 PHL262082 PRH262082 QBD262082 QKZ262082 QUV262082 RER262082 RON262082 RYJ262082 SIF262082 SSB262082 TBX262082 TLT262082 TVP262082 UFL262082 UPH262082 UZD262082 VIZ262082 VSV262082 WCR262082 WMN262082 WWJ262082 AB327618 JX327618 TT327618 ADP327618 ANL327618 AXH327618 BHD327618 BQZ327618 CAV327618 CKR327618 CUN327618 DEJ327618 DOF327618 DYB327618 EHX327618 ERT327618 FBP327618 FLL327618 FVH327618 GFD327618 GOZ327618 GYV327618 HIR327618 HSN327618 ICJ327618 IMF327618 IWB327618 JFX327618 JPT327618 JZP327618 KJL327618 KTH327618 LDD327618 LMZ327618 LWV327618 MGR327618 MQN327618 NAJ327618 NKF327618 NUB327618 ODX327618 ONT327618 OXP327618 PHL327618 PRH327618 QBD327618 QKZ327618 QUV327618 RER327618 RON327618 RYJ327618 SIF327618 SSB327618 TBX327618 TLT327618 TVP327618 UFL327618 UPH327618 UZD327618 VIZ327618 VSV327618 WCR327618 WMN327618 WWJ327618 AB393154 JX393154 TT393154 ADP393154 ANL393154 AXH393154 BHD393154 BQZ393154 CAV393154 CKR393154 CUN393154 DEJ393154 DOF393154 DYB393154 EHX393154 ERT393154 FBP393154 FLL393154 FVH393154 GFD393154 GOZ393154 GYV393154 HIR393154 HSN393154 ICJ393154 IMF393154 IWB393154 JFX393154 JPT393154 JZP393154 KJL393154 KTH393154 LDD393154 LMZ393154 LWV393154 MGR393154 MQN393154 NAJ393154 NKF393154 NUB393154 ODX393154 ONT393154 OXP393154 PHL393154 PRH393154 QBD393154 QKZ393154 QUV393154 RER393154 RON393154 RYJ393154 SIF393154 SSB393154 TBX393154 TLT393154 TVP393154 UFL393154 UPH393154 UZD393154 VIZ393154 VSV393154 WCR393154 WMN393154 WWJ393154 AB458690 JX458690 TT458690 ADP458690 ANL458690 AXH458690 BHD458690 BQZ458690 CAV458690 CKR458690 CUN458690 DEJ458690 DOF458690 DYB458690 EHX458690 ERT458690 FBP458690 FLL458690 FVH458690 GFD458690 GOZ458690 GYV458690 HIR458690 HSN458690 ICJ458690 IMF458690 IWB458690 JFX458690 JPT458690 JZP458690 KJL458690 KTH458690 LDD458690 LMZ458690 LWV458690 MGR458690 MQN458690 NAJ458690 NKF458690 NUB458690 ODX458690 ONT458690 OXP458690 PHL458690 PRH458690 QBD458690 QKZ458690 QUV458690 RER458690 RON458690 RYJ458690 SIF458690 SSB458690 TBX458690 TLT458690 TVP458690 UFL458690 UPH458690 UZD458690 VIZ458690 VSV458690 WCR458690 WMN458690 WWJ458690 AB524226 JX524226 TT524226 ADP524226 ANL524226 AXH524226 BHD524226 BQZ524226 CAV524226 CKR524226 CUN524226 DEJ524226 DOF524226 DYB524226 EHX524226 ERT524226 FBP524226 FLL524226 FVH524226 GFD524226 GOZ524226 GYV524226 HIR524226 HSN524226 ICJ524226 IMF524226 IWB524226 JFX524226 JPT524226 JZP524226 KJL524226 KTH524226 LDD524226 LMZ524226 LWV524226 MGR524226 MQN524226 NAJ524226 NKF524226 NUB524226 ODX524226 ONT524226 OXP524226 PHL524226 PRH524226 QBD524226 QKZ524226 QUV524226 RER524226 RON524226 RYJ524226 SIF524226 SSB524226 TBX524226 TLT524226 TVP524226 UFL524226 UPH524226 UZD524226 VIZ524226 VSV524226 WCR524226 WMN524226 WWJ524226 AB589762 JX589762 TT589762 ADP589762 ANL589762 AXH589762 BHD589762 BQZ589762 CAV589762 CKR589762 CUN589762 DEJ589762 DOF589762 DYB589762 EHX589762 ERT589762 FBP589762 FLL589762 FVH589762 GFD589762 GOZ589762 GYV589762 HIR589762 HSN589762 ICJ589762 IMF589762 IWB589762 JFX589762 JPT589762 JZP589762 KJL589762 KTH589762 LDD589762 LMZ589762 LWV589762 MGR589762 MQN589762 NAJ589762 NKF589762 NUB589762 ODX589762 ONT589762 OXP589762 PHL589762 PRH589762 QBD589762 QKZ589762 QUV589762 RER589762 RON589762 RYJ589762 SIF589762 SSB589762 TBX589762 TLT589762 TVP589762 UFL589762 UPH589762 UZD589762 VIZ589762 VSV589762 WCR589762 WMN589762 WWJ589762 AB655298 JX655298 TT655298 ADP655298 ANL655298 AXH655298 BHD655298 BQZ655298 CAV655298 CKR655298 CUN655298 DEJ655298 DOF655298 DYB655298 EHX655298 ERT655298 FBP655298 FLL655298 FVH655298 GFD655298 GOZ655298 GYV655298 HIR655298 HSN655298 ICJ655298 IMF655298 IWB655298 JFX655298 JPT655298 JZP655298 KJL655298 KTH655298 LDD655298 LMZ655298 LWV655298 MGR655298 MQN655298 NAJ655298 NKF655298 NUB655298 ODX655298 ONT655298 OXP655298 PHL655298 PRH655298 QBD655298 QKZ655298 QUV655298 RER655298 RON655298 RYJ655298 SIF655298 SSB655298 TBX655298 TLT655298 TVP655298 UFL655298 UPH655298 UZD655298 VIZ655298 VSV655298 WCR655298 WMN655298 WWJ655298 AB720834 JX720834 TT720834 ADP720834 ANL720834 AXH720834 BHD720834 BQZ720834 CAV720834 CKR720834 CUN720834 DEJ720834 DOF720834 DYB720834 EHX720834 ERT720834 FBP720834 FLL720834 FVH720834 GFD720834 GOZ720834 GYV720834 HIR720834 HSN720834 ICJ720834 IMF720834 IWB720834 JFX720834 JPT720834 JZP720834 KJL720834 KTH720834 LDD720834 LMZ720834 LWV720834 MGR720834 MQN720834 NAJ720834 NKF720834 NUB720834 ODX720834 ONT720834 OXP720834 PHL720834 PRH720834 QBD720834 QKZ720834 QUV720834 RER720834 RON720834 RYJ720834 SIF720834 SSB720834 TBX720834 TLT720834 TVP720834 UFL720834 UPH720834 UZD720834 VIZ720834 VSV720834 WCR720834 WMN720834 WWJ720834 AB786370 JX786370 TT786370 ADP786370 ANL786370 AXH786370 BHD786370 BQZ786370 CAV786370 CKR786370 CUN786370 DEJ786370 DOF786370 DYB786370 EHX786370 ERT786370 FBP786370 FLL786370 FVH786370 GFD786370 GOZ786370 GYV786370 HIR786370 HSN786370 ICJ786370 IMF786370 IWB786370 JFX786370 JPT786370 JZP786370 KJL786370 KTH786370 LDD786370 LMZ786370 LWV786370 MGR786370 MQN786370 NAJ786370 NKF786370 NUB786370 ODX786370 ONT786370 OXP786370 PHL786370 PRH786370 QBD786370 QKZ786370 QUV786370 RER786370 RON786370 RYJ786370 SIF786370 SSB786370 TBX786370 TLT786370 TVP786370 UFL786370 UPH786370 UZD786370 VIZ786370 VSV786370 WCR786370 WMN786370 WWJ786370 AB851906 JX851906 TT851906 ADP851906 ANL851906 AXH851906 BHD851906 BQZ851906 CAV851906 CKR851906 CUN851906 DEJ851906 DOF851906 DYB851906 EHX851906 ERT851906 FBP851906 FLL851906 FVH851906 GFD851906 GOZ851906 GYV851906 HIR851906 HSN851906 ICJ851906 IMF851906 IWB851906 JFX851906 JPT851906 JZP851906 KJL851906 KTH851906 LDD851906 LMZ851906 LWV851906 MGR851906 MQN851906 NAJ851906 NKF851906 NUB851906 ODX851906 ONT851906 OXP851906 PHL851906 PRH851906 QBD851906 QKZ851906 QUV851906 RER851906 RON851906 RYJ851906 SIF851906 SSB851906 TBX851906 TLT851906 TVP851906 UFL851906 UPH851906 UZD851906 VIZ851906 VSV851906 WCR851906 WMN851906 WWJ851906 AB917442 JX917442 TT917442 ADP917442 ANL917442 AXH917442 BHD917442 BQZ917442 CAV917442 CKR917442 CUN917442 DEJ917442 DOF917442 DYB917442 EHX917442 ERT917442 FBP917442 FLL917442 FVH917442 GFD917442 GOZ917442 GYV917442 HIR917442 HSN917442 ICJ917442 IMF917442 IWB917442 JFX917442 JPT917442 JZP917442 KJL917442 KTH917442 LDD917442 LMZ917442 LWV917442 MGR917442 MQN917442 NAJ917442 NKF917442 NUB917442 ODX917442 ONT917442 OXP917442 PHL917442 PRH917442 QBD917442 QKZ917442 QUV917442 RER917442 RON917442 RYJ917442 SIF917442 SSB917442 TBX917442 TLT917442 TVP917442 UFL917442 UPH917442 UZD917442 VIZ917442 VSV917442 WCR917442 WMN917442 WWJ917442 AB982978 JX982978 TT982978 ADP982978 ANL982978 AXH982978 BHD982978 BQZ982978 CAV982978 CKR982978 CUN982978 DEJ982978 DOF982978 DYB982978 EHX982978 ERT982978 FBP982978 FLL982978 FVH982978 GFD982978 GOZ982978 GYV982978 HIR982978 HSN982978 ICJ982978 IMF982978 IWB982978 JFX982978 JPT982978 JZP982978 KJL982978 KTH982978 LDD982978 LMZ982978 LWV982978 MGR982978 MQN982978 NAJ982978 NKF982978 NUB982978 ODX982978 ONT982978 OXP982978 PHL982978 PRH982978 QBD982978 QKZ982978 QUV982978 RER982978 RON982978 RYJ982978 SIF982978 SSB982978 TBX982978 TLT982978 TVP982978 UFL982978 UPH982978 UZD982978 VIZ982978 VSV982978 WCR982978 WMN982978 WWJ982978 AZ65483 KV65483 UR65483 AEN65483 AOJ65483 AYF65483 BIB65483 BRX65483 CBT65483 CLP65483 CVL65483 DFH65483 DPD65483 DYZ65483 EIV65483 ESR65483 FCN65483 FMJ65483 FWF65483 GGB65483 GPX65483 GZT65483 HJP65483 HTL65483 IDH65483 IND65483 IWZ65483 JGV65483 JQR65483 KAN65483 KKJ65483 KUF65483 LEB65483 LNX65483 LXT65483 MHP65483 MRL65483 NBH65483 NLD65483 NUZ65483 OEV65483 OOR65483 OYN65483 PIJ65483 PSF65483 QCB65483 QLX65483 QVT65483 RFP65483 RPL65483 RZH65483 SJD65483 SSZ65483 TCV65483 TMR65483 TWN65483 UGJ65483 UQF65483 VAB65483 VJX65483 VTT65483 WDP65483 WNL65483 WXH65483 AZ131019 KV131019 UR131019 AEN131019 AOJ131019 AYF131019 BIB131019 BRX131019 CBT131019 CLP131019 CVL131019 DFH131019 DPD131019 DYZ131019 EIV131019 ESR131019 FCN131019 FMJ131019 FWF131019 GGB131019 GPX131019 GZT131019 HJP131019 HTL131019 IDH131019 IND131019 IWZ131019 JGV131019 JQR131019 KAN131019 KKJ131019 KUF131019 LEB131019 LNX131019 LXT131019 MHP131019 MRL131019 NBH131019 NLD131019 NUZ131019 OEV131019 OOR131019 OYN131019 PIJ131019 PSF131019 QCB131019 QLX131019 QVT131019 RFP131019 RPL131019 RZH131019 SJD131019 SSZ131019 TCV131019 TMR131019 TWN131019 UGJ131019 UQF131019 VAB131019 VJX131019 VTT131019 WDP131019 WNL131019 WXH131019 AZ196555 KV196555 UR196555 AEN196555 AOJ196555 AYF196555 BIB196555 BRX196555 CBT196555 CLP196555 CVL196555 DFH196555 DPD196555 DYZ196555 EIV196555 ESR196555 FCN196555 FMJ196555 FWF196555 GGB196555 GPX196555 GZT196555 HJP196555 HTL196555 IDH196555 IND196555 IWZ196555 JGV196555 JQR196555 KAN196555 KKJ196555 KUF196555 LEB196555 LNX196555 LXT196555 MHP196555 MRL196555 NBH196555 NLD196555 NUZ196555 OEV196555 OOR196555 OYN196555 PIJ196555 PSF196555 QCB196555 QLX196555 QVT196555 RFP196555 RPL196555 RZH196555 SJD196555 SSZ196555 TCV196555 TMR196555 TWN196555 UGJ196555 UQF196555 VAB196555 VJX196555 VTT196555 WDP196555 WNL196555 WXH196555 AZ262091 KV262091 UR262091 AEN262091 AOJ262091 AYF262091 BIB262091 BRX262091 CBT262091 CLP262091 CVL262091 DFH262091 DPD262091 DYZ262091 EIV262091 ESR262091 FCN262091 FMJ262091 FWF262091 GGB262091 GPX262091 GZT262091 HJP262091 HTL262091 IDH262091 IND262091 IWZ262091 JGV262091 JQR262091 KAN262091 KKJ262091 KUF262091 LEB262091 LNX262091 LXT262091 MHP262091 MRL262091 NBH262091 NLD262091 NUZ262091 OEV262091 OOR262091 OYN262091 PIJ262091 PSF262091 QCB262091 QLX262091 QVT262091 RFP262091 RPL262091 RZH262091 SJD262091 SSZ262091 TCV262091 TMR262091 TWN262091 UGJ262091 UQF262091 VAB262091 VJX262091 VTT262091 WDP262091 WNL262091 WXH262091 AZ327627 KV327627 UR327627 AEN327627 AOJ327627 AYF327627 BIB327627 BRX327627 CBT327627 CLP327627 CVL327627 DFH327627 DPD327627 DYZ327627 EIV327627 ESR327627 FCN327627 FMJ327627 FWF327627 GGB327627 GPX327627 GZT327627 HJP327627 HTL327627 IDH327627 IND327627 IWZ327627 JGV327627 JQR327627 KAN327627 KKJ327627 KUF327627 LEB327627 LNX327627 LXT327627 MHP327627 MRL327627 NBH327627 NLD327627 NUZ327627 OEV327627 OOR327627 OYN327627 PIJ327627 PSF327627 QCB327627 QLX327627 QVT327627 RFP327627 RPL327627 RZH327627 SJD327627 SSZ327627 TCV327627 TMR327627 TWN327627 UGJ327627 UQF327627 VAB327627 VJX327627 VTT327627 WDP327627 WNL327627 WXH327627 AZ393163 KV393163 UR393163 AEN393163 AOJ393163 AYF393163 BIB393163 BRX393163 CBT393163 CLP393163 CVL393163 DFH393163 DPD393163 DYZ393163 EIV393163 ESR393163 FCN393163 FMJ393163 FWF393163 GGB393163 GPX393163 GZT393163 HJP393163 HTL393163 IDH393163 IND393163 IWZ393163 JGV393163 JQR393163 KAN393163 KKJ393163 KUF393163 LEB393163 LNX393163 LXT393163 MHP393163 MRL393163 NBH393163 NLD393163 NUZ393163 OEV393163 OOR393163 OYN393163 PIJ393163 PSF393163 QCB393163 QLX393163 QVT393163 RFP393163 RPL393163 RZH393163 SJD393163 SSZ393163 TCV393163 TMR393163 TWN393163 UGJ393163 UQF393163 VAB393163 VJX393163 VTT393163 WDP393163 WNL393163 WXH393163 AZ458699 KV458699 UR458699 AEN458699 AOJ458699 AYF458699 BIB458699 BRX458699 CBT458699 CLP458699 CVL458699 DFH458699 DPD458699 DYZ458699 EIV458699 ESR458699 FCN458699 FMJ458699 FWF458699 GGB458699 GPX458699 GZT458699 HJP458699 HTL458699 IDH458699 IND458699 IWZ458699 JGV458699 JQR458699 KAN458699 KKJ458699 KUF458699 LEB458699 LNX458699 LXT458699 MHP458699 MRL458699 NBH458699 NLD458699 NUZ458699 OEV458699 OOR458699 OYN458699 PIJ458699 PSF458699 QCB458699 QLX458699 QVT458699 RFP458699 RPL458699 RZH458699 SJD458699 SSZ458699 TCV458699 TMR458699 TWN458699 UGJ458699 UQF458699 VAB458699 VJX458699 VTT458699 WDP458699 WNL458699 WXH458699 AZ524235 KV524235 UR524235 AEN524235 AOJ524235 AYF524235 BIB524235 BRX524235 CBT524235 CLP524235 CVL524235 DFH524235 DPD524235 DYZ524235 EIV524235 ESR524235 FCN524235 FMJ524235 FWF524235 GGB524235 GPX524235 GZT524235 HJP524235 HTL524235 IDH524235 IND524235 IWZ524235 JGV524235 JQR524235 KAN524235 KKJ524235 KUF524235 LEB524235 LNX524235 LXT524235 MHP524235 MRL524235 NBH524235 NLD524235 NUZ524235 OEV524235 OOR524235 OYN524235 PIJ524235 PSF524235 QCB524235 QLX524235 QVT524235 RFP524235 RPL524235 RZH524235 SJD524235 SSZ524235 TCV524235 TMR524235 TWN524235 UGJ524235 UQF524235 VAB524235 VJX524235 VTT524235 WDP524235 WNL524235 WXH524235 AZ589771 KV589771 UR589771 AEN589771 AOJ589771 AYF589771 BIB589771 BRX589771 CBT589771 CLP589771 CVL589771 DFH589771 DPD589771 DYZ589771 EIV589771 ESR589771 FCN589771 FMJ589771 FWF589771 GGB589771 GPX589771 GZT589771 HJP589771 HTL589771 IDH589771 IND589771 IWZ589771 JGV589771 JQR589771 KAN589771 KKJ589771 KUF589771 LEB589771 LNX589771 LXT589771 MHP589771 MRL589771 NBH589771 NLD589771 NUZ589771 OEV589771 OOR589771 OYN589771 PIJ589771 PSF589771 QCB589771 QLX589771 QVT589771 RFP589771 RPL589771 RZH589771 SJD589771 SSZ589771 TCV589771 TMR589771 TWN589771 UGJ589771 UQF589771 VAB589771 VJX589771 VTT589771 WDP589771 WNL589771 WXH589771 AZ655307 KV655307 UR655307 AEN655307 AOJ655307 AYF655307 BIB655307 BRX655307 CBT655307 CLP655307 CVL655307 DFH655307 DPD655307 DYZ655307 EIV655307 ESR655307 FCN655307 FMJ655307 FWF655307 GGB655307 GPX655307 GZT655307 HJP655307 HTL655307 IDH655307 IND655307 IWZ655307 JGV655307 JQR655307 KAN655307 KKJ655307 KUF655307 LEB655307 LNX655307 LXT655307 MHP655307 MRL655307 NBH655307 NLD655307 NUZ655307 OEV655307 OOR655307 OYN655307 PIJ655307 PSF655307 QCB655307 QLX655307 QVT655307 RFP655307 RPL655307 RZH655307 SJD655307 SSZ655307 TCV655307 TMR655307 TWN655307 UGJ655307 UQF655307 VAB655307 VJX655307 VTT655307 WDP655307 WNL655307 WXH655307 AZ720843 KV720843 UR720843 AEN720843 AOJ720843 AYF720843 BIB720843 BRX720843 CBT720843 CLP720843 CVL720843 DFH720843 DPD720843 DYZ720843 EIV720843 ESR720843 FCN720843 FMJ720843 FWF720843 GGB720843 GPX720843 GZT720843 HJP720843 HTL720843 IDH720843 IND720843 IWZ720843 JGV720843 JQR720843 KAN720843 KKJ720843 KUF720843 LEB720843 LNX720843 LXT720843 MHP720843 MRL720843 NBH720843 NLD720843 NUZ720843 OEV720843 OOR720843 OYN720843 PIJ720843 PSF720843 QCB720843 QLX720843 QVT720843 RFP720843 RPL720843 RZH720843 SJD720843 SSZ720843 TCV720843 TMR720843 TWN720843 UGJ720843 UQF720843 VAB720843 VJX720843 VTT720843 WDP720843 WNL720843 WXH720843 AZ786379 KV786379 UR786379 AEN786379 AOJ786379 AYF786379 BIB786379 BRX786379 CBT786379 CLP786379 CVL786379 DFH786379 DPD786379 DYZ786379 EIV786379 ESR786379 FCN786379 FMJ786379 FWF786379 GGB786379 GPX786379 GZT786379 HJP786379 HTL786379 IDH786379 IND786379 IWZ786379 JGV786379 JQR786379 KAN786379 KKJ786379 KUF786379 LEB786379 LNX786379 LXT786379 MHP786379 MRL786379 NBH786379 NLD786379 NUZ786379 OEV786379 OOR786379 OYN786379 PIJ786379 PSF786379 QCB786379 QLX786379 QVT786379 RFP786379 RPL786379 RZH786379 SJD786379 SSZ786379 TCV786379 TMR786379 TWN786379 UGJ786379 UQF786379 VAB786379 VJX786379 VTT786379 WDP786379 WNL786379 WXH786379 AZ851915 KV851915 UR851915 AEN851915 AOJ851915 AYF851915 BIB851915 BRX851915 CBT851915 CLP851915 CVL851915 DFH851915 DPD851915 DYZ851915 EIV851915 ESR851915 FCN851915 FMJ851915 FWF851915 GGB851915 GPX851915 GZT851915 HJP851915 HTL851915 IDH851915 IND851915 IWZ851915 JGV851915 JQR851915 KAN851915 KKJ851915 KUF851915 LEB851915 LNX851915 LXT851915 MHP851915 MRL851915 NBH851915 NLD851915 NUZ851915 OEV851915 OOR851915 OYN851915 PIJ851915 PSF851915 QCB851915 QLX851915 QVT851915 RFP851915 RPL851915 RZH851915 SJD851915 SSZ851915 TCV851915 TMR851915 TWN851915 UGJ851915 UQF851915 VAB851915 VJX851915 VTT851915 WDP851915 WNL851915 WXH851915 AZ917451 KV917451 UR917451 AEN917451 AOJ917451 AYF917451 BIB917451 BRX917451 CBT917451 CLP917451 CVL917451 DFH917451 DPD917451 DYZ917451 EIV917451 ESR917451 FCN917451 FMJ917451 FWF917451 GGB917451 GPX917451 GZT917451 HJP917451 HTL917451 IDH917451 IND917451 IWZ917451 JGV917451 JQR917451 KAN917451 KKJ917451 KUF917451 LEB917451 LNX917451 LXT917451 MHP917451 MRL917451 NBH917451 NLD917451 NUZ917451 OEV917451 OOR917451 OYN917451 PIJ917451 PSF917451 QCB917451 QLX917451 QVT917451 RFP917451 RPL917451 RZH917451 SJD917451 SSZ917451 TCV917451 TMR917451 TWN917451 UGJ917451 UQF917451 VAB917451 VJX917451 VTT917451 WDP917451 WNL917451 WXH917451 AZ982987 KV982987 UR982987 AEN982987 AOJ982987 AYF982987 BIB982987 BRX982987 CBT982987 CLP982987 CVL982987 DFH982987 DPD982987 DYZ982987 EIV982987 ESR982987 FCN982987 FMJ982987 FWF982987 GGB982987 GPX982987 GZT982987 HJP982987 HTL982987 IDH982987 IND982987 IWZ982987 JGV982987 JQR982987 KAN982987 KKJ982987 KUF982987 LEB982987 LNX982987 LXT982987 MHP982987 MRL982987 NBH982987 NLD982987 NUZ982987 OEV982987 OOR982987 OYN982987 PIJ982987 PSF982987 QCB982987 QLX982987 QVT982987 RFP982987 RPL982987 RZH982987 SJD982987 SSZ982987 TCV982987 TMR982987 TWN982987 UGJ982987 UQF982987 VAB982987 VJX982987 VTT982987 WDP982987 WNL982987 WXH982987 AZ65474 KV65474 UR65474 AEN65474 AOJ65474 AYF65474 BIB65474 BRX65474 CBT65474 CLP65474 CVL65474 DFH65474 DPD65474 DYZ65474 EIV65474 ESR65474 FCN65474 FMJ65474 FWF65474 GGB65474 GPX65474 GZT65474 HJP65474 HTL65474 IDH65474 IND65474 IWZ65474 JGV65474 JQR65474 KAN65474 KKJ65474 KUF65474 LEB65474 LNX65474 LXT65474 MHP65474 MRL65474 NBH65474 NLD65474 NUZ65474 OEV65474 OOR65474 OYN65474 PIJ65474 PSF65474 QCB65474 QLX65474 QVT65474 RFP65474 RPL65474 RZH65474 SJD65474 SSZ65474 TCV65474 TMR65474 TWN65474 UGJ65474 UQF65474 VAB65474 VJX65474 VTT65474 WDP65474 WNL65474 WXH65474 AZ131010 KV131010 UR131010 AEN131010 AOJ131010 AYF131010 BIB131010 BRX131010 CBT131010 CLP131010 CVL131010 DFH131010 DPD131010 DYZ131010 EIV131010 ESR131010 FCN131010 FMJ131010 FWF131010 GGB131010 GPX131010 GZT131010 HJP131010 HTL131010 IDH131010 IND131010 IWZ131010 JGV131010 JQR131010 KAN131010 KKJ131010 KUF131010 LEB131010 LNX131010 LXT131010 MHP131010 MRL131010 NBH131010 NLD131010 NUZ131010 OEV131010 OOR131010 OYN131010 PIJ131010 PSF131010 QCB131010 QLX131010 QVT131010 RFP131010 RPL131010 RZH131010 SJD131010 SSZ131010 TCV131010 TMR131010 TWN131010 UGJ131010 UQF131010 VAB131010 VJX131010 VTT131010 WDP131010 WNL131010 WXH131010 AZ196546 KV196546 UR196546 AEN196546 AOJ196546 AYF196546 BIB196546 BRX196546 CBT196546 CLP196546 CVL196546 DFH196546 DPD196546 DYZ196546 EIV196546 ESR196546 FCN196546 FMJ196546 FWF196546 GGB196546 GPX196546 GZT196546 HJP196546 HTL196546 IDH196546 IND196546 IWZ196546 JGV196546 JQR196546 KAN196546 KKJ196546 KUF196546 LEB196546 LNX196546 LXT196546 MHP196546 MRL196546 NBH196546 NLD196546 NUZ196546 OEV196546 OOR196546 OYN196546 PIJ196546 PSF196546 QCB196546 QLX196546 QVT196546 RFP196546 RPL196546 RZH196546 SJD196546 SSZ196546 TCV196546 TMR196546 TWN196546 UGJ196546 UQF196546 VAB196546 VJX196546 VTT196546 WDP196546 WNL196546 WXH196546 AZ262082 KV262082 UR262082 AEN262082 AOJ262082 AYF262082 BIB262082 BRX262082 CBT262082 CLP262082 CVL262082 DFH262082 DPD262082 DYZ262082 EIV262082 ESR262082 FCN262082 FMJ262082 FWF262082 GGB262082 GPX262082 GZT262082 HJP262082 HTL262082 IDH262082 IND262082 IWZ262082 JGV262082 JQR262082 KAN262082 KKJ262082 KUF262082 LEB262082 LNX262082 LXT262082 MHP262082 MRL262082 NBH262082 NLD262082 NUZ262082 OEV262082 OOR262082 OYN262082 PIJ262082 PSF262082 QCB262082 QLX262082 QVT262082 RFP262082 RPL262082 RZH262082 SJD262082 SSZ262082 TCV262082 TMR262082 TWN262082 UGJ262082 UQF262082 VAB262082 VJX262082 VTT262082 WDP262082 WNL262082 WXH262082 AZ327618 KV327618 UR327618 AEN327618 AOJ327618 AYF327618 BIB327618 BRX327618 CBT327618 CLP327618 CVL327618 DFH327618 DPD327618 DYZ327618 EIV327618 ESR327618 FCN327618 FMJ327618 FWF327618 GGB327618 GPX327618 GZT327618 HJP327618 HTL327618 IDH327618 IND327618 IWZ327618 JGV327618 JQR327618 KAN327618 KKJ327618 KUF327618 LEB327618 LNX327618 LXT327618 MHP327618 MRL327618 NBH327618 NLD327618 NUZ327618 OEV327618 OOR327618 OYN327618 PIJ327618 PSF327618 QCB327618 QLX327618 QVT327618 RFP327618 RPL327618 RZH327618 SJD327618 SSZ327618 TCV327618 TMR327618 TWN327618 UGJ327618 UQF327618 VAB327618 VJX327618 VTT327618 WDP327618 WNL327618 WXH327618 AZ393154 KV393154 UR393154 AEN393154 AOJ393154 AYF393154 BIB393154 BRX393154 CBT393154 CLP393154 CVL393154 DFH393154 DPD393154 DYZ393154 EIV393154 ESR393154 FCN393154 FMJ393154 FWF393154 GGB393154 GPX393154 GZT393154 HJP393154 HTL393154 IDH393154 IND393154 IWZ393154 JGV393154 JQR393154 KAN393154 KKJ393154 KUF393154 LEB393154 LNX393154 LXT393154 MHP393154 MRL393154 NBH393154 NLD393154 NUZ393154 OEV393154 OOR393154 OYN393154 PIJ393154 PSF393154 QCB393154 QLX393154 QVT393154 RFP393154 RPL393154 RZH393154 SJD393154 SSZ393154 TCV393154 TMR393154 TWN393154 UGJ393154 UQF393154 VAB393154 VJX393154 VTT393154 WDP393154 WNL393154 WXH393154 AZ458690 KV458690 UR458690 AEN458690 AOJ458690 AYF458690 BIB458690 BRX458690 CBT458690 CLP458690 CVL458690 DFH458690 DPD458690 DYZ458690 EIV458690 ESR458690 FCN458690 FMJ458690 FWF458690 GGB458690 GPX458690 GZT458690 HJP458690 HTL458690 IDH458690 IND458690 IWZ458690 JGV458690 JQR458690 KAN458690 KKJ458690 KUF458690 LEB458690 LNX458690 LXT458690 MHP458690 MRL458690 NBH458690 NLD458690 NUZ458690 OEV458690 OOR458690 OYN458690 PIJ458690 PSF458690 QCB458690 QLX458690 QVT458690 RFP458690 RPL458690 RZH458690 SJD458690 SSZ458690 TCV458690 TMR458690 TWN458690 UGJ458690 UQF458690 VAB458690 VJX458690 VTT458690 WDP458690 WNL458690 WXH458690 AZ524226 KV524226 UR524226 AEN524226 AOJ524226 AYF524226 BIB524226 BRX524226 CBT524226 CLP524226 CVL524226 DFH524226 DPD524226 DYZ524226 EIV524226 ESR524226 FCN524226 FMJ524226 FWF524226 GGB524226 GPX524226 GZT524226 HJP524226 HTL524226 IDH524226 IND524226 IWZ524226 JGV524226 JQR524226 KAN524226 KKJ524226 KUF524226 LEB524226 LNX524226 LXT524226 MHP524226 MRL524226 NBH524226 NLD524226 NUZ524226 OEV524226 OOR524226 OYN524226 PIJ524226 PSF524226 QCB524226 QLX524226 QVT524226 RFP524226 RPL524226 RZH524226 SJD524226 SSZ524226 TCV524226 TMR524226 TWN524226 UGJ524226 UQF524226 VAB524226 VJX524226 VTT524226 WDP524226 WNL524226 WXH524226 AZ589762 KV589762 UR589762 AEN589762 AOJ589762 AYF589762 BIB589762 BRX589762 CBT589762 CLP589762 CVL589762 DFH589762 DPD589762 DYZ589762 EIV589762 ESR589762 FCN589762 FMJ589762 FWF589762 GGB589762 GPX589762 GZT589762 HJP589762 HTL589762 IDH589762 IND589762 IWZ589762 JGV589762 JQR589762 KAN589762 KKJ589762 KUF589762 LEB589762 LNX589762 LXT589762 MHP589762 MRL589762 NBH589762 NLD589762 NUZ589762 OEV589762 OOR589762 OYN589762 PIJ589762 PSF589762 QCB589762 QLX589762 QVT589762 RFP589762 RPL589762 RZH589762 SJD589762 SSZ589762 TCV589762 TMR589762 TWN589762 UGJ589762 UQF589762 VAB589762 VJX589762 VTT589762 WDP589762 WNL589762 WXH589762 AZ655298 KV655298 UR655298 AEN655298 AOJ655298 AYF655298 BIB655298 BRX655298 CBT655298 CLP655298 CVL655298 DFH655298 DPD655298 DYZ655298 EIV655298 ESR655298 FCN655298 FMJ655298 FWF655298 GGB655298 GPX655298 GZT655298 HJP655298 HTL655298 IDH655298 IND655298 IWZ655298 JGV655298 JQR655298 KAN655298 KKJ655298 KUF655298 LEB655298 LNX655298 LXT655298 MHP655298 MRL655298 NBH655298 NLD655298 NUZ655298 OEV655298 OOR655298 OYN655298 PIJ655298 PSF655298 QCB655298 QLX655298 QVT655298 RFP655298 RPL655298 RZH655298 SJD655298 SSZ655298 TCV655298 TMR655298 TWN655298 UGJ655298 UQF655298 VAB655298 VJX655298 VTT655298 WDP655298 WNL655298 WXH655298 AZ720834 KV720834 UR720834 AEN720834 AOJ720834 AYF720834 BIB720834 BRX720834 CBT720834 CLP720834 CVL720834 DFH720834 DPD720834 DYZ720834 EIV720834 ESR720834 FCN720834 FMJ720834 FWF720834 GGB720834 GPX720834 GZT720834 HJP720834 HTL720834 IDH720834 IND720834 IWZ720834 JGV720834 JQR720834 KAN720834 KKJ720834 KUF720834 LEB720834 LNX720834 LXT720834 MHP720834 MRL720834 NBH720834 NLD720834 NUZ720834 OEV720834 OOR720834 OYN720834 PIJ720834 PSF720834 QCB720834 QLX720834 QVT720834 RFP720834 RPL720834 RZH720834 SJD720834 SSZ720834 TCV720834 TMR720834 TWN720834 UGJ720834 UQF720834 VAB720834 VJX720834 VTT720834 WDP720834 WNL720834 WXH720834 AZ786370 KV786370 UR786370 AEN786370 AOJ786370 AYF786370 BIB786370 BRX786370 CBT786370 CLP786370 CVL786370 DFH786370 DPD786370 DYZ786370 EIV786370 ESR786370 FCN786370 FMJ786370 FWF786370 GGB786370 GPX786370 GZT786370 HJP786370 HTL786370 IDH786370 IND786370 IWZ786370 JGV786370 JQR786370 KAN786370 KKJ786370 KUF786370 LEB786370 LNX786370 LXT786370 MHP786370 MRL786370 NBH786370 NLD786370 NUZ786370 OEV786370 OOR786370 OYN786370 PIJ786370 PSF786370 QCB786370 QLX786370 QVT786370 RFP786370 RPL786370 RZH786370 SJD786370 SSZ786370 TCV786370 TMR786370 TWN786370 UGJ786370 UQF786370 VAB786370 VJX786370 VTT786370 WDP786370 WNL786370 WXH786370 AZ851906 KV851906 UR851906 AEN851906 AOJ851906 AYF851906 BIB851906 BRX851906 CBT851906 CLP851906 CVL851906 DFH851906 DPD851906 DYZ851906 EIV851906 ESR851906 FCN851906 FMJ851906 FWF851906 GGB851906 GPX851906 GZT851906 HJP851906 HTL851906 IDH851906 IND851906 IWZ851906 JGV851906 JQR851906 KAN851906 KKJ851906 KUF851906 LEB851906 LNX851906 LXT851906 MHP851906 MRL851906 NBH851906 NLD851906 NUZ851906 OEV851906 OOR851906 OYN851906 PIJ851906 PSF851906 QCB851906 QLX851906 QVT851906 RFP851906 RPL851906 RZH851906 SJD851906 SSZ851906 TCV851906 TMR851906 TWN851906 UGJ851906 UQF851906 VAB851906 VJX851906 VTT851906 WDP851906 WNL851906 WXH851906 AZ917442 KV917442 UR917442 AEN917442 AOJ917442 AYF917442 BIB917442 BRX917442 CBT917442 CLP917442 CVL917442 DFH917442 DPD917442 DYZ917442 EIV917442 ESR917442 FCN917442 FMJ917442 FWF917442 GGB917442 GPX917442 GZT917442 HJP917442 HTL917442 IDH917442 IND917442 IWZ917442 JGV917442 JQR917442 KAN917442 KKJ917442 KUF917442 LEB917442 LNX917442 LXT917442 MHP917442 MRL917442 NBH917442 NLD917442 NUZ917442 OEV917442 OOR917442 OYN917442 PIJ917442 PSF917442 QCB917442 QLX917442 QVT917442 RFP917442 RPL917442 RZH917442 SJD917442 SSZ917442 TCV917442 TMR917442 TWN917442 UGJ917442 UQF917442 VAB917442 VJX917442 VTT917442 WDP917442 WNL917442 WXH917442 AZ982978 KV982978 UR982978 AEN982978 AOJ982978 AYF982978 BIB982978 BRX982978 CBT982978 CLP982978 CVL982978 DFH982978 DPD982978 DYZ982978 EIV982978 ESR982978 FCN982978 FMJ982978 FWF982978 GGB982978 GPX982978 GZT982978 HJP982978 HTL982978 IDH982978 IND982978 IWZ982978 JGV982978 JQR982978 KAN982978 KKJ982978 KUF982978 LEB982978 LNX982978 LXT982978 MHP982978 MRL982978 NBH982978 NLD982978 NUZ982978 OEV982978 OOR982978 OYN982978 PIJ982978 PSF982978 QCB982978 QLX982978 QVT982978 RFP982978 RPL982978 RZH982978 SJD982978 SSZ982978 TCV982978 TMR982978 TWN982978 UGJ982978 UQF982978 VAB982978 AYF75:AYF76 BIB75:BIB76 BRX75:BRX76 CBT75:CBT76 CLP75:CLP76 CVL75:CVL76 DFH75:DFH76 DPD75:DPD76 DYZ75:DYZ76 EIV75:EIV76 ESR75:ESR76 FCN75:FCN76 FMJ75:FMJ76 FWF75:FWF76 GGB75:GGB76 GPX75:GPX76 GZT75:GZT76 HJP75:HJP76 HTL75:HTL76 IDH75:IDH76 IND75:IND76 IWZ75:IWZ76 JGV75:JGV76 JQR75:JQR76 KAN75:KAN76 KKJ75:KKJ76 KUF75:KUF76 LEB75:LEB76 LNX75:LNX76 LXT75:LXT76 MHP75:MHP76 MRL75:MRL76 NBH75:NBH76 NLD75:NLD76 NUZ75:NUZ76 OEV75:OEV76 OOR75:OOR76 OYN75:OYN76 PIJ75:PIJ76 PSF75:PSF76 QCB75:QCB76 QLX75:QLX76 QVT75:QVT76 RFP75:RFP76 RPL75:RPL76 RZH75:RZH76 SJD75:SJD76 SSZ75:SSZ76 TCV75:TCV76 TMR75:TMR76 TWN75:TWN76 UGJ75:UGJ76 UQF75:UQF76 VAB75:VAB76 VJX75:VJX76 VTT75:VTT76 WDP75:WDP76 WNL75:WNL76 WXH75:WXH76 WXH65 WNL65 WDP65 VTT65 VJX65 VAB65 UQF65 UGJ65 TWN65 TMR65 TCV65 SSZ65 SJD65 RZH65 RPL65 RFP65 QVT65 QLX65 QCB65 PSF65 PIJ65 OYN65 OOR65 OEV65 NUZ65 NLD65 NBH65 MRL65 MHP65 LXT65 LNX65 LEB65 KUF65 KKJ65 KAN65 JQR65 JGV65 IWZ65 IND65 IDH65 HTL65 HJP65 GZT65 GPX65 GGB65 FWF65 FMJ65 FCN65 ESR65 EIV65 DYZ65 DPD65 DFH65 CVL65 CLP65 CBT65 BRX65 BIB65 AYF65 AOJ65 AEN65 UR65 KV65 AEN75:AEN76 WWJ65 WMN65 WCR65 VSV65 VIZ65 UZD65 UPH65 UFL65 TVP65 TLT65 TBX65 SSB65 SIF65 RYJ65 RON65 RER65 QUV65 QKZ65 QBD65 PRH65 PHL65 OXP65 ONT65 ODX65 NUB65 NKF65 NAJ65 MQN65 MGR65 LWV65 LMZ65 LDD65 KTH65 KJL65 JZP65 JPT65 JFX65 IWB65 IMF65 ICJ65 HSN65 HIR65 GYV65 GOZ65 GFD65 FVH65 FLL65 FBP65 ERT65 EHX65 DYB65 DOF65 DEJ65 CUN65 CKR65 CAV65 BQZ65 BHD65 AXH65 ANL65 ADP65 TT65 JX65 WVL65 WLP65 WBT65 VRX65 VIB65 UYF65 UOJ65 UEN65 TUR65 TKV65 TAZ65 SRD65 SHH65 RXL65 RNP65 RDT65 QTX65 QKB65 QAF65 PQJ65 PGN65 OWR65 OMV65 OCZ65 NTD65 NJH65 MZL65 MPP65 MFT65 LVX65 LMB65 LCF65 KSJ65 KIN65 JYR65 JOV65 JEZ65 IVD65 ILH65 IBL65 HRP65 HHT65 GXX65 GOB65 GEF65 FUJ65 FKN65 FAR65 EQV65 EGZ65 DXD65 DNH65 DDL65 CTP65 CJT65 BZX65 BQB65 BGF65 AWJ65 AMN65 ACR65 SV65 IZ65 KV75:KV76 KV67:KV69 UR67:UR69 AEN67:AEN69 AOJ67:AOJ69 AYF67:AYF69 BIB67:BIB69 BRX67:BRX69 CBT67:CBT69 CLP67:CLP69 CVL67:CVL69 DFH67:DFH69 DPD67:DPD69 DYZ67:DYZ69 EIV67:EIV69 ESR67:ESR69 FCN67:FCN69 FMJ67:FMJ69 FWF67:FWF69 GGB67:GGB69 GPX67:GPX69 GZT67:GZT69 HJP67:HJP69 HTL67:HTL69 IDH67:IDH69 IND67:IND69 IWZ67:IWZ69 JGV67:JGV69 JQR67:JQR69 KAN67:KAN69 KKJ67:KKJ69 KUF67:KUF69 LEB67:LEB69 LNX67:LNX69 LXT67:LXT69 MHP67:MHP69 MRL67:MRL69 NBH67:NBH69 NLD67:NLD69 NUZ67:NUZ69 OEV67:OEV69 OOR67:OOR69 OYN67:OYN69 PIJ67:PIJ69 PSF67:PSF69 QCB67:QCB69 QLX67:QLX69 QVT67:QVT69 RFP67:RFP69 RPL67:RPL69 RZH67:RZH69 SJD67:SJD69 SSZ67:SSZ69 TCV67:TCV69 TMR67:TMR69 TWN67:TWN69 UGJ67:UGJ69 UQF67:UQF69 VAB67:VAB69 VJX67:VJX69 VTT67:VTT69 WDP67:WDP69 WNL67:WNL69 WXH67:WXH69 JX67:JX69 TT67:TT69 ADP67:ADP69 ANL67:ANL69 AXH67:AXH69 BHD67:BHD69 BQZ67:BQZ69 CAV67:CAV69 CKR67:CKR69 CUN67:CUN69 DEJ67:DEJ69 DOF67:DOF69 DYB67:DYB69 EHX67:EHX69 ERT67:ERT69 FBP67:FBP69 FLL67:FLL69 FVH67:FVH69 GFD67:GFD69 GOZ67:GOZ69 GYV67:GYV69 HIR67:HIR69 HSN67:HSN69 ICJ67:ICJ69 IMF67:IMF69 IWB67:IWB69 JFX67:JFX69 JPT67:JPT69 JZP67:JZP69 KJL67:KJL69 KTH67:KTH69 LDD67:LDD69 LMZ67:LMZ69 LWV67:LWV69 MGR67:MGR69 MQN67:MQN69 NAJ67:NAJ69 NKF67:NKF69 NUB67:NUB69 ODX67:ODX69 ONT67:ONT69 OXP67:OXP69 PHL67:PHL69 PRH67:PRH69 QBD67:QBD69 QKZ67:QKZ69 QUV67:QUV69 RER67:RER69 RON67:RON69 RYJ67:RYJ69 SIF67:SIF69 SSB67:SSB69 TBX67:TBX69 TLT67:TLT69 TVP67:TVP69 UFL67:UFL69 UPH67:UPH69 UZD67:UZD69 VIZ67:VIZ69 VSV67:VSV69 WCR67:WCR69 WMN67:WMN69 WWJ67:WWJ69 WWJ71:WWJ73 WMN71:WMN73 WCR71:WCR73 VSV71:VSV73 VIZ71:VIZ73 UZD71:UZD73 UPH71:UPH73 UFL71:UFL73 TVP71:TVP73 TLT71:TLT73 TBX71:TBX73 SSB71:SSB73 SIF71:SIF73 RYJ71:RYJ73 RON71:RON73 RER71:RER73 QUV71:QUV73 QKZ71:QKZ73 QBD71:QBD73 PRH71:PRH73 PHL71:PHL73 OXP71:OXP73 ONT71:ONT73 ODX71:ODX73 NUB71:NUB73 NKF71:NKF73 NAJ71:NAJ73 MQN71:MQN73 MGR71:MGR73 LWV71:LWV73 LMZ71:LMZ73 LDD71:LDD73 KTH71:KTH73 KJL71:KJL73 JZP71:JZP73 JPT71:JPT73 JFX71:JFX73 IWB71:IWB73 IMF71:IMF73 ICJ71:ICJ73 HSN71:HSN73 HIR71:HIR73 GYV71:GYV73 GOZ71:GOZ73 GFD71:GFD73 FVH71:FVH73 FLL71:FLL73 FBP71:FBP73 ERT71:ERT73 EHX71:EHX73 DYB71:DYB73 DOF71:DOF73 DEJ71:DEJ73 CUN71:CUN73 CKR71:CKR73 CAV71:CAV73 BQZ71:BQZ73 BHD71:BHD73 AXH71:AXH73 ANL71:ANL73 ADP71:ADP73 TT71:TT73 JX71:JX73 WXH71:WXH73 WNL71:WNL73 WDP71:WDP73 VTT71:VTT73 VJX71:VJX73 VAB71:VAB73 UQF71:UQF73 UGJ71:UGJ73 TWN71:TWN73 TMR71:TMR73 TCV71:TCV73 SSZ71:SSZ73 SJD71:SJD73 RZH71:RZH73 RPL71:RPL73 RFP71:RFP73 QVT71:QVT73 QLX71:QLX73 QCB71:QCB73 PSF71:PSF73 PIJ71:PIJ73 OYN71:OYN73 OOR71:OOR73 OEV71:OEV73 NUZ71:NUZ73 NLD71:NLD73 NBH71:NBH73 MRL71:MRL73 MHP71:MHP73 LXT71:LXT73 LNX71:LNX73 LEB71:LEB73 KUF71:KUF73 KKJ71:KKJ73 KAN71:KAN73 JQR71:JQR73 JGV71:JGV73 IWZ71:IWZ73 IND71:IND73 IDH71:IDH73 HTL71:HTL73 HJP71:HJP73 GZT71:GZT73 GPX71:GPX73 GGB71:GGB73 FWF71:FWF73 FMJ71:FMJ73 FCN71:FCN73 ESR71:ESR73 EIV71:EIV73 DYZ71:DYZ73 DPD71:DPD73 DFH71:DFH73 CVL71:CVL73 CLP71:CLP73 CBT71:CBT73 BRX71:BRX73 BIB71:BIB73 AYF71:AYF73 AOJ71:AOJ73 AEN71:AEN73 UR71:UR73 KV71:KV73 AOJ75:AOJ76 WVL71:WVL73 WLP71:WLP73 WBT71:WBT73 VRX71:VRX73 VIB71:VIB73 UYF71:UYF73 UOJ71:UOJ73 UEN71:UEN73 TUR71:TUR73 TKV71:TKV73 TAZ71:TAZ73 SRD71:SRD73 SHH71:SHH73 RXL71:RXL73 RNP71:RNP73 RDT71:RDT73 QTX71:QTX73 QKB71:QKB73 QAF71:QAF73 PQJ71:PQJ73 PGN71:PGN73 OWR71:OWR73 OMV71:OMV73 OCZ71:OCZ73 NTD71:NTD73 NJH71:NJH73 MZL71:MZL73 MPP71:MPP73 MFT71:MFT73 LVX71:LVX73 LMB71:LMB73 LCF71:LCF73 KSJ71:KSJ73 KIN71:KIN73 JYR71:JYR73 JOV71:JOV73 JEZ71:JEZ73 IVD71:IVD73 ILH71:ILH73 IBL71:IBL73 HRP71:HRP73 HHT71:HHT73 GXX71:GXX73 GOB71:GOB73 GEF71:GEF73 FUJ71:FUJ73 FKN71:FKN73 FAR71:FAR73 EQV71:EQV73 EGZ71:EGZ73 DXD71:DXD73 DNH71:DNH73 DDL71:DDL73 CTP71:CTP73 CJT71:CJT73 BZX71:BZX73 BQB71:BQB73 BGF71:BGF73 AWJ71:AWJ73 AMN71:AMN73 ACR71:ACR73 SV71:SV73 IZ71:IZ73 WXH78:WXH79 WNL78:WNL79 WDP78:WDP79 VTT78:VTT79 VJX78:VJX79 VAB78:VAB79 UQF78:UQF79 UGJ78:UGJ79 TWN78:TWN79 TMR78:TMR79 TCV78:TCV79 SSZ78:SSZ79 SJD78:SJD79 RZH78:RZH79 RPL78:RPL79 RFP78:RFP79 QVT78:QVT79 QLX78:QLX79 QCB78:QCB79 PSF78:PSF79 PIJ78:PIJ79 OYN78:OYN79 OOR78:OOR79 OEV78:OEV79 NUZ78:NUZ79 NLD78:NLD79 NBH78:NBH79 MRL78:MRL79 MHP78:MHP79 LXT78:LXT79 LNX78:LNX79 LEB78:LEB79 KUF78:KUF79 KKJ78:KKJ79 KAN78:KAN79 JQR78:JQR79 JGV78:JGV79 IWZ78:IWZ79 IND78:IND79 IDH78:IDH79 HTL78:HTL79 HJP78:HJP79 GZT78:GZT79 GPX78:GPX79 GGB78:GGB79 FWF78:FWF79 FMJ78:FMJ79 FCN78:FCN79 ESR78:ESR79 EIV78:EIV79 DYZ78:DYZ79 DPD78:DPD79 DFH78:DFH79 CVL78:CVL79 CLP78:CLP79 CBT78:CBT79 BRX78:BRX79 BIB78:BIB79 AYF78:AYF79 AOJ78:AOJ79 AEN78:AEN79 UR78:UR79 KV78:KV79 UR75:UR76</xm:sqref>
        </x14:dataValidation>
      </x14:dataValidations>
    </ext>
  </extLst>
</worksheet>
</file>

<file path=xl/worksheets/sheet10.xml><?xml version="1.0" encoding="utf-8"?>
<worksheet xmlns="http://schemas.openxmlformats.org/spreadsheetml/2006/main" xmlns:r="http://schemas.openxmlformats.org/officeDocument/2006/relationships">
  <sheetPr codeName="Hoja8">
    <tabColor theme="7" tint="-0.249977111117893"/>
  </sheetPr>
  <dimension ref="A1:D4"/>
  <sheetViews>
    <sheetView zoomScaleNormal="100" workbookViewId="0">
      <pane ySplit="1" topLeftCell="A2" activePane="bottomLeft" state="frozen"/>
      <selection pane="bottomLeft" activeCell="A2" sqref="A2"/>
    </sheetView>
  </sheetViews>
  <sheetFormatPr baseColWidth="10" defaultColWidth="0" defaultRowHeight="15" customHeight="1"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62" t="s">
        <v>1157</v>
      </c>
      <c r="B1" s="163" t="s">
        <v>609</v>
      </c>
      <c r="C1" s="163" t="s">
        <v>664</v>
      </c>
    </row>
    <row r="2" spans="1:3" ht="60" customHeight="1">
      <c r="A2" s="4">
        <v>1</v>
      </c>
      <c r="B2" s="9" t="s">
        <v>1162</v>
      </c>
      <c r="C2" s="17" t="s">
        <v>1419</v>
      </c>
    </row>
    <row r="3" spans="1:3" ht="60" customHeight="1">
      <c r="A3" s="4">
        <v>2</v>
      </c>
      <c r="B3" s="9" t="s">
        <v>1163</v>
      </c>
      <c r="C3" s="17" t="s">
        <v>1452</v>
      </c>
    </row>
    <row r="4" spans="1:3" ht="60" customHeight="1">
      <c r="A4" s="5">
        <v>3</v>
      </c>
      <c r="B4" s="7" t="s">
        <v>1453</v>
      </c>
      <c r="C4" s="17" t="s">
        <v>1454</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sheetPr codeName="Hoja9">
    <tabColor theme="5" tint="-0.249977111117893"/>
  </sheetPr>
  <dimension ref="A1:E338"/>
  <sheetViews>
    <sheetView topLeftCell="A133" zoomScaleNormal="100" workbookViewId="0">
      <selection activeCell="C139" sqref="C139"/>
    </sheetView>
  </sheetViews>
  <sheetFormatPr baseColWidth="10" defaultColWidth="0" defaultRowHeight="12.75" zeroHeight="1"/>
  <cols>
    <col min="1" max="1" width="3" style="170" bestFit="1" customWidth="1"/>
    <col min="2" max="2" width="6" style="165" bestFit="1" customWidth="1"/>
    <col min="3" max="3" width="55.140625" style="166" customWidth="1"/>
    <col min="4" max="4" width="96" style="175" customWidth="1"/>
    <col min="5" max="5" width="0.140625" style="164" customWidth="1"/>
    <col min="6" max="16384" width="11.42578125" style="164" hidden="1"/>
  </cols>
  <sheetData>
    <row r="1" spans="1:4" s="167" customFormat="1" ht="30" customHeight="1">
      <c r="A1" s="168" t="s">
        <v>1161</v>
      </c>
      <c r="B1" s="168" t="s">
        <v>1156</v>
      </c>
      <c r="C1" s="169" t="s">
        <v>609</v>
      </c>
      <c r="D1" s="174" t="s">
        <v>664</v>
      </c>
    </row>
    <row r="2" spans="1:4" ht="45" customHeight="1">
      <c r="A2" s="170">
        <v>1</v>
      </c>
      <c r="C2" s="171" t="s">
        <v>604</v>
      </c>
      <c r="D2" s="176" t="s">
        <v>1165</v>
      </c>
    </row>
    <row r="3" spans="1:4" ht="45" customHeight="1">
      <c r="A3" s="170">
        <v>11</v>
      </c>
      <c r="C3" s="171" t="s">
        <v>603</v>
      </c>
      <c r="D3" s="175" t="s">
        <v>1420</v>
      </c>
    </row>
    <row r="4" spans="1:4" ht="45" customHeight="1">
      <c r="B4" s="172">
        <v>11100</v>
      </c>
      <c r="C4" s="173" t="s">
        <v>602</v>
      </c>
    </row>
    <row r="5" spans="1:4" ht="45" customHeight="1">
      <c r="B5" s="172">
        <v>11101</v>
      </c>
      <c r="C5" s="173" t="s">
        <v>601</v>
      </c>
    </row>
    <row r="6" spans="1:4" ht="45" customHeight="1">
      <c r="B6" s="172">
        <v>11102</v>
      </c>
      <c r="C6" s="173" t="s">
        <v>600</v>
      </c>
    </row>
    <row r="7" spans="1:4" ht="45" customHeight="1">
      <c r="B7" s="172">
        <v>11103</v>
      </c>
      <c r="C7" s="173" t="s">
        <v>599</v>
      </c>
    </row>
    <row r="8" spans="1:4" ht="45" customHeight="1">
      <c r="B8" s="172">
        <v>11104</v>
      </c>
      <c r="C8" s="173" t="s">
        <v>598</v>
      </c>
    </row>
    <row r="9" spans="1:4" ht="45" customHeight="1">
      <c r="B9" s="172">
        <v>11105</v>
      </c>
      <c r="C9" s="173" t="s">
        <v>597</v>
      </c>
    </row>
    <row r="10" spans="1:4" ht="45" customHeight="1">
      <c r="B10" s="172">
        <v>11106</v>
      </c>
      <c r="C10" s="173" t="s">
        <v>1356</v>
      </c>
    </row>
    <row r="11" spans="1:4" ht="45" customHeight="1">
      <c r="B11" s="172">
        <v>11107</v>
      </c>
      <c r="C11" s="173" t="s">
        <v>596</v>
      </c>
    </row>
    <row r="12" spans="1:4" ht="45" customHeight="1">
      <c r="B12" s="172">
        <v>11108</v>
      </c>
      <c r="C12" s="173" t="s">
        <v>595</v>
      </c>
    </row>
    <row r="13" spans="1:4" ht="45" customHeight="1">
      <c r="B13" s="172">
        <v>11109</v>
      </c>
      <c r="C13" s="173" t="s">
        <v>594</v>
      </c>
    </row>
    <row r="14" spans="1:4" ht="45" customHeight="1">
      <c r="B14" s="172">
        <v>11110</v>
      </c>
      <c r="C14" s="173" t="s">
        <v>593</v>
      </c>
    </row>
    <row r="15" spans="1:4" ht="45" customHeight="1">
      <c r="B15" s="172">
        <v>11111</v>
      </c>
      <c r="C15" s="173" t="s">
        <v>592</v>
      </c>
    </row>
    <row r="16" spans="1:4" ht="45" customHeight="1">
      <c r="B16" s="172">
        <v>11112</v>
      </c>
      <c r="C16" s="173" t="s">
        <v>591</v>
      </c>
    </row>
    <row r="17" spans="1:4" ht="45" customHeight="1">
      <c r="B17" s="172">
        <v>11113</v>
      </c>
      <c r="C17" s="173" t="s">
        <v>590</v>
      </c>
    </row>
    <row r="18" spans="1:4" ht="45" customHeight="1">
      <c r="B18" s="172">
        <v>11114</v>
      </c>
      <c r="C18" s="173" t="s">
        <v>589</v>
      </c>
    </row>
    <row r="19" spans="1:4" ht="45" customHeight="1">
      <c r="B19" s="172">
        <v>11115</v>
      </c>
      <c r="C19" s="173" t="s">
        <v>588</v>
      </c>
    </row>
    <row r="20" spans="1:4" ht="45" customHeight="1">
      <c r="A20" s="170">
        <v>12</v>
      </c>
      <c r="C20" s="171" t="s">
        <v>587</v>
      </c>
      <c r="D20" s="175" t="s">
        <v>1421</v>
      </c>
    </row>
    <row r="21" spans="1:4" ht="45" customHeight="1">
      <c r="B21" s="172">
        <v>12100</v>
      </c>
      <c r="C21" s="173" t="s">
        <v>586</v>
      </c>
    </row>
    <row r="22" spans="1:4" ht="45" customHeight="1">
      <c r="B22" s="172">
        <v>12101</v>
      </c>
      <c r="C22" s="173" t="s">
        <v>1133</v>
      </c>
    </row>
    <row r="23" spans="1:4" ht="45" customHeight="1">
      <c r="B23" s="172">
        <v>12102</v>
      </c>
      <c r="C23" s="173" t="s">
        <v>1134</v>
      </c>
    </row>
    <row r="24" spans="1:4" ht="45" customHeight="1">
      <c r="B24" s="172">
        <v>12200</v>
      </c>
      <c r="C24" s="173" t="s">
        <v>570</v>
      </c>
    </row>
    <row r="25" spans="1:4" ht="45" customHeight="1">
      <c r="B25" s="172">
        <v>12201</v>
      </c>
      <c r="C25" s="173" t="s">
        <v>569</v>
      </c>
    </row>
    <row r="26" spans="1:4" ht="45" customHeight="1">
      <c r="B26" s="172">
        <v>12202</v>
      </c>
      <c r="C26" s="173" t="s">
        <v>568</v>
      </c>
    </row>
    <row r="27" spans="1:4" ht="45" customHeight="1">
      <c r="B27" s="172">
        <v>12203</v>
      </c>
      <c r="C27" s="173" t="s">
        <v>567</v>
      </c>
    </row>
    <row r="28" spans="1:4" ht="45" customHeight="1">
      <c r="B28" s="172">
        <v>12204</v>
      </c>
      <c r="C28" s="173" t="s">
        <v>566</v>
      </c>
    </row>
    <row r="29" spans="1:4" ht="45" customHeight="1">
      <c r="B29" s="172">
        <v>12300</v>
      </c>
      <c r="C29" s="173" t="s">
        <v>585</v>
      </c>
    </row>
    <row r="30" spans="1:4" ht="45" customHeight="1">
      <c r="B30" s="172">
        <v>12301</v>
      </c>
      <c r="C30" s="173" t="s">
        <v>468</v>
      </c>
    </row>
    <row r="31" spans="1:4" ht="45" customHeight="1">
      <c r="B31" s="172">
        <v>12302</v>
      </c>
      <c r="C31" s="173" t="s">
        <v>584</v>
      </c>
    </row>
    <row r="32" spans="1:4" ht="45" customHeight="1">
      <c r="B32" s="172">
        <v>12303</v>
      </c>
      <c r="C32" s="173" t="s">
        <v>583</v>
      </c>
    </row>
    <row r="33" spans="1:4" ht="45" customHeight="1">
      <c r="A33" s="170">
        <v>13</v>
      </c>
      <c r="C33" s="171" t="s">
        <v>582</v>
      </c>
      <c r="D33" s="175" t="s">
        <v>1422</v>
      </c>
    </row>
    <row r="34" spans="1:4" ht="45" customHeight="1">
      <c r="A34" s="170">
        <v>14</v>
      </c>
      <c r="C34" s="171" t="s">
        <v>581</v>
      </c>
      <c r="D34" s="175" t="s">
        <v>1423</v>
      </c>
    </row>
    <row r="35" spans="1:4" ht="45" customHeight="1">
      <c r="A35" s="170">
        <v>15</v>
      </c>
      <c r="C35" s="171" t="s">
        <v>580</v>
      </c>
      <c r="D35" s="175" t="s">
        <v>1424</v>
      </c>
    </row>
    <row r="36" spans="1:4" ht="45" customHeight="1">
      <c r="A36" s="170">
        <v>16</v>
      </c>
      <c r="C36" s="171" t="s">
        <v>579</v>
      </c>
      <c r="D36" s="175" t="s">
        <v>1425</v>
      </c>
    </row>
    <row r="37" spans="1:4" ht="45" customHeight="1">
      <c r="A37" s="170">
        <v>17</v>
      </c>
      <c r="C37" s="171" t="s">
        <v>1455</v>
      </c>
      <c r="D37" s="175" t="s">
        <v>1426</v>
      </c>
    </row>
    <row r="38" spans="1:4" ht="45" customHeight="1">
      <c r="B38" s="172">
        <v>17100</v>
      </c>
      <c r="C38" s="173" t="s">
        <v>379</v>
      </c>
    </row>
    <row r="39" spans="1:4" ht="45" customHeight="1">
      <c r="B39" s="172">
        <v>17101</v>
      </c>
      <c r="C39" s="173" t="s">
        <v>378</v>
      </c>
    </row>
    <row r="40" spans="1:4" ht="45" customHeight="1">
      <c r="B40" s="172">
        <v>17200</v>
      </c>
      <c r="C40" s="173" t="s">
        <v>498</v>
      </c>
    </row>
    <row r="41" spans="1:4" ht="45" customHeight="1">
      <c r="B41" s="172">
        <v>17201</v>
      </c>
      <c r="C41" s="173" t="s">
        <v>393</v>
      </c>
    </row>
    <row r="42" spans="1:4" ht="45" customHeight="1">
      <c r="B42" s="172">
        <v>17202</v>
      </c>
      <c r="C42" s="173" t="s">
        <v>1338</v>
      </c>
    </row>
    <row r="43" spans="1:4" ht="45" customHeight="1">
      <c r="B43" s="172">
        <v>17300</v>
      </c>
      <c r="C43" s="173" t="s">
        <v>377</v>
      </c>
    </row>
    <row r="44" spans="1:4" ht="45" customHeight="1">
      <c r="B44" s="172">
        <v>17301</v>
      </c>
      <c r="C44" s="173" t="s">
        <v>1136</v>
      </c>
    </row>
    <row r="45" spans="1:4" ht="45" customHeight="1">
      <c r="B45" s="172">
        <v>17400</v>
      </c>
      <c r="C45" s="173" t="s">
        <v>369</v>
      </c>
    </row>
    <row r="46" spans="1:4" ht="45" customHeight="1">
      <c r="B46" s="172">
        <v>17401</v>
      </c>
      <c r="C46" s="173" t="s">
        <v>1137</v>
      </c>
    </row>
    <row r="47" spans="1:4" ht="45" customHeight="1">
      <c r="B47" s="172">
        <v>17402</v>
      </c>
      <c r="C47" s="173" t="s">
        <v>368</v>
      </c>
    </row>
    <row r="48" spans="1:4" ht="45" customHeight="1">
      <c r="B48" s="172">
        <v>17403</v>
      </c>
      <c r="C48" s="173" t="s">
        <v>367</v>
      </c>
    </row>
    <row r="49" spans="1:4" ht="45" customHeight="1">
      <c r="B49" s="172">
        <v>17500</v>
      </c>
      <c r="C49" s="173" t="s">
        <v>366</v>
      </c>
    </row>
    <row r="50" spans="1:4" ht="45" customHeight="1">
      <c r="B50" s="172">
        <v>17501</v>
      </c>
      <c r="C50" s="173" t="s">
        <v>1138</v>
      </c>
    </row>
    <row r="51" spans="1:4" ht="45" customHeight="1">
      <c r="A51" s="170">
        <v>18</v>
      </c>
      <c r="C51" s="171" t="s">
        <v>578</v>
      </c>
      <c r="D51" s="175" t="s">
        <v>1427</v>
      </c>
    </row>
    <row r="52" spans="1:4" ht="45" customHeight="1">
      <c r="B52" s="172">
        <v>18100</v>
      </c>
      <c r="C52" s="173" t="s">
        <v>577</v>
      </c>
    </row>
    <row r="53" spans="1:4" ht="45" customHeight="1">
      <c r="B53" s="172">
        <v>18101</v>
      </c>
      <c r="C53" s="173" t="s">
        <v>577</v>
      </c>
    </row>
    <row r="54" spans="1:4" ht="45" customHeight="1">
      <c r="B54" s="172">
        <v>18102</v>
      </c>
      <c r="C54" s="173" t="s">
        <v>1135</v>
      </c>
    </row>
    <row r="55" spans="1:4" ht="45" customHeight="1">
      <c r="A55" s="170">
        <v>2</v>
      </c>
      <c r="C55" s="171" t="s">
        <v>576</v>
      </c>
      <c r="D55" s="176" t="s">
        <v>1219</v>
      </c>
    </row>
    <row r="56" spans="1:4" ht="45" customHeight="1">
      <c r="A56" s="170">
        <v>21</v>
      </c>
      <c r="C56" s="171" t="s">
        <v>575</v>
      </c>
      <c r="D56" s="175" t="s">
        <v>1428</v>
      </c>
    </row>
    <row r="57" spans="1:4" ht="45" customHeight="1">
      <c r="A57" s="170">
        <v>22</v>
      </c>
      <c r="C57" s="171" t="s">
        <v>574</v>
      </c>
      <c r="D57" s="175" t="s">
        <v>1429</v>
      </c>
    </row>
    <row r="58" spans="1:4" ht="45" customHeight="1">
      <c r="A58" s="170">
        <v>23</v>
      </c>
      <c r="C58" s="171" t="s">
        <v>573</v>
      </c>
      <c r="D58" s="175" t="s">
        <v>1430</v>
      </c>
    </row>
    <row r="59" spans="1:4" ht="66" customHeight="1">
      <c r="A59" s="170">
        <v>24</v>
      </c>
      <c r="C59" s="171" t="s">
        <v>572</v>
      </c>
      <c r="D59" s="175" t="s">
        <v>1432</v>
      </c>
    </row>
    <row r="60" spans="1:4" ht="45" customHeight="1">
      <c r="A60" s="170">
        <v>25</v>
      </c>
      <c r="C60" s="171" t="s">
        <v>1456</v>
      </c>
      <c r="D60" s="175" t="s">
        <v>1431</v>
      </c>
    </row>
    <row r="61" spans="1:4" ht="45" customHeight="1">
      <c r="A61" s="170">
        <v>3</v>
      </c>
      <c r="C61" s="171" t="s">
        <v>571</v>
      </c>
      <c r="D61" s="177" t="s">
        <v>1166</v>
      </c>
    </row>
    <row r="62" spans="1:4" ht="45" customHeight="1">
      <c r="A62" s="170">
        <v>31</v>
      </c>
      <c r="C62" s="171" t="s">
        <v>1220</v>
      </c>
      <c r="D62" s="175" t="s">
        <v>1433</v>
      </c>
    </row>
    <row r="63" spans="1:4" ht="45" customHeight="1">
      <c r="B63" s="172">
        <v>31100</v>
      </c>
      <c r="C63" s="173" t="s">
        <v>565</v>
      </c>
    </row>
    <row r="64" spans="1:4" ht="45" customHeight="1">
      <c r="B64" s="172">
        <v>31101</v>
      </c>
      <c r="C64" s="173" t="s">
        <v>1339</v>
      </c>
    </row>
    <row r="65" spans="1:4" ht="45" customHeight="1">
      <c r="B65" s="172">
        <v>31102</v>
      </c>
      <c r="C65" s="173" t="s">
        <v>564</v>
      </c>
    </row>
    <row r="66" spans="1:4" ht="63.75">
      <c r="A66" s="170">
        <v>4</v>
      </c>
      <c r="C66" s="171" t="s">
        <v>563</v>
      </c>
      <c r="D66" s="176" t="s">
        <v>1221</v>
      </c>
    </row>
    <row r="67" spans="1:4" ht="45" customHeight="1">
      <c r="A67" s="170">
        <v>41</v>
      </c>
      <c r="C67" s="171" t="s">
        <v>562</v>
      </c>
      <c r="D67" s="175" t="s">
        <v>1434</v>
      </c>
    </row>
    <row r="68" spans="1:4" ht="45" customHeight="1">
      <c r="A68" s="170">
        <v>42</v>
      </c>
      <c r="C68" s="171" t="s">
        <v>561</v>
      </c>
      <c r="D68" s="175" t="s">
        <v>1435</v>
      </c>
    </row>
    <row r="69" spans="1:4" ht="45" customHeight="1">
      <c r="A69" s="170">
        <v>43</v>
      </c>
      <c r="C69" s="171" t="s">
        <v>560</v>
      </c>
      <c r="D69" s="175" t="s">
        <v>1436</v>
      </c>
    </row>
    <row r="70" spans="1:4" ht="45" customHeight="1">
      <c r="B70" s="172">
        <v>43100</v>
      </c>
      <c r="C70" s="173" t="s">
        <v>559</v>
      </c>
    </row>
    <row r="71" spans="1:4" ht="45" customHeight="1">
      <c r="B71" s="172">
        <v>43101</v>
      </c>
      <c r="C71" s="173" t="s">
        <v>558</v>
      </c>
    </row>
    <row r="72" spans="1:4" ht="45" customHeight="1">
      <c r="B72" s="172">
        <v>43102</v>
      </c>
      <c r="C72" s="173" t="s">
        <v>557</v>
      </c>
    </row>
    <row r="73" spans="1:4" ht="45" customHeight="1">
      <c r="B73" s="172">
        <v>43103</v>
      </c>
      <c r="C73" s="173" t="s">
        <v>556</v>
      </c>
    </row>
    <row r="74" spans="1:4" ht="45" customHeight="1">
      <c r="B74" s="172">
        <v>43200</v>
      </c>
      <c r="C74" s="173" t="s">
        <v>555</v>
      </c>
    </row>
    <row r="75" spans="1:4" ht="45" customHeight="1">
      <c r="B75" s="172">
        <v>43201</v>
      </c>
      <c r="C75" s="173" t="s">
        <v>1340</v>
      </c>
    </row>
    <row r="76" spans="1:4" ht="45" customHeight="1">
      <c r="B76" s="172">
        <v>43202</v>
      </c>
      <c r="C76" s="173" t="s">
        <v>554</v>
      </c>
    </row>
    <row r="77" spans="1:4" ht="45" customHeight="1">
      <c r="B77" s="172">
        <v>43203</v>
      </c>
      <c r="C77" s="173" t="s">
        <v>553</v>
      </c>
    </row>
    <row r="78" spans="1:4" ht="45" customHeight="1">
      <c r="B78" s="172">
        <v>43204</v>
      </c>
      <c r="C78" s="173" t="s">
        <v>552</v>
      </c>
    </row>
    <row r="79" spans="1:4" ht="45" customHeight="1">
      <c r="B79" s="172">
        <v>43300</v>
      </c>
      <c r="C79" s="173" t="s">
        <v>551</v>
      </c>
    </row>
    <row r="80" spans="1:4" ht="45" customHeight="1">
      <c r="B80" s="172">
        <v>43301</v>
      </c>
      <c r="C80" s="173" t="s">
        <v>550</v>
      </c>
    </row>
    <row r="81" spans="2:3" ht="45" customHeight="1">
      <c r="B81" s="172">
        <v>43302</v>
      </c>
      <c r="C81" s="173" t="s">
        <v>549</v>
      </c>
    </row>
    <row r="82" spans="2:3" ht="45" customHeight="1">
      <c r="B82" s="172">
        <v>43303</v>
      </c>
      <c r="C82" s="173" t="s">
        <v>1341</v>
      </c>
    </row>
    <row r="83" spans="2:3" ht="45" customHeight="1">
      <c r="B83" s="172">
        <v>43304</v>
      </c>
      <c r="C83" s="173" t="s">
        <v>548</v>
      </c>
    </row>
    <row r="84" spans="2:3" ht="45" customHeight="1">
      <c r="B84" s="172">
        <v>43305</v>
      </c>
      <c r="C84" s="173" t="s">
        <v>547</v>
      </c>
    </row>
    <row r="85" spans="2:3" ht="45" customHeight="1">
      <c r="B85" s="172">
        <v>43306</v>
      </c>
      <c r="C85" s="173" t="s">
        <v>546</v>
      </c>
    </row>
    <row r="86" spans="2:3" ht="45" customHeight="1">
      <c r="B86" s="172">
        <v>43400</v>
      </c>
      <c r="C86" s="173" t="s">
        <v>545</v>
      </c>
    </row>
    <row r="87" spans="2:3" ht="45" customHeight="1">
      <c r="B87" s="172">
        <v>43401</v>
      </c>
      <c r="C87" s="173" t="s">
        <v>544</v>
      </c>
    </row>
    <row r="88" spans="2:3" ht="45" customHeight="1">
      <c r="B88" s="172">
        <v>43402</v>
      </c>
      <c r="C88" s="173" t="s">
        <v>543</v>
      </c>
    </row>
    <row r="89" spans="2:3" ht="45" customHeight="1">
      <c r="B89" s="172">
        <v>43403</v>
      </c>
      <c r="C89" s="173" t="s">
        <v>542</v>
      </c>
    </row>
    <row r="90" spans="2:3" ht="45" customHeight="1">
      <c r="B90" s="172">
        <v>43404</v>
      </c>
      <c r="C90" s="173" t="s">
        <v>541</v>
      </c>
    </row>
    <row r="91" spans="2:3" ht="45" customHeight="1">
      <c r="B91" s="172">
        <v>43405</v>
      </c>
      <c r="C91" s="173" t="s">
        <v>540</v>
      </c>
    </row>
    <row r="92" spans="2:3" ht="45" customHeight="1">
      <c r="B92" s="172">
        <v>43406</v>
      </c>
      <c r="C92" s="173" t="s">
        <v>539</v>
      </c>
    </row>
    <row r="93" spans="2:3" ht="45" customHeight="1">
      <c r="B93" s="172">
        <v>43407</v>
      </c>
      <c r="C93" s="173" t="s">
        <v>538</v>
      </c>
    </row>
    <row r="94" spans="2:3" ht="45" customHeight="1">
      <c r="B94" s="172">
        <v>43408</v>
      </c>
      <c r="C94" s="173" t="s">
        <v>637</v>
      </c>
    </row>
    <row r="95" spans="2:3" ht="45" customHeight="1">
      <c r="B95" s="172">
        <v>43409</v>
      </c>
      <c r="C95" s="173" t="s">
        <v>537</v>
      </c>
    </row>
    <row r="96" spans="2:3" ht="45" customHeight="1">
      <c r="B96" s="172">
        <v>43410</v>
      </c>
      <c r="C96" s="173" t="s">
        <v>536</v>
      </c>
    </row>
    <row r="97" spans="2:3" ht="45" customHeight="1">
      <c r="B97" s="172">
        <v>43500</v>
      </c>
      <c r="C97" s="173" t="s">
        <v>535</v>
      </c>
    </row>
    <row r="98" spans="2:3" ht="45" customHeight="1">
      <c r="B98" s="172">
        <v>43501</v>
      </c>
      <c r="C98" s="173" t="s">
        <v>534</v>
      </c>
    </row>
    <row r="99" spans="2:3" ht="45" customHeight="1">
      <c r="B99" s="172">
        <v>43502</v>
      </c>
      <c r="C99" s="173" t="s">
        <v>533</v>
      </c>
    </row>
    <row r="100" spans="2:3" ht="45" customHeight="1">
      <c r="B100" s="172">
        <v>43503</v>
      </c>
      <c r="C100" s="173" t="s">
        <v>532</v>
      </c>
    </row>
    <row r="101" spans="2:3" ht="45" customHeight="1">
      <c r="B101" s="172">
        <v>43504</v>
      </c>
      <c r="C101" s="173" t="s">
        <v>531</v>
      </c>
    </row>
    <row r="102" spans="2:3" ht="45" customHeight="1">
      <c r="B102" s="172">
        <v>43505</v>
      </c>
      <c r="C102" s="173" t="s">
        <v>530</v>
      </c>
    </row>
    <row r="103" spans="2:3" ht="45" customHeight="1">
      <c r="B103" s="172">
        <v>43506</v>
      </c>
      <c r="C103" s="173" t="s">
        <v>529</v>
      </c>
    </row>
    <row r="104" spans="2:3" ht="45" customHeight="1">
      <c r="B104" s="172">
        <v>43507</v>
      </c>
      <c r="C104" s="173" t="s">
        <v>528</v>
      </c>
    </row>
    <row r="105" spans="2:3" ht="45" customHeight="1">
      <c r="B105" s="172">
        <v>43508</v>
      </c>
      <c r="C105" s="173" t="s">
        <v>527</v>
      </c>
    </row>
    <row r="106" spans="2:3" ht="45" customHeight="1">
      <c r="B106" s="172">
        <v>43509</v>
      </c>
      <c r="C106" s="173" t="s">
        <v>526</v>
      </c>
    </row>
    <row r="107" spans="2:3" ht="45" customHeight="1">
      <c r="B107" s="172">
        <v>43600</v>
      </c>
      <c r="C107" s="173" t="s">
        <v>525</v>
      </c>
    </row>
    <row r="108" spans="2:3" ht="45" customHeight="1">
      <c r="B108" s="172">
        <v>43601</v>
      </c>
      <c r="C108" s="173" t="s">
        <v>524</v>
      </c>
    </row>
    <row r="109" spans="2:3" ht="45" customHeight="1">
      <c r="B109" s="172">
        <v>43602</v>
      </c>
      <c r="C109" s="173" t="s">
        <v>523</v>
      </c>
    </row>
    <row r="110" spans="2:3" ht="45" customHeight="1">
      <c r="B110" s="172">
        <v>43603</v>
      </c>
      <c r="C110" s="173" t="s">
        <v>522</v>
      </c>
    </row>
    <row r="111" spans="2:3" ht="45" customHeight="1">
      <c r="B111" s="172">
        <v>43700</v>
      </c>
      <c r="C111" s="173" t="s">
        <v>521</v>
      </c>
    </row>
    <row r="112" spans="2:3" ht="45" customHeight="1">
      <c r="B112" s="172">
        <v>43701</v>
      </c>
      <c r="C112" s="173" t="s">
        <v>520</v>
      </c>
    </row>
    <row r="113" spans="2:3" ht="45" customHeight="1">
      <c r="B113" s="172">
        <v>43702</v>
      </c>
      <c r="C113" s="173" t="s">
        <v>519</v>
      </c>
    </row>
    <row r="114" spans="2:3" ht="45" customHeight="1">
      <c r="B114" s="172">
        <v>43703</v>
      </c>
      <c r="C114" s="173" t="s">
        <v>518</v>
      </c>
    </row>
    <row r="115" spans="2:3" ht="45" customHeight="1">
      <c r="B115" s="172">
        <v>43704</v>
      </c>
      <c r="C115" s="173" t="s">
        <v>517</v>
      </c>
    </row>
    <row r="116" spans="2:3" ht="45" customHeight="1">
      <c r="B116" s="172">
        <v>43705</v>
      </c>
      <c r="C116" s="173" t="s">
        <v>516</v>
      </c>
    </row>
    <row r="117" spans="2:3" ht="45" customHeight="1">
      <c r="B117" s="172">
        <v>43706</v>
      </c>
      <c r="C117" s="173" t="s">
        <v>515</v>
      </c>
    </row>
    <row r="118" spans="2:3" ht="45" customHeight="1">
      <c r="B118" s="172">
        <v>43707</v>
      </c>
      <c r="C118" s="173" t="s">
        <v>514</v>
      </c>
    </row>
    <row r="119" spans="2:3" ht="45" customHeight="1">
      <c r="B119" s="172">
        <v>43708</v>
      </c>
      <c r="C119" s="173" t="s">
        <v>513</v>
      </c>
    </row>
    <row r="120" spans="2:3" ht="45" customHeight="1">
      <c r="B120" s="172">
        <v>43709</v>
      </c>
      <c r="C120" s="173" t="s">
        <v>512</v>
      </c>
    </row>
    <row r="121" spans="2:3" ht="45" customHeight="1">
      <c r="B121" s="172">
        <v>43710</v>
      </c>
      <c r="C121" s="173" t="s">
        <v>511</v>
      </c>
    </row>
    <row r="122" spans="2:3" ht="45" customHeight="1">
      <c r="B122" s="172">
        <v>43711</v>
      </c>
      <c r="C122" s="173" t="s">
        <v>510</v>
      </c>
    </row>
    <row r="123" spans="2:3" ht="45" customHeight="1">
      <c r="B123" s="172">
        <v>43712</v>
      </c>
      <c r="C123" s="173" t="s">
        <v>509</v>
      </c>
    </row>
    <row r="124" spans="2:3" ht="45" customHeight="1">
      <c r="B124" s="172">
        <v>43713</v>
      </c>
      <c r="C124" s="173" t="s">
        <v>508</v>
      </c>
    </row>
    <row r="125" spans="2:3" ht="45" customHeight="1">
      <c r="B125" s="172">
        <v>43714</v>
      </c>
      <c r="C125" s="173" t="s">
        <v>507</v>
      </c>
    </row>
    <row r="126" spans="2:3" ht="45" customHeight="1">
      <c r="B126" s="172">
        <v>43800</v>
      </c>
      <c r="C126" s="173" t="s">
        <v>506</v>
      </c>
    </row>
    <row r="127" spans="2:3" ht="45" customHeight="1">
      <c r="B127" s="172">
        <v>43801</v>
      </c>
      <c r="C127" s="173" t="s">
        <v>505</v>
      </c>
    </row>
    <row r="128" spans="2:3" ht="45" customHeight="1">
      <c r="B128" s="172">
        <v>43802</v>
      </c>
      <c r="C128" s="173" t="s">
        <v>504</v>
      </c>
    </row>
    <row r="129" spans="1:4" ht="45" customHeight="1">
      <c r="B129" s="172">
        <v>43803</v>
      </c>
      <c r="C129" s="173" t="s">
        <v>503</v>
      </c>
    </row>
    <row r="130" spans="1:4" ht="45" customHeight="1">
      <c r="B130" s="172">
        <v>43804</v>
      </c>
      <c r="C130" s="173" t="s">
        <v>502</v>
      </c>
    </row>
    <row r="131" spans="1:4" ht="45" customHeight="1">
      <c r="B131" s="172">
        <v>43805</v>
      </c>
      <c r="C131" s="173" t="s">
        <v>501</v>
      </c>
    </row>
    <row r="132" spans="1:4" ht="45" customHeight="1">
      <c r="B132" s="172">
        <v>43806</v>
      </c>
      <c r="C132" s="173" t="s">
        <v>500</v>
      </c>
    </row>
    <row r="133" spans="1:4" ht="45" customHeight="1">
      <c r="B133" s="172">
        <v>43900</v>
      </c>
      <c r="C133" s="173" t="s">
        <v>444</v>
      </c>
    </row>
    <row r="134" spans="1:4" ht="45" customHeight="1">
      <c r="B134" s="172">
        <v>43901</v>
      </c>
      <c r="C134" s="173" t="s">
        <v>443</v>
      </c>
    </row>
    <row r="135" spans="1:4" ht="45" customHeight="1">
      <c r="B135" s="172">
        <v>43902</v>
      </c>
      <c r="C135" s="173" t="s">
        <v>442</v>
      </c>
    </row>
    <row r="136" spans="1:4" ht="45" customHeight="1">
      <c r="B136" s="172">
        <v>43903</v>
      </c>
      <c r="C136" s="173" t="s">
        <v>441</v>
      </c>
    </row>
    <row r="137" spans="1:4" ht="45" customHeight="1">
      <c r="B137" s="172">
        <v>43904</v>
      </c>
      <c r="C137" s="173" t="s">
        <v>440</v>
      </c>
    </row>
    <row r="138" spans="1:4" ht="45" customHeight="1">
      <c r="B138" s="172">
        <v>43905</v>
      </c>
      <c r="C138" s="173" t="s">
        <v>1357</v>
      </c>
    </row>
    <row r="139" spans="1:4" ht="76.5">
      <c r="A139" s="170">
        <v>44</v>
      </c>
      <c r="C139" s="171" t="s">
        <v>497</v>
      </c>
      <c r="D139" s="175" t="s">
        <v>1450</v>
      </c>
    </row>
    <row r="140" spans="1:4" ht="45" customHeight="1">
      <c r="B140" s="172">
        <v>44100</v>
      </c>
      <c r="C140" s="173" t="s">
        <v>496</v>
      </c>
    </row>
    <row r="141" spans="1:4" ht="45" customHeight="1">
      <c r="B141" s="172">
        <v>44101</v>
      </c>
      <c r="C141" s="173" t="s">
        <v>495</v>
      </c>
    </row>
    <row r="142" spans="1:4" ht="45" customHeight="1">
      <c r="B142" s="172">
        <v>44102</v>
      </c>
      <c r="C142" s="173" t="s">
        <v>494</v>
      </c>
    </row>
    <row r="143" spans="1:4" ht="45" customHeight="1">
      <c r="B143" s="172">
        <v>44103</v>
      </c>
      <c r="C143" s="173" t="s">
        <v>493</v>
      </c>
    </row>
    <row r="144" spans="1:4" ht="45" customHeight="1">
      <c r="B144" s="172">
        <v>44104</v>
      </c>
      <c r="C144" s="173" t="s">
        <v>492</v>
      </c>
    </row>
    <row r="145" spans="2:3" ht="45" customHeight="1">
      <c r="B145" s="172">
        <v>44105</v>
      </c>
      <c r="C145" s="173" t="s">
        <v>491</v>
      </c>
    </row>
    <row r="146" spans="2:3" ht="45" customHeight="1">
      <c r="B146" s="172">
        <v>44106</v>
      </c>
      <c r="C146" s="173" t="s">
        <v>490</v>
      </c>
    </row>
    <row r="147" spans="2:3" ht="45" customHeight="1">
      <c r="B147" s="172">
        <v>44107</v>
      </c>
      <c r="C147" s="173" t="s">
        <v>489</v>
      </c>
    </row>
    <row r="148" spans="2:3" ht="45" customHeight="1">
      <c r="B148" s="172">
        <v>44108</v>
      </c>
      <c r="C148" s="173" t="s">
        <v>488</v>
      </c>
    </row>
    <row r="149" spans="2:3" ht="45" customHeight="1">
      <c r="B149" s="172">
        <v>44109</v>
      </c>
      <c r="C149" s="173" t="s">
        <v>487</v>
      </c>
    </row>
    <row r="150" spans="2:3" ht="45" customHeight="1">
      <c r="B150" s="172">
        <v>44110</v>
      </c>
      <c r="C150" s="173" t="s">
        <v>486</v>
      </c>
    </row>
    <row r="151" spans="2:3" ht="45" customHeight="1">
      <c r="B151" s="172">
        <v>44111</v>
      </c>
      <c r="C151" s="173" t="s">
        <v>485</v>
      </c>
    </row>
    <row r="152" spans="2:3" ht="45" customHeight="1">
      <c r="B152" s="172">
        <v>44112</v>
      </c>
      <c r="C152" s="173" t="s">
        <v>484</v>
      </c>
    </row>
    <row r="153" spans="2:3" ht="45" customHeight="1">
      <c r="B153" s="172">
        <v>44113</v>
      </c>
      <c r="C153" s="173" t="s">
        <v>483</v>
      </c>
    </row>
    <row r="154" spans="2:3" ht="45" customHeight="1">
      <c r="B154" s="172">
        <v>44114</v>
      </c>
      <c r="C154" s="173" t="s">
        <v>482</v>
      </c>
    </row>
    <row r="155" spans="2:3" ht="45" customHeight="1">
      <c r="B155" s="172">
        <v>44115</v>
      </c>
      <c r="C155" s="173" t="s">
        <v>481</v>
      </c>
    </row>
    <row r="156" spans="2:3" ht="45" customHeight="1">
      <c r="B156" s="172">
        <v>44116</v>
      </c>
      <c r="C156" s="173" t="s">
        <v>456</v>
      </c>
    </row>
    <row r="157" spans="2:3" ht="45" customHeight="1">
      <c r="B157" s="172">
        <v>44117</v>
      </c>
      <c r="C157" s="173" t="s">
        <v>480</v>
      </c>
    </row>
    <row r="158" spans="2:3" ht="45" customHeight="1">
      <c r="B158" s="172">
        <v>44200</v>
      </c>
      <c r="C158" s="173" t="s">
        <v>479</v>
      </c>
    </row>
    <row r="159" spans="2:3" ht="45" customHeight="1">
      <c r="B159" s="172">
        <v>44201</v>
      </c>
      <c r="C159" s="173" t="s">
        <v>478</v>
      </c>
    </row>
    <row r="160" spans="2:3" ht="45" customHeight="1">
      <c r="B160" s="172">
        <v>44202</v>
      </c>
      <c r="C160" s="173" t="s">
        <v>477</v>
      </c>
    </row>
    <row r="161" spans="2:3" ht="45" customHeight="1">
      <c r="B161" s="172">
        <v>44203</v>
      </c>
      <c r="C161" s="173" t="s">
        <v>476</v>
      </c>
    </row>
    <row r="162" spans="2:3" ht="45" customHeight="1">
      <c r="B162" s="172">
        <v>44204</v>
      </c>
      <c r="C162" s="173" t="s">
        <v>475</v>
      </c>
    </row>
    <row r="163" spans="2:3" ht="45" customHeight="1">
      <c r="B163" s="172">
        <v>44205</v>
      </c>
      <c r="C163" s="173" t="s">
        <v>474</v>
      </c>
    </row>
    <row r="164" spans="2:3" ht="45" customHeight="1">
      <c r="B164" s="172">
        <v>44206</v>
      </c>
      <c r="C164" s="173" t="s">
        <v>473</v>
      </c>
    </row>
    <row r="165" spans="2:3" ht="45" customHeight="1">
      <c r="B165" s="172">
        <v>44207</v>
      </c>
      <c r="C165" s="173" t="s">
        <v>472</v>
      </c>
    </row>
    <row r="166" spans="2:3" ht="45" customHeight="1">
      <c r="B166" s="172">
        <v>44208</v>
      </c>
      <c r="C166" s="173" t="s">
        <v>471</v>
      </c>
    </row>
    <row r="167" spans="2:3" ht="45" customHeight="1">
      <c r="B167" s="172">
        <v>44209</v>
      </c>
      <c r="C167" s="173" t="s">
        <v>470</v>
      </c>
    </row>
    <row r="168" spans="2:3" ht="45" customHeight="1">
      <c r="B168" s="172">
        <v>44210</v>
      </c>
      <c r="C168" s="173" t="s">
        <v>1358</v>
      </c>
    </row>
    <row r="169" spans="2:3" ht="45" customHeight="1">
      <c r="B169" s="172">
        <v>44300</v>
      </c>
      <c r="C169" s="173" t="s">
        <v>469</v>
      </c>
    </row>
    <row r="170" spans="2:3" ht="45" customHeight="1">
      <c r="B170" s="172">
        <v>44301</v>
      </c>
      <c r="C170" s="173" t="s">
        <v>468</v>
      </c>
    </row>
    <row r="171" spans="2:3" ht="45" customHeight="1">
      <c r="B171" s="172">
        <v>44302</v>
      </c>
      <c r="C171" s="173" t="s">
        <v>467</v>
      </c>
    </row>
    <row r="172" spans="2:3" ht="45" customHeight="1">
      <c r="B172" s="172">
        <v>44303</v>
      </c>
      <c r="C172" s="173" t="s">
        <v>466</v>
      </c>
    </row>
    <row r="173" spans="2:3" ht="45" customHeight="1">
      <c r="B173" s="172">
        <v>44304</v>
      </c>
      <c r="C173" s="173" t="s">
        <v>465</v>
      </c>
    </row>
    <row r="174" spans="2:3" ht="45" customHeight="1">
      <c r="B174" s="172">
        <v>44305</v>
      </c>
      <c r="C174" s="173" t="s">
        <v>464</v>
      </c>
    </row>
    <row r="175" spans="2:3" ht="45" customHeight="1">
      <c r="B175" s="172">
        <v>44306</v>
      </c>
      <c r="C175" s="173" t="s">
        <v>463</v>
      </c>
    </row>
    <row r="176" spans="2:3" ht="45" customHeight="1">
      <c r="B176" s="172">
        <v>44307</v>
      </c>
      <c r="C176" s="173" t="s">
        <v>462</v>
      </c>
    </row>
    <row r="177" spans="2:3" ht="45" customHeight="1">
      <c r="B177" s="172">
        <v>44308</v>
      </c>
      <c r="C177" s="173" t="s">
        <v>461</v>
      </c>
    </row>
    <row r="178" spans="2:3" ht="45" customHeight="1">
      <c r="B178" s="172">
        <v>44309</v>
      </c>
      <c r="C178" s="173" t="s">
        <v>460</v>
      </c>
    </row>
    <row r="179" spans="2:3" ht="45" customHeight="1">
      <c r="B179" s="172">
        <v>44310</v>
      </c>
      <c r="C179" s="173" t="s">
        <v>459</v>
      </c>
    </row>
    <row r="180" spans="2:3" ht="45" customHeight="1">
      <c r="B180" s="172">
        <v>44311</v>
      </c>
      <c r="C180" s="173" t="s">
        <v>458</v>
      </c>
    </row>
    <row r="181" spans="2:3" ht="45" customHeight="1">
      <c r="B181" s="172">
        <v>44312</v>
      </c>
      <c r="C181" s="173" t="s">
        <v>457</v>
      </c>
    </row>
    <row r="182" spans="2:3" ht="45" customHeight="1">
      <c r="B182" s="172">
        <v>44313</v>
      </c>
      <c r="C182" s="173" t="s">
        <v>456</v>
      </c>
    </row>
    <row r="183" spans="2:3" ht="45" customHeight="1">
      <c r="B183" s="172">
        <v>44400</v>
      </c>
      <c r="C183" s="173" t="s">
        <v>455</v>
      </c>
    </row>
    <row r="184" spans="2:3" ht="45" customHeight="1">
      <c r="B184" s="172">
        <v>44401</v>
      </c>
      <c r="C184" s="173" t="s">
        <v>454</v>
      </c>
    </row>
    <row r="185" spans="2:3" ht="45" customHeight="1">
      <c r="B185" s="172">
        <v>44402</v>
      </c>
      <c r="C185" s="173" t="s">
        <v>453</v>
      </c>
    </row>
    <row r="186" spans="2:3" ht="45" customHeight="1">
      <c r="B186" s="172">
        <v>44403</v>
      </c>
      <c r="C186" s="173" t="s">
        <v>452</v>
      </c>
    </row>
    <row r="187" spans="2:3" ht="45" customHeight="1">
      <c r="B187" s="172">
        <v>44404</v>
      </c>
      <c r="C187" s="173" t="s">
        <v>451</v>
      </c>
    </row>
    <row r="188" spans="2:3" ht="45" customHeight="1">
      <c r="B188" s="172">
        <v>44405</v>
      </c>
      <c r="C188" s="173" t="s">
        <v>450</v>
      </c>
    </row>
    <row r="189" spans="2:3" ht="45" customHeight="1">
      <c r="B189" s="172">
        <v>44406</v>
      </c>
      <c r="C189" s="173" t="s">
        <v>449</v>
      </c>
    </row>
    <row r="190" spans="2:3" ht="45" customHeight="1">
      <c r="B190" s="172">
        <v>44407</v>
      </c>
      <c r="C190" s="173" t="s">
        <v>448</v>
      </c>
    </row>
    <row r="191" spans="2:3" ht="45" customHeight="1">
      <c r="B191" s="172">
        <v>44408</v>
      </c>
      <c r="C191" s="173" t="s">
        <v>447</v>
      </c>
    </row>
    <row r="192" spans="2:3" ht="45" customHeight="1">
      <c r="B192" s="172">
        <v>44409</v>
      </c>
      <c r="C192" s="173" t="s">
        <v>446</v>
      </c>
    </row>
    <row r="193" spans="1:4" ht="45" customHeight="1">
      <c r="B193" s="172">
        <v>44410</v>
      </c>
      <c r="C193" s="173" t="s">
        <v>445</v>
      </c>
    </row>
    <row r="194" spans="1:4" ht="45" customHeight="1">
      <c r="A194" s="170">
        <v>45</v>
      </c>
      <c r="C194" s="171" t="s">
        <v>1457</v>
      </c>
      <c r="D194" s="175" t="s">
        <v>1437</v>
      </c>
    </row>
    <row r="195" spans="1:4" ht="45" customHeight="1">
      <c r="B195" s="172">
        <v>45100</v>
      </c>
      <c r="C195" s="173" t="s">
        <v>379</v>
      </c>
    </row>
    <row r="196" spans="1:4" ht="45" customHeight="1">
      <c r="B196" s="172">
        <v>45101</v>
      </c>
      <c r="C196" s="173" t="s">
        <v>378</v>
      </c>
    </row>
    <row r="197" spans="1:4" ht="45" customHeight="1">
      <c r="B197" s="172">
        <v>45200</v>
      </c>
      <c r="C197" s="173" t="s">
        <v>498</v>
      </c>
    </row>
    <row r="198" spans="1:4" ht="45" customHeight="1">
      <c r="B198" s="172">
        <v>45201</v>
      </c>
      <c r="C198" s="173" t="s">
        <v>393</v>
      </c>
    </row>
    <row r="199" spans="1:4" ht="45" customHeight="1">
      <c r="B199" s="172">
        <v>45202</v>
      </c>
      <c r="C199" s="173" t="s">
        <v>1338</v>
      </c>
    </row>
    <row r="200" spans="1:4" ht="45" customHeight="1">
      <c r="B200" s="172">
        <v>45300</v>
      </c>
      <c r="C200" s="173" t="s">
        <v>377</v>
      </c>
    </row>
    <row r="201" spans="1:4" ht="45" customHeight="1">
      <c r="B201" s="172">
        <v>45301</v>
      </c>
      <c r="C201" s="173" t="s">
        <v>1136</v>
      </c>
    </row>
    <row r="202" spans="1:4" ht="45" customHeight="1">
      <c r="B202" s="172">
        <v>45400</v>
      </c>
      <c r="C202" s="173" t="s">
        <v>369</v>
      </c>
    </row>
    <row r="203" spans="1:4" ht="45" customHeight="1">
      <c r="B203" s="172">
        <v>45401</v>
      </c>
      <c r="C203" s="173" t="s">
        <v>1137</v>
      </c>
    </row>
    <row r="204" spans="1:4" ht="45" customHeight="1">
      <c r="B204" s="172">
        <v>45402</v>
      </c>
      <c r="C204" s="173" t="s">
        <v>368</v>
      </c>
    </row>
    <row r="205" spans="1:4" ht="45" customHeight="1">
      <c r="B205" s="172">
        <v>45403</v>
      </c>
      <c r="C205" s="173" t="s">
        <v>367</v>
      </c>
    </row>
    <row r="206" spans="1:4" ht="45" customHeight="1">
      <c r="B206" s="172">
        <v>45500</v>
      </c>
      <c r="C206" s="173" t="s">
        <v>366</v>
      </c>
    </row>
    <row r="207" spans="1:4" ht="45" customHeight="1">
      <c r="B207" s="172">
        <v>45501</v>
      </c>
      <c r="C207" s="173" t="s">
        <v>1138</v>
      </c>
    </row>
    <row r="208" spans="1:4" ht="45" customHeight="1">
      <c r="A208" s="170">
        <v>5</v>
      </c>
      <c r="C208" s="171" t="s">
        <v>1139</v>
      </c>
      <c r="D208" s="177" t="s">
        <v>1167</v>
      </c>
    </row>
    <row r="209" spans="1:4" ht="51">
      <c r="A209" s="170">
        <v>51</v>
      </c>
      <c r="C209" s="171" t="s">
        <v>439</v>
      </c>
      <c r="D209" s="175" t="s">
        <v>1438</v>
      </c>
    </row>
    <row r="210" spans="1:4" ht="45" customHeight="1">
      <c r="B210" s="172">
        <v>51100</v>
      </c>
      <c r="C210" s="173" t="s">
        <v>438</v>
      </c>
    </row>
    <row r="211" spans="1:4" ht="45" customHeight="1">
      <c r="B211" s="172">
        <v>51101</v>
      </c>
      <c r="C211" s="173" t="s">
        <v>437</v>
      </c>
    </row>
    <row r="212" spans="1:4" ht="45" customHeight="1">
      <c r="B212" s="172">
        <v>51102</v>
      </c>
      <c r="C212" s="173" t="s">
        <v>436</v>
      </c>
    </row>
    <row r="213" spans="1:4" ht="45" customHeight="1">
      <c r="B213" s="172">
        <v>51103</v>
      </c>
      <c r="C213" s="173" t="s">
        <v>435</v>
      </c>
    </row>
    <row r="214" spans="1:4" ht="45" customHeight="1">
      <c r="B214" s="172">
        <v>51104</v>
      </c>
      <c r="C214" s="173" t="s">
        <v>434</v>
      </c>
    </row>
    <row r="215" spans="1:4" ht="45" customHeight="1">
      <c r="B215" s="172">
        <v>51105</v>
      </c>
      <c r="C215" s="173" t="s">
        <v>1359</v>
      </c>
    </row>
    <row r="216" spans="1:4" ht="45" customHeight="1">
      <c r="B216" s="172">
        <v>51106</v>
      </c>
      <c r="C216" s="173" t="s">
        <v>433</v>
      </c>
    </row>
    <row r="217" spans="1:4" ht="45" customHeight="1">
      <c r="B217" s="172">
        <v>51107</v>
      </c>
      <c r="C217" s="173" t="s">
        <v>432</v>
      </c>
    </row>
    <row r="218" spans="1:4" ht="45" customHeight="1">
      <c r="B218" s="172">
        <v>51108</v>
      </c>
      <c r="C218" s="173" t="s">
        <v>431</v>
      </c>
    </row>
    <row r="219" spans="1:4" ht="45" customHeight="1">
      <c r="B219" s="172">
        <v>51109</v>
      </c>
      <c r="C219" s="173" t="s">
        <v>1360</v>
      </c>
    </row>
    <row r="220" spans="1:4" ht="45" customHeight="1">
      <c r="B220" s="172">
        <v>51110</v>
      </c>
      <c r="C220" s="173" t="s">
        <v>430</v>
      </c>
    </row>
    <row r="221" spans="1:4" ht="45" customHeight="1">
      <c r="B221" s="172">
        <v>51200</v>
      </c>
      <c r="C221" s="173" t="s">
        <v>429</v>
      </c>
    </row>
    <row r="222" spans="1:4" ht="45" customHeight="1">
      <c r="B222" s="172">
        <v>51201</v>
      </c>
      <c r="C222" s="173" t="s">
        <v>428</v>
      </c>
    </row>
    <row r="223" spans="1:4" ht="45" customHeight="1">
      <c r="B223" s="172">
        <v>51202</v>
      </c>
      <c r="C223" s="173" t="s">
        <v>427</v>
      </c>
    </row>
    <row r="224" spans="1:4" ht="45" customHeight="1">
      <c r="B224" s="172">
        <v>51203</v>
      </c>
      <c r="C224" s="173" t="s">
        <v>426</v>
      </c>
    </row>
    <row r="225" spans="2:3" ht="45" customHeight="1">
      <c r="B225" s="172">
        <v>51204</v>
      </c>
      <c r="C225" s="173" t="s">
        <v>425</v>
      </c>
    </row>
    <row r="226" spans="2:3" ht="45" customHeight="1">
      <c r="B226" s="172">
        <v>51300</v>
      </c>
      <c r="C226" s="173" t="s">
        <v>424</v>
      </c>
    </row>
    <row r="227" spans="2:3" ht="45" customHeight="1">
      <c r="B227" s="172">
        <v>51301</v>
      </c>
      <c r="C227" s="173" t="s">
        <v>423</v>
      </c>
    </row>
    <row r="228" spans="2:3" ht="45" customHeight="1">
      <c r="B228" s="172">
        <v>51302</v>
      </c>
      <c r="C228" s="173" t="s">
        <v>422</v>
      </c>
    </row>
    <row r="229" spans="2:3" ht="45" customHeight="1">
      <c r="B229" s="172">
        <v>51303</v>
      </c>
      <c r="C229" s="173" t="s">
        <v>421</v>
      </c>
    </row>
    <row r="230" spans="2:3" ht="45" customHeight="1">
      <c r="B230" s="172">
        <v>51304</v>
      </c>
      <c r="C230" s="173" t="s">
        <v>420</v>
      </c>
    </row>
    <row r="231" spans="2:3" ht="45" customHeight="1">
      <c r="B231" s="172">
        <v>51305</v>
      </c>
      <c r="C231" s="173" t="s">
        <v>419</v>
      </c>
    </row>
    <row r="232" spans="2:3" ht="45" customHeight="1">
      <c r="B232" s="172">
        <v>51306</v>
      </c>
      <c r="C232" s="173" t="s">
        <v>418</v>
      </c>
    </row>
    <row r="233" spans="2:3" ht="45" customHeight="1">
      <c r="B233" s="172">
        <v>51307</v>
      </c>
      <c r="C233" s="173" t="s">
        <v>417</v>
      </c>
    </row>
    <row r="234" spans="2:3" ht="45" customHeight="1">
      <c r="B234" s="172">
        <v>51308</v>
      </c>
      <c r="C234" s="173" t="s">
        <v>416</v>
      </c>
    </row>
    <row r="235" spans="2:3" ht="45" customHeight="1">
      <c r="B235" s="172">
        <v>51309</v>
      </c>
      <c r="C235" s="173" t="s">
        <v>415</v>
      </c>
    </row>
    <row r="236" spans="2:3" ht="45" customHeight="1">
      <c r="B236" s="172">
        <v>51400</v>
      </c>
      <c r="C236" s="173" t="s">
        <v>414</v>
      </c>
    </row>
    <row r="237" spans="2:3" ht="45" customHeight="1">
      <c r="B237" s="172">
        <v>51401</v>
      </c>
      <c r="C237" s="173" t="s">
        <v>413</v>
      </c>
    </row>
    <row r="238" spans="2:3" ht="45" customHeight="1">
      <c r="B238" s="172">
        <v>51402</v>
      </c>
      <c r="C238" s="173" t="s">
        <v>412</v>
      </c>
    </row>
    <row r="239" spans="2:3" ht="45" customHeight="1">
      <c r="B239" s="172">
        <v>51500</v>
      </c>
      <c r="C239" s="173" t="s">
        <v>411</v>
      </c>
    </row>
    <row r="240" spans="2:3" ht="45" customHeight="1">
      <c r="B240" s="172">
        <v>51501</v>
      </c>
      <c r="C240" s="173" t="s">
        <v>410</v>
      </c>
    </row>
    <row r="241" spans="1:3" ht="45" customHeight="1">
      <c r="B241" s="172">
        <v>51502</v>
      </c>
      <c r="C241" s="173" t="s">
        <v>409</v>
      </c>
    </row>
    <row r="242" spans="1:3" ht="45" customHeight="1">
      <c r="B242" s="172">
        <v>51503</v>
      </c>
      <c r="C242" s="173" t="s">
        <v>408</v>
      </c>
    </row>
    <row r="243" spans="1:3" ht="45" customHeight="1">
      <c r="B243" s="172">
        <v>51504</v>
      </c>
      <c r="C243" s="173" t="s">
        <v>407</v>
      </c>
    </row>
    <row r="244" spans="1:3" ht="45" customHeight="1">
      <c r="B244" s="172">
        <v>51505</v>
      </c>
      <c r="C244" s="173" t="s">
        <v>406</v>
      </c>
    </row>
    <row r="245" spans="1:3" ht="45" customHeight="1">
      <c r="B245" s="172">
        <v>51506</v>
      </c>
      <c r="C245" s="173" t="s">
        <v>405</v>
      </c>
    </row>
    <row r="246" spans="1:3" ht="45" customHeight="1">
      <c r="B246" s="172">
        <v>51507</v>
      </c>
      <c r="C246" s="173" t="s">
        <v>404</v>
      </c>
    </row>
    <row r="247" spans="1:3" ht="45" customHeight="1">
      <c r="B247" s="172">
        <v>51508</v>
      </c>
      <c r="C247" s="173" t="s">
        <v>403</v>
      </c>
    </row>
    <row r="248" spans="1:3" ht="45" customHeight="1">
      <c r="B248" s="172">
        <v>51509</v>
      </c>
      <c r="C248" s="173" t="s">
        <v>402</v>
      </c>
    </row>
    <row r="249" spans="1:3" ht="45" customHeight="1">
      <c r="B249" s="172">
        <v>51510</v>
      </c>
      <c r="C249" s="173" t="s">
        <v>401</v>
      </c>
    </row>
    <row r="250" spans="1:3" ht="45" customHeight="1">
      <c r="B250" s="172">
        <v>51511</v>
      </c>
      <c r="C250" s="173" t="s">
        <v>400</v>
      </c>
    </row>
    <row r="251" spans="1:3" ht="45" customHeight="1">
      <c r="B251" s="172">
        <v>51512</v>
      </c>
      <c r="C251" s="173" t="s">
        <v>399</v>
      </c>
    </row>
    <row r="252" spans="1:3" ht="45" customHeight="1">
      <c r="B252" s="172">
        <v>51513</v>
      </c>
      <c r="C252" s="173" t="s">
        <v>398</v>
      </c>
    </row>
    <row r="253" spans="1:3" ht="45" customHeight="1">
      <c r="B253" s="172">
        <v>51514</v>
      </c>
      <c r="C253" s="173" t="s">
        <v>397</v>
      </c>
    </row>
    <row r="254" spans="1:3" ht="45" customHeight="1">
      <c r="B254" s="172">
        <v>51515</v>
      </c>
      <c r="C254" s="173" t="s">
        <v>396</v>
      </c>
    </row>
    <row r="255" spans="1:3" ht="45" customHeight="1">
      <c r="B255" s="172">
        <v>51516</v>
      </c>
      <c r="C255" s="173" t="s">
        <v>395</v>
      </c>
    </row>
    <row r="256" spans="1:3" ht="45" customHeight="1">
      <c r="A256" s="170">
        <v>52</v>
      </c>
      <c r="C256" s="171" t="s">
        <v>1140</v>
      </c>
    </row>
    <row r="257" spans="1:4" ht="45" customHeight="1">
      <c r="A257" s="170">
        <v>59</v>
      </c>
      <c r="C257" s="171" t="s">
        <v>1222</v>
      </c>
    </row>
    <row r="258" spans="1:4" ht="45" customHeight="1">
      <c r="A258" s="170">
        <v>6</v>
      </c>
      <c r="C258" s="171" t="s">
        <v>1141</v>
      </c>
      <c r="D258" s="177" t="s">
        <v>1168</v>
      </c>
    </row>
    <row r="259" spans="1:4" ht="64.5" customHeight="1">
      <c r="A259" s="170">
        <v>61</v>
      </c>
      <c r="C259" s="171" t="s">
        <v>394</v>
      </c>
      <c r="D259" s="175" t="s">
        <v>1439</v>
      </c>
    </row>
    <row r="260" spans="1:4" ht="45" customHeight="1">
      <c r="B260" s="172">
        <v>61100</v>
      </c>
      <c r="C260" s="173" t="s">
        <v>498</v>
      </c>
    </row>
    <row r="261" spans="1:4" ht="45" customHeight="1">
      <c r="B261" s="172">
        <v>61101</v>
      </c>
      <c r="C261" s="173" t="s">
        <v>1361</v>
      </c>
    </row>
    <row r="262" spans="1:4" ht="45" customHeight="1">
      <c r="B262" s="172">
        <v>61102</v>
      </c>
      <c r="C262" s="173" t="s">
        <v>393</v>
      </c>
    </row>
    <row r="263" spans="1:4" ht="45" customHeight="1">
      <c r="B263" s="172">
        <v>61103</v>
      </c>
      <c r="C263" s="173" t="s">
        <v>392</v>
      </c>
    </row>
    <row r="264" spans="1:4" ht="45" customHeight="1">
      <c r="B264" s="172">
        <v>61104</v>
      </c>
      <c r="C264" s="173" t="s">
        <v>1362</v>
      </c>
    </row>
    <row r="265" spans="1:4" ht="45" customHeight="1">
      <c r="B265" s="172">
        <v>61105</v>
      </c>
      <c r="C265" s="173" t="s">
        <v>1363</v>
      </c>
    </row>
    <row r="266" spans="1:4" ht="45" customHeight="1">
      <c r="B266" s="172">
        <v>61106</v>
      </c>
      <c r="C266" s="173" t="s">
        <v>1364</v>
      </c>
    </row>
    <row r="267" spans="1:4" ht="45" customHeight="1">
      <c r="B267" s="172">
        <v>61107</v>
      </c>
      <c r="C267" s="173" t="s">
        <v>391</v>
      </c>
    </row>
    <row r="268" spans="1:4" ht="45" customHeight="1">
      <c r="B268" s="172">
        <v>61108</v>
      </c>
      <c r="C268" s="173" t="s">
        <v>1365</v>
      </c>
    </row>
    <row r="269" spans="1:4" ht="45" customHeight="1">
      <c r="B269" s="172">
        <v>61109</v>
      </c>
      <c r="C269" s="173" t="s">
        <v>390</v>
      </c>
    </row>
    <row r="270" spans="1:4" ht="45" customHeight="1">
      <c r="B270" s="172">
        <v>61110</v>
      </c>
      <c r="C270" s="173" t="s">
        <v>389</v>
      </c>
    </row>
    <row r="271" spans="1:4" ht="45" customHeight="1">
      <c r="B271" s="172">
        <v>61200</v>
      </c>
      <c r="C271" s="173" t="s">
        <v>24</v>
      </c>
    </row>
    <row r="272" spans="1:4" ht="45" customHeight="1">
      <c r="B272" s="172">
        <v>61201</v>
      </c>
      <c r="C272" s="173" t="s">
        <v>388</v>
      </c>
    </row>
    <row r="273" spans="1:4" ht="45" customHeight="1">
      <c r="B273" s="172">
        <v>61202</v>
      </c>
      <c r="C273" s="173" t="s">
        <v>387</v>
      </c>
    </row>
    <row r="274" spans="1:4" ht="45" customHeight="1">
      <c r="B274" s="172">
        <v>61300</v>
      </c>
      <c r="C274" s="173" t="s">
        <v>1147</v>
      </c>
    </row>
    <row r="275" spans="1:4" ht="45" customHeight="1">
      <c r="B275" s="172">
        <v>61301</v>
      </c>
      <c r="C275" s="173" t="s">
        <v>386</v>
      </c>
    </row>
    <row r="276" spans="1:4" ht="45" customHeight="1">
      <c r="B276" s="172">
        <v>61302</v>
      </c>
      <c r="C276" s="173" t="s">
        <v>385</v>
      </c>
    </row>
    <row r="277" spans="1:4" ht="45" customHeight="1">
      <c r="B277" s="172">
        <v>61303</v>
      </c>
      <c r="C277" s="173" t="s">
        <v>384</v>
      </c>
    </row>
    <row r="278" spans="1:4" ht="45" customHeight="1">
      <c r="B278" s="172">
        <v>61400</v>
      </c>
      <c r="C278" s="173" t="s">
        <v>383</v>
      </c>
    </row>
    <row r="279" spans="1:4" ht="45" customHeight="1">
      <c r="B279" s="172">
        <v>61401</v>
      </c>
      <c r="C279" s="173" t="s">
        <v>382</v>
      </c>
    </row>
    <row r="280" spans="1:4" ht="45" customHeight="1">
      <c r="B280" s="172">
        <v>61402</v>
      </c>
      <c r="C280" s="173" t="s">
        <v>381</v>
      </c>
    </row>
    <row r="281" spans="1:4" ht="45" customHeight="1">
      <c r="B281" s="172">
        <v>61403</v>
      </c>
      <c r="C281" s="173" t="s">
        <v>380</v>
      </c>
    </row>
    <row r="282" spans="1:4" ht="45" customHeight="1">
      <c r="B282" s="172">
        <v>61500</v>
      </c>
      <c r="C282" s="173" t="s">
        <v>1145</v>
      </c>
    </row>
    <row r="283" spans="1:4" ht="45" customHeight="1">
      <c r="B283" s="172">
        <v>61501</v>
      </c>
      <c r="C283" s="173" t="s">
        <v>1145</v>
      </c>
    </row>
    <row r="284" spans="1:4" ht="45" customHeight="1">
      <c r="B284" s="172">
        <v>61600</v>
      </c>
      <c r="C284" s="173" t="s">
        <v>366</v>
      </c>
    </row>
    <row r="285" spans="1:4" ht="45" customHeight="1">
      <c r="B285" s="172">
        <v>61601</v>
      </c>
      <c r="C285" s="173" t="s">
        <v>365</v>
      </c>
    </row>
    <row r="286" spans="1:4" ht="45" customHeight="1">
      <c r="A286" s="170">
        <v>62</v>
      </c>
      <c r="C286" s="171" t="s">
        <v>1144</v>
      </c>
    </row>
    <row r="287" spans="1:4" ht="45" customHeight="1">
      <c r="A287" s="170">
        <v>69</v>
      </c>
      <c r="C287" s="171" t="s">
        <v>1223</v>
      </c>
    </row>
    <row r="288" spans="1:4" ht="45" customHeight="1">
      <c r="A288" s="170">
        <v>7</v>
      </c>
      <c r="C288" s="171" t="s">
        <v>1224</v>
      </c>
      <c r="D288" s="177" t="s">
        <v>1169</v>
      </c>
    </row>
    <row r="289" spans="1:4" ht="45" customHeight="1">
      <c r="A289" s="170">
        <v>71</v>
      </c>
      <c r="C289" s="171" t="s">
        <v>1227</v>
      </c>
      <c r="D289" s="175" t="s">
        <v>1440</v>
      </c>
    </row>
    <row r="290" spans="1:4" ht="45" customHeight="1">
      <c r="A290" s="170">
        <v>72</v>
      </c>
      <c r="C290" s="171" t="s">
        <v>1458</v>
      </c>
      <c r="D290" s="175" t="s">
        <v>1441</v>
      </c>
    </row>
    <row r="291" spans="1:4" ht="45" customHeight="1">
      <c r="A291" s="170">
        <v>73</v>
      </c>
      <c r="C291" s="171" t="s">
        <v>1225</v>
      </c>
      <c r="D291" s="175" t="s">
        <v>1442</v>
      </c>
    </row>
    <row r="292" spans="1:4" ht="51">
      <c r="A292" s="170">
        <v>8</v>
      </c>
      <c r="C292" s="171" t="s">
        <v>258</v>
      </c>
      <c r="D292" s="176" t="s">
        <v>1170</v>
      </c>
    </row>
    <row r="293" spans="1:4" ht="45" customHeight="1">
      <c r="A293" s="170">
        <v>81</v>
      </c>
      <c r="C293" s="171" t="s">
        <v>259</v>
      </c>
      <c r="D293" s="175" t="s">
        <v>1451</v>
      </c>
    </row>
    <row r="294" spans="1:4" ht="45" customHeight="1">
      <c r="B294" s="172">
        <v>81100</v>
      </c>
      <c r="C294" s="173" t="s">
        <v>1148</v>
      </c>
    </row>
    <row r="295" spans="1:4" ht="45" customHeight="1">
      <c r="B295" s="172">
        <v>81101</v>
      </c>
      <c r="C295" s="173" t="s">
        <v>362</v>
      </c>
    </row>
    <row r="296" spans="1:4" ht="45" customHeight="1">
      <c r="B296" s="172">
        <v>81102</v>
      </c>
      <c r="C296" s="173" t="s">
        <v>361</v>
      </c>
    </row>
    <row r="297" spans="1:4" ht="45" customHeight="1">
      <c r="A297" s="170">
        <v>82</v>
      </c>
      <c r="C297" s="171" t="s">
        <v>265</v>
      </c>
      <c r="D297" s="175" t="s">
        <v>1444</v>
      </c>
    </row>
    <row r="298" spans="1:4" ht="45" customHeight="1">
      <c r="B298" s="172">
        <v>82100</v>
      </c>
      <c r="C298" s="173" t="s">
        <v>1366</v>
      </c>
    </row>
    <row r="299" spans="1:4" ht="45" customHeight="1">
      <c r="B299" s="172">
        <v>82101</v>
      </c>
      <c r="C299" s="173" t="s">
        <v>359</v>
      </c>
    </row>
    <row r="300" spans="1:4" ht="45" customHeight="1">
      <c r="B300" s="172">
        <v>82102</v>
      </c>
      <c r="C300" s="173" t="s">
        <v>358</v>
      </c>
    </row>
    <row r="301" spans="1:4" ht="45" customHeight="1">
      <c r="B301" s="172">
        <v>82103</v>
      </c>
      <c r="C301" s="173" t="s">
        <v>355</v>
      </c>
    </row>
    <row r="302" spans="1:4" ht="45" customHeight="1">
      <c r="B302" s="172">
        <v>82104</v>
      </c>
      <c r="C302" s="173" t="s">
        <v>357</v>
      </c>
    </row>
    <row r="303" spans="1:4" ht="45" customHeight="1">
      <c r="B303" s="172">
        <v>82105</v>
      </c>
      <c r="C303" s="173" t="s">
        <v>356</v>
      </c>
    </row>
    <row r="304" spans="1:4" ht="45" customHeight="1">
      <c r="B304" s="172">
        <v>82106</v>
      </c>
      <c r="C304" s="173" t="s">
        <v>355</v>
      </c>
    </row>
    <row r="305" spans="1:4" ht="45" customHeight="1">
      <c r="A305" s="170">
        <v>83</v>
      </c>
      <c r="C305" s="171" t="s">
        <v>270</v>
      </c>
      <c r="D305" s="175" t="s">
        <v>1443</v>
      </c>
    </row>
    <row r="306" spans="1:4" ht="45" customHeight="1">
      <c r="B306" s="172">
        <v>83100</v>
      </c>
      <c r="C306" s="173" t="s">
        <v>1159</v>
      </c>
    </row>
    <row r="307" spans="1:4" ht="45" customHeight="1">
      <c r="B307" s="172">
        <v>83101</v>
      </c>
      <c r="C307" s="173" t="s">
        <v>1159</v>
      </c>
    </row>
    <row r="308" spans="1:4" ht="45" customHeight="1">
      <c r="A308" s="170">
        <v>9</v>
      </c>
      <c r="C308" s="171" t="s">
        <v>354</v>
      </c>
      <c r="D308" s="176" t="s">
        <v>1171</v>
      </c>
    </row>
    <row r="309" spans="1:4" ht="45" customHeight="1">
      <c r="A309" s="170">
        <v>91</v>
      </c>
      <c r="C309" s="171" t="s">
        <v>353</v>
      </c>
      <c r="D309" s="175" t="s">
        <v>1445</v>
      </c>
    </row>
    <row r="310" spans="1:4" ht="45" customHeight="1">
      <c r="A310" s="170">
        <v>92</v>
      </c>
      <c r="C310" s="171" t="s">
        <v>352</v>
      </c>
      <c r="D310" s="175" t="s">
        <v>1446</v>
      </c>
    </row>
    <row r="311" spans="1:4" ht="45" customHeight="1">
      <c r="A311" s="170">
        <v>93</v>
      </c>
      <c r="C311" s="171" t="s">
        <v>157</v>
      </c>
      <c r="D311" s="175" t="s">
        <v>1447</v>
      </c>
    </row>
    <row r="312" spans="1:4" ht="45" customHeight="1">
      <c r="B312" s="172">
        <v>93100</v>
      </c>
      <c r="C312" s="173" t="s">
        <v>1146</v>
      </c>
    </row>
    <row r="313" spans="1:4" ht="45" customHeight="1">
      <c r="B313" s="172">
        <v>93101</v>
      </c>
      <c r="C313" s="173" t="s">
        <v>364</v>
      </c>
    </row>
    <row r="314" spans="1:4" ht="45" customHeight="1">
      <c r="B314" s="172">
        <v>93102</v>
      </c>
      <c r="C314" s="173" t="s">
        <v>363</v>
      </c>
    </row>
    <row r="315" spans="1:4" ht="45" customHeight="1">
      <c r="B315" s="172">
        <v>93103</v>
      </c>
      <c r="C315" s="173" t="s">
        <v>1142</v>
      </c>
    </row>
    <row r="316" spans="1:4" ht="45" customHeight="1">
      <c r="B316" s="172">
        <v>93104</v>
      </c>
      <c r="C316" s="173" t="s">
        <v>1143</v>
      </c>
    </row>
    <row r="317" spans="1:4" ht="45" customHeight="1">
      <c r="A317" s="170">
        <v>94</v>
      </c>
      <c r="C317" s="171" t="s">
        <v>163</v>
      </c>
      <c r="D317" s="175" t="s">
        <v>1448</v>
      </c>
    </row>
    <row r="318" spans="1:4" ht="45" customHeight="1">
      <c r="B318" s="172">
        <v>94100</v>
      </c>
      <c r="C318" s="173" t="s">
        <v>376</v>
      </c>
    </row>
    <row r="319" spans="1:4" ht="45" customHeight="1">
      <c r="B319" s="172">
        <v>94101</v>
      </c>
      <c r="C319" s="173" t="s">
        <v>1154</v>
      </c>
    </row>
    <row r="320" spans="1:4" ht="45" customHeight="1">
      <c r="B320" s="172">
        <v>94102</v>
      </c>
      <c r="C320" s="173" t="s">
        <v>1155</v>
      </c>
    </row>
    <row r="321" spans="1:4" ht="45" customHeight="1">
      <c r="B321" s="172">
        <v>94200</v>
      </c>
      <c r="C321" s="173" t="s">
        <v>375</v>
      </c>
    </row>
    <row r="322" spans="1:4" ht="45" customHeight="1">
      <c r="B322" s="172">
        <v>94201</v>
      </c>
      <c r="C322" s="173" t="s">
        <v>375</v>
      </c>
    </row>
    <row r="323" spans="1:4" ht="45" customHeight="1">
      <c r="B323" s="172">
        <v>94300</v>
      </c>
      <c r="C323" s="173" t="s">
        <v>374</v>
      </c>
    </row>
    <row r="324" spans="1:4" ht="45" customHeight="1">
      <c r="B324" s="172">
        <v>94301</v>
      </c>
      <c r="C324" s="173" t="s">
        <v>374</v>
      </c>
    </row>
    <row r="325" spans="1:4" ht="45" customHeight="1">
      <c r="A325" s="170">
        <v>95</v>
      </c>
      <c r="C325" s="171" t="s">
        <v>167</v>
      </c>
      <c r="D325" s="175" t="s">
        <v>1449</v>
      </c>
    </row>
    <row r="326" spans="1:4" ht="45" customHeight="1">
      <c r="A326" s="170">
        <v>96</v>
      </c>
      <c r="C326" s="171" t="s">
        <v>351</v>
      </c>
    </row>
    <row r="327" spans="1:4" ht="45" customHeight="1">
      <c r="B327" s="172">
        <v>96100</v>
      </c>
      <c r="C327" s="173" t="s">
        <v>1342</v>
      </c>
    </row>
    <row r="328" spans="1:4" ht="45" customHeight="1">
      <c r="B328" s="172">
        <v>96101</v>
      </c>
      <c r="C328" s="173" t="s">
        <v>1152</v>
      </c>
    </row>
    <row r="329" spans="1:4" ht="45" customHeight="1">
      <c r="B329" s="172">
        <v>96102</v>
      </c>
      <c r="C329" s="173" t="s">
        <v>1153</v>
      </c>
    </row>
    <row r="330" spans="1:4" ht="45" customHeight="1">
      <c r="B330" s="172">
        <v>96103</v>
      </c>
      <c r="C330" s="173" t="s">
        <v>725</v>
      </c>
    </row>
    <row r="331" spans="1:4" ht="63.75">
      <c r="A331" s="170">
        <v>0</v>
      </c>
      <c r="C331" s="171" t="s">
        <v>1149</v>
      </c>
      <c r="D331" s="176" t="s">
        <v>1172</v>
      </c>
    </row>
    <row r="332" spans="1:4" ht="45" customHeight="1">
      <c r="A332" s="170">
        <v>1</v>
      </c>
      <c r="C332" s="171" t="s">
        <v>1150</v>
      </c>
    </row>
    <row r="333" spans="1:4" ht="45" customHeight="1">
      <c r="B333" s="172">
        <v>1100</v>
      </c>
      <c r="C333" s="173" t="s">
        <v>373</v>
      </c>
    </row>
    <row r="334" spans="1:4" ht="45" customHeight="1">
      <c r="B334" s="172">
        <v>1101</v>
      </c>
      <c r="C334" s="173" t="s">
        <v>372</v>
      </c>
    </row>
    <row r="335" spans="1:4" ht="45" customHeight="1">
      <c r="B335" s="172">
        <v>1102</v>
      </c>
      <c r="C335" s="173" t="s">
        <v>234</v>
      </c>
    </row>
    <row r="336" spans="1:4" ht="45" customHeight="1">
      <c r="B336" s="172">
        <v>1103</v>
      </c>
      <c r="C336" s="173" t="s">
        <v>371</v>
      </c>
    </row>
    <row r="337" spans="1:3" ht="45" customHeight="1">
      <c r="B337" s="172">
        <v>1104</v>
      </c>
      <c r="C337" s="173" t="s">
        <v>370</v>
      </c>
    </row>
    <row r="338" spans="1:3" ht="45" customHeight="1">
      <c r="A338" s="170">
        <v>2</v>
      </c>
      <c r="C338" s="171" t="s">
        <v>1151</v>
      </c>
    </row>
  </sheetData>
  <sheetProtection password="D38D" sheet="1" objects="1" scenarios="1"/>
  <pageMargins left="1.1023622047244095" right="0.31496062992125984" top="0.59055118110236227" bottom="0.59055118110236227" header="0.31496062992125984" footer="0.31496062992125984"/>
  <pageSetup paperSize="5" orientation="landscape" r:id="rId1"/>
  <headerFooter>
    <oddFooter>&amp;RPágina &amp;P de &amp;N, &amp;D</oddFooter>
  </headerFooter>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sheetPr codeName="Hoja10">
    <tabColor theme="5" tint="0.39997558519241921"/>
  </sheetPr>
  <dimension ref="A1:F144"/>
  <sheetViews>
    <sheetView zoomScaleNormal="100" workbookViewId="0">
      <selection activeCell="A2" sqref="A2"/>
    </sheetView>
  </sheetViews>
  <sheetFormatPr baseColWidth="10" defaultColWidth="0" defaultRowHeight="15" customHeight="1" zeroHeight="1"/>
  <cols>
    <col min="1" max="1" width="2.5703125" style="409" bestFit="1" customWidth="1"/>
    <col min="2" max="2" width="3.28515625" style="409" bestFit="1" customWidth="1"/>
    <col min="3" max="3" width="3" style="5" bestFit="1" customWidth="1"/>
    <col min="4" max="4" width="52.42578125" style="7" customWidth="1"/>
    <col min="5" max="5" width="99.85546875" style="3" customWidth="1"/>
    <col min="6" max="6" width="0.140625" style="3" customWidth="1"/>
    <col min="7" max="16384" width="11.42578125" style="3" hidden="1"/>
  </cols>
  <sheetData>
    <row r="1" spans="1:5" s="11" customFormat="1" ht="30" customHeight="1">
      <c r="A1" s="13" t="s">
        <v>638</v>
      </c>
      <c r="B1" s="13" t="s">
        <v>605</v>
      </c>
      <c r="C1" s="13" t="s">
        <v>606</v>
      </c>
      <c r="D1" s="14" t="s">
        <v>609</v>
      </c>
      <c r="E1" s="13" t="s">
        <v>664</v>
      </c>
    </row>
    <row r="2" spans="1:5" ht="90" customHeight="1">
      <c r="A2" s="405">
        <v>1</v>
      </c>
      <c r="B2" s="405">
        <v>0</v>
      </c>
      <c r="C2" s="4">
        <v>0</v>
      </c>
      <c r="D2" s="6" t="s">
        <v>639</v>
      </c>
      <c r="E2" s="20" t="s">
        <v>1369</v>
      </c>
    </row>
    <row r="3" spans="1:5" ht="90" customHeight="1">
      <c r="A3" s="405">
        <v>1</v>
      </c>
      <c r="B3" s="405">
        <v>1</v>
      </c>
      <c r="C3" s="4">
        <v>0</v>
      </c>
      <c r="D3" s="9" t="s">
        <v>640</v>
      </c>
      <c r="E3" s="17" t="s">
        <v>673</v>
      </c>
    </row>
    <row r="4" spans="1:5" ht="90" customHeight="1">
      <c r="A4" s="406">
        <v>1</v>
      </c>
      <c r="B4" s="406">
        <v>1</v>
      </c>
      <c r="C4" s="380">
        <v>1</v>
      </c>
      <c r="D4" s="381" t="s">
        <v>1460</v>
      </c>
      <c r="E4" s="17" t="s">
        <v>1461</v>
      </c>
    </row>
    <row r="5" spans="1:5" ht="90" customHeight="1">
      <c r="A5" s="406">
        <v>1</v>
      </c>
      <c r="B5" s="406">
        <v>1</v>
      </c>
      <c r="C5" s="380">
        <v>2</v>
      </c>
      <c r="D5" s="381" t="s">
        <v>1462</v>
      </c>
      <c r="E5" s="17" t="s">
        <v>1463</v>
      </c>
    </row>
    <row r="6" spans="1:5" ht="171" customHeight="1">
      <c r="A6" s="407">
        <v>1</v>
      </c>
      <c r="B6" s="407">
        <v>2</v>
      </c>
      <c r="C6" s="5">
        <v>0</v>
      </c>
      <c r="D6" s="7" t="s">
        <v>641</v>
      </c>
      <c r="E6" s="17" t="s">
        <v>674</v>
      </c>
    </row>
    <row r="7" spans="1:5" ht="135" customHeight="1">
      <c r="A7" s="408">
        <v>1</v>
      </c>
      <c r="B7" s="408">
        <v>2</v>
      </c>
      <c r="C7" s="382">
        <v>1</v>
      </c>
      <c r="D7" s="383" t="s">
        <v>1466</v>
      </c>
      <c r="E7" s="17" t="s">
        <v>1464</v>
      </c>
    </row>
    <row r="8" spans="1:5" ht="135" customHeight="1">
      <c r="A8" s="408">
        <v>1</v>
      </c>
      <c r="B8" s="408">
        <v>2</v>
      </c>
      <c r="C8" s="382">
        <v>2</v>
      </c>
      <c r="D8" s="383" t="s">
        <v>1465</v>
      </c>
      <c r="E8" s="17" t="s">
        <v>1467</v>
      </c>
    </row>
    <row r="9" spans="1:5" ht="135" customHeight="1">
      <c r="A9" s="408">
        <v>1</v>
      </c>
      <c r="B9" s="408">
        <v>2</v>
      </c>
      <c r="C9" s="382">
        <v>3</v>
      </c>
      <c r="D9" s="383" t="s">
        <v>1468</v>
      </c>
      <c r="E9" s="17" t="s">
        <v>1469</v>
      </c>
    </row>
    <row r="10" spans="1:5" ht="135" customHeight="1">
      <c r="A10" s="408">
        <v>1</v>
      </c>
      <c r="B10" s="408">
        <v>2</v>
      </c>
      <c r="C10" s="382">
        <v>4</v>
      </c>
      <c r="D10" s="383" t="s">
        <v>1470</v>
      </c>
      <c r="E10" s="17" t="s">
        <v>1471</v>
      </c>
    </row>
    <row r="11" spans="1:5" ht="90" customHeight="1">
      <c r="A11" s="407">
        <v>1</v>
      </c>
      <c r="B11" s="407">
        <v>3</v>
      </c>
      <c r="C11" s="5">
        <v>0</v>
      </c>
      <c r="D11" s="10" t="s">
        <v>642</v>
      </c>
      <c r="E11" s="17" t="s">
        <v>675</v>
      </c>
    </row>
    <row r="12" spans="1:5" ht="90" customHeight="1">
      <c r="A12" s="408">
        <v>1</v>
      </c>
      <c r="B12" s="408">
        <v>3</v>
      </c>
      <c r="C12" s="382">
        <v>1</v>
      </c>
      <c r="D12" s="384" t="s">
        <v>1472</v>
      </c>
      <c r="E12" s="17" t="s">
        <v>1473</v>
      </c>
    </row>
    <row r="13" spans="1:5" ht="90" customHeight="1">
      <c r="A13" s="408">
        <v>1</v>
      </c>
      <c r="B13" s="408">
        <v>3</v>
      </c>
      <c r="C13" s="382">
        <v>2</v>
      </c>
      <c r="D13" s="384" t="s">
        <v>1474</v>
      </c>
      <c r="E13" s="17" t="s">
        <v>1475</v>
      </c>
    </row>
    <row r="14" spans="1:5" ht="90" customHeight="1">
      <c r="A14" s="408">
        <v>1</v>
      </c>
      <c r="B14" s="408">
        <v>3</v>
      </c>
      <c r="C14" s="382">
        <v>3</v>
      </c>
      <c r="D14" s="384" t="s">
        <v>1479</v>
      </c>
      <c r="E14" s="17" t="s">
        <v>1476</v>
      </c>
    </row>
    <row r="15" spans="1:5" ht="90" customHeight="1">
      <c r="A15" s="408">
        <v>1</v>
      </c>
      <c r="B15" s="408">
        <v>3</v>
      </c>
      <c r="C15" s="382">
        <v>4</v>
      </c>
      <c r="D15" s="384" t="s">
        <v>1477</v>
      </c>
      <c r="E15" s="17" t="s">
        <v>1478</v>
      </c>
    </row>
    <row r="16" spans="1:5" ht="90" customHeight="1">
      <c r="A16" s="408">
        <v>1</v>
      </c>
      <c r="B16" s="408">
        <v>3</v>
      </c>
      <c r="C16" s="382">
        <v>5</v>
      </c>
      <c r="D16" s="384" t="s">
        <v>1480</v>
      </c>
      <c r="E16" s="17" t="s">
        <v>1481</v>
      </c>
    </row>
    <row r="17" spans="1:5" ht="90" customHeight="1">
      <c r="A17" s="408">
        <v>1</v>
      </c>
      <c r="B17" s="408">
        <v>3</v>
      </c>
      <c r="C17" s="382">
        <v>6</v>
      </c>
      <c r="D17" s="384" t="s">
        <v>1482</v>
      </c>
      <c r="E17" s="17" t="s">
        <v>1483</v>
      </c>
    </row>
    <row r="18" spans="1:5" ht="90" customHeight="1">
      <c r="A18" s="408">
        <v>1</v>
      </c>
      <c r="B18" s="408">
        <v>3</v>
      </c>
      <c r="C18" s="382">
        <v>7</v>
      </c>
      <c r="D18" s="384" t="s">
        <v>1484</v>
      </c>
      <c r="E18" s="17" t="s">
        <v>1485</v>
      </c>
    </row>
    <row r="19" spans="1:5" ht="90" customHeight="1">
      <c r="A19" s="408">
        <v>1</v>
      </c>
      <c r="B19" s="408">
        <v>3</v>
      </c>
      <c r="C19" s="382">
        <v>8</v>
      </c>
      <c r="D19" s="384" t="s">
        <v>1486</v>
      </c>
      <c r="E19" s="17" t="s">
        <v>1487</v>
      </c>
    </row>
    <row r="20" spans="1:5" ht="90" customHeight="1">
      <c r="A20" s="408">
        <v>1</v>
      </c>
      <c r="B20" s="408">
        <v>3</v>
      </c>
      <c r="C20" s="382">
        <v>9</v>
      </c>
      <c r="D20" s="384" t="s">
        <v>725</v>
      </c>
      <c r="E20" s="17" t="s">
        <v>1488</v>
      </c>
    </row>
    <row r="21" spans="1:5" ht="90" customHeight="1">
      <c r="A21" s="407">
        <v>1</v>
      </c>
      <c r="B21" s="407">
        <v>4</v>
      </c>
      <c r="C21" s="5">
        <v>0</v>
      </c>
      <c r="D21" s="7" t="s">
        <v>643</v>
      </c>
      <c r="E21" s="17" t="s">
        <v>669</v>
      </c>
    </row>
    <row r="22" spans="1:5" ht="90" customHeight="1">
      <c r="A22" s="408">
        <v>1</v>
      </c>
      <c r="B22" s="408">
        <v>4</v>
      </c>
      <c r="C22" s="382">
        <v>1</v>
      </c>
      <c r="D22" s="383" t="s">
        <v>1489</v>
      </c>
      <c r="E22" s="17" t="s">
        <v>1490</v>
      </c>
    </row>
    <row r="23" spans="1:5" ht="90" customHeight="1">
      <c r="A23" s="407">
        <v>1</v>
      </c>
      <c r="B23" s="407">
        <v>5</v>
      </c>
      <c r="C23" s="5">
        <v>0</v>
      </c>
      <c r="D23" s="7" t="s">
        <v>644</v>
      </c>
      <c r="E23" s="17" t="s">
        <v>670</v>
      </c>
    </row>
    <row r="24" spans="1:5" ht="90" customHeight="1">
      <c r="A24" s="408">
        <v>1</v>
      </c>
      <c r="B24" s="408">
        <v>5</v>
      </c>
      <c r="C24" s="382">
        <v>1</v>
      </c>
      <c r="D24" s="383" t="s">
        <v>1491</v>
      </c>
      <c r="E24" s="17" t="s">
        <v>1492</v>
      </c>
    </row>
    <row r="25" spans="1:5" ht="90" customHeight="1">
      <c r="A25" s="408">
        <v>1</v>
      </c>
      <c r="B25" s="408">
        <v>5</v>
      </c>
      <c r="C25" s="382">
        <v>2</v>
      </c>
      <c r="D25" s="383" t="s">
        <v>1493</v>
      </c>
      <c r="E25" s="17" t="s">
        <v>1494</v>
      </c>
    </row>
    <row r="26" spans="1:5" ht="90" customHeight="1">
      <c r="A26" s="407">
        <v>1</v>
      </c>
      <c r="B26" s="407">
        <v>6</v>
      </c>
      <c r="C26" s="5">
        <v>0</v>
      </c>
      <c r="D26" s="7" t="s">
        <v>1495</v>
      </c>
      <c r="E26" s="17" t="s">
        <v>1711</v>
      </c>
    </row>
    <row r="27" spans="1:5" ht="90" customHeight="1">
      <c r="A27" s="408">
        <v>1</v>
      </c>
      <c r="B27" s="408">
        <v>6</v>
      </c>
      <c r="C27" s="382">
        <v>1</v>
      </c>
      <c r="D27" s="383" t="s">
        <v>1496</v>
      </c>
      <c r="E27" s="17" t="s">
        <v>1497</v>
      </c>
    </row>
    <row r="28" spans="1:5" ht="90" customHeight="1">
      <c r="A28" s="408">
        <v>1</v>
      </c>
      <c r="B28" s="408">
        <v>6</v>
      </c>
      <c r="C28" s="382">
        <v>2</v>
      </c>
      <c r="D28" s="383" t="s">
        <v>1498</v>
      </c>
      <c r="E28" s="17" t="s">
        <v>1499</v>
      </c>
    </row>
    <row r="29" spans="1:5" ht="90" customHeight="1">
      <c r="A29" s="408">
        <v>1</v>
      </c>
      <c r="B29" s="408">
        <v>6</v>
      </c>
      <c r="C29" s="382">
        <v>3</v>
      </c>
      <c r="D29" s="383" t="s">
        <v>1500</v>
      </c>
      <c r="E29" s="17" t="s">
        <v>1501</v>
      </c>
    </row>
    <row r="30" spans="1:5" ht="117" customHeight="1">
      <c r="A30" s="407">
        <v>1</v>
      </c>
      <c r="B30" s="407">
        <v>7</v>
      </c>
      <c r="C30" s="5">
        <v>0</v>
      </c>
      <c r="D30" s="7" t="s">
        <v>1502</v>
      </c>
      <c r="E30" s="17" t="s">
        <v>1712</v>
      </c>
    </row>
    <row r="31" spans="1:5" ht="90" customHeight="1">
      <c r="A31" s="408">
        <v>1</v>
      </c>
      <c r="B31" s="408">
        <v>7</v>
      </c>
      <c r="C31" s="382">
        <v>1</v>
      </c>
      <c r="D31" s="383" t="s">
        <v>1503</v>
      </c>
      <c r="E31" s="17" t="s">
        <v>1504</v>
      </c>
    </row>
    <row r="32" spans="1:5" ht="90" customHeight="1">
      <c r="A32" s="408">
        <v>1</v>
      </c>
      <c r="B32" s="408">
        <v>7</v>
      </c>
      <c r="C32" s="382">
        <v>2</v>
      </c>
      <c r="D32" s="383" t="s">
        <v>1505</v>
      </c>
      <c r="E32" s="17" t="s">
        <v>1506</v>
      </c>
    </row>
    <row r="33" spans="1:5" ht="90" customHeight="1">
      <c r="A33" s="408">
        <v>1</v>
      </c>
      <c r="B33" s="408">
        <v>7</v>
      </c>
      <c r="C33" s="382">
        <v>3</v>
      </c>
      <c r="D33" s="383" t="s">
        <v>1507</v>
      </c>
      <c r="E33" s="17" t="s">
        <v>1508</v>
      </c>
    </row>
    <row r="34" spans="1:5" ht="90" customHeight="1">
      <c r="A34" s="408">
        <v>1</v>
      </c>
      <c r="B34" s="408">
        <v>7</v>
      </c>
      <c r="C34" s="382">
        <v>4</v>
      </c>
      <c r="D34" s="383" t="s">
        <v>1509</v>
      </c>
      <c r="E34" s="17" t="s">
        <v>1713</v>
      </c>
    </row>
    <row r="35" spans="1:5" ht="90" customHeight="1">
      <c r="A35" s="407">
        <v>1</v>
      </c>
      <c r="B35" s="407">
        <v>8</v>
      </c>
      <c r="C35" s="5">
        <v>0</v>
      </c>
      <c r="D35" s="7" t="s">
        <v>143</v>
      </c>
      <c r="E35" s="17" t="s">
        <v>1336</v>
      </c>
    </row>
    <row r="36" spans="1:5" ht="90" customHeight="1">
      <c r="A36" s="407">
        <v>1</v>
      </c>
      <c r="B36" s="407">
        <v>8</v>
      </c>
      <c r="C36" s="5">
        <v>1</v>
      </c>
      <c r="D36" s="7" t="s">
        <v>1510</v>
      </c>
      <c r="E36" s="17" t="s">
        <v>1714</v>
      </c>
    </row>
    <row r="37" spans="1:5" ht="90" customHeight="1">
      <c r="A37" s="408">
        <v>1</v>
      </c>
      <c r="B37" s="408">
        <v>8</v>
      </c>
      <c r="C37" s="382">
        <v>2</v>
      </c>
      <c r="D37" s="383" t="s">
        <v>1511</v>
      </c>
      <c r="E37" s="17" t="s">
        <v>1512</v>
      </c>
    </row>
    <row r="38" spans="1:5" ht="90" customHeight="1">
      <c r="A38" s="408">
        <v>1</v>
      </c>
      <c r="B38" s="408">
        <v>8</v>
      </c>
      <c r="C38" s="382">
        <v>3</v>
      </c>
      <c r="D38" s="383" t="s">
        <v>1513</v>
      </c>
      <c r="E38" s="17" t="s">
        <v>1715</v>
      </c>
    </row>
    <row r="39" spans="1:5" ht="90" customHeight="1">
      <c r="A39" s="408">
        <v>1</v>
      </c>
      <c r="B39" s="408">
        <v>8</v>
      </c>
      <c r="C39" s="382">
        <v>4</v>
      </c>
      <c r="D39" s="383" t="s">
        <v>1514</v>
      </c>
      <c r="E39" s="17" t="s">
        <v>1515</v>
      </c>
    </row>
    <row r="40" spans="1:5" ht="90" customHeight="1">
      <c r="A40" s="408">
        <v>1</v>
      </c>
      <c r="B40" s="408">
        <v>8</v>
      </c>
      <c r="C40" s="382">
        <v>5</v>
      </c>
      <c r="D40" s="383" t="s">
        <v>725</v>
      </c>
      <c r="E40" s="17" t="s">
        <v>1516</v>
      </c>
    </row>
    <row r="41" spans="1:5" ht="90" customHeight="1">
      <c r="A41" s="407">
        <v>2</v>
      </c>
      <c r="B41" s="407">
        <v>0</v>
      </c>
      <c r="C41" s="5">
        <v>0</v>
      </c>
      <c r="D41" s="8" t="s">
        <v>645</v>
      </c>
      <c r="E41" s="20" t="s">
        <v>671</v>
      </c>
    </row>
    <row r="42" spans="1:5" ht="90" customHeight="1">
      <c r="A42" s="407">
        <v>2</v>
      </c>
      <c r="B42" s="407">
        <v>1</v>
      </c>
      <c r="C42" s="5">
        <v>0</v>
      </c>
      <c r="D42" s="7" t="s">
        <v>646</v>
      </c>
      <c r="E42" s="17" t="s">
        <v>1716</v>
      </c>
    </row>
    <row r="43" spans="1:5" ht="126.75" customHeight="1">
      <c r="A43" s="408">
        <v>2</v>
      </c>
      <c r="B43" s="408">
        <v>1</v>
      </c>
      <c r="C43" s="382">
        <v>1</v>
      </c>
      <c r="D43" s="383" t="s">
        <v>1517</v>
      </c>
      <c r="E43" s="17" t="s">
        <v>1519</v>
      </c>
    </row>
    <row r="44" spans="1:5" ht="90" customHeight="1">
      <c r="A44" s="408">
        <v>2</v>
      </c>
      <c r="B44" s="408">
        <v>1</v>
      </c>
      <c r="C44" s="382">
        <v>2</v>
      </c>
      <c r="D44" s="383" t="s">
        <v>1717</v>
      </c>
      <c r="E44" s="17" t="s">
        <v>1518</v>
      </c>
    </row>
    <row r="45" spans="1:5" ht="150" customHeight="1">
      <c r="A45" s="408">
        <v>2</v>
      </c>
      <c r="B45" s="408">
        <v>1</v>
      </c>
      <c r="C45" s="382">
        <v>3</v>
      </c>
      <c r="D45" s="383" t="s">
        <v>1520</v>
      </c>
      <c r="E45" s="17" t="s">
        <v>1521</v>
      </c>
    </row>
    <row r="46" spans="1:5" ht="90" customHeight="1">
      <c r="A46" s="408">
        <v>2</v>
      </c>
      <c r="B46" s="408">
        <v>1</v>
      </c>
      <c r="C46" s="382">
        <v>4</v>
      </c>
      <c r="D46" s="383" t="s">
        <v>1522</v>
      </c>
      <c r="E46" s="17" t="s">
        <v>1718</v>
      </c>
    </row>
    <row r="47" spans="1:5" ht="120.75" customHeight="1">
      <c r="A47" s="408">
        <v>2</v>
      </c>
      <c r="B47" s="408">
        <v>1</v>
      </c>
      <c r="C47" s="382">
        <v>5</v>
      </c>
      <c r="D47" s="383" t="s">
        <v>1523</v>
      </c>
      <c r="E47" s="17" t="s">
        <v>1719</v>
      </c>
    </row>
    <row r="48" spans="1:5" ht="90" customHeight="1">
      <c r="A48" s="408">
        <v>2</v>
      </c>
      <c r="B48" s="408">
        <v>1</v>
      </c>
      <c r="C48" s="382">
        <v>6</v>
      </c>
      <c r="D48" s="383" t="s">
        <v>1524</v>
      </c>
      <c r="E48" s="17" t="s">
        <v>1525</v>
      </c>
    </row>
    <row r="49" spans="1:5" ht="90" customHeight="1">
      <c r="A49" s="407">
        <v>2</v>
      </c>
      <c r="B49" s="407">
        <v>2</v>
      </c>
      <c r="C49" s="5">
        <v>0</v>
      </c>
      <c r="D49" s="7" t="s">
        <v>647</v>
      </c>
      <c r="E49" s="17" t="s">
        <v>676</v>
      </c>
    </row>
    <row r="50" spans="1:5" ht="90" customHeight="1">
      <c r="A50" s="408">
        <v>2</v>
      </c>
      <c r="B50" s="408">
        <v>2</v>
      </c>
      <c r="C50" s="382">
        <v>1</v>
      </c>
      <c r="D50" s="383" t="s">
        <v>1526</v>
      </c>
      <c r="E50" s="17" t="s">
        <v>1527</v>
      </c>
    </row>
    <row r="51" spans="1:5" ht="90" customHeight="1">
      <c r="A51" s="408">
        <v>2</v>
      </c>
      <c r="B51" s="408">
        <v>2</v>
      </c>
      <c r="C51" s="382">
        <v>2</v>
      </c>
      <c r="D51" s="383" t="s">
        <v>1528</v>
      </c>
      <c r="E51" s="17" t="s">
        <v>1529</v>
      </c>
    </row>
    <row r="52" spans="1:5" ht="90" customHeight="1">
      <c r="A52" s="408">
        <v>2</v>
      </c>
      <c r="B52" s="408">
        <v>2</v>
      </c>
      <c r="C52" s="382">
        <v>3</v>
      </c>
      <c r="D52" s="383" t="s">
        <v>1530</v>
      </c>
      <c r="E52" s="17" t="s">
        <v>1531</v>
      </c>
    </row>
    <row r="53" spans="1:5" ht="90" customHeight="1">
      <c r="A53" s="408">
        <v>2</v>
      </c>
      <c r="B53" s="408">
        <v>2</v>
      </c>
      <c r="C53" s="382">
        <v>4</v>
      </c>
      <c r="D53" s="383" t="s">
        <v>1532</v>
      </c>
      <c r="E53" s="17" t="s">
        <v>1533</v>
      </c>
    </row>
    <row r="54" spans="1:5" ht="90" customHeight="1">
      <c r="A54" s="408">
        <v>2</v>
      </c>
      <c r="B54" s="408">
        <v>2</v>
      </c>
      <c r="C54" s="382">
        <v>5</v>
      </c>
      <c r="D54" s="383" t="s">
        <v>1534</v>
      </c>
      <c r="E54" s="17" t="s">
        <v>1535</v>
      </c>
    </row>
    <row r="55" spans="1:5" ht="90" customHeight="1">
      <c r="A55" s="408">
        <v>2</v>
      </c>
      <c r="B55" s="408">
        <v>2</v>
      </c>
      <c r="C55" s="382">
        <v>6</v>
      </c>
      <c r="D55" s="383" t="s">
        <v>1536</v>
      </c>
      <c r="E55" s="17" t="s">
        <v>1720</v>
      </c>
    </row>
    <row r="56" spans="1:5" ht="90" customHeight="1">
      <c r="A56" s="408">
        <v>2</v>
      </c>
      <c r="B56" s="408">
        <v>2</v>
      </c>
      <c r="C56" s="382">
        <v>7</v>
      </c>
      <c r="D56" s="383" t="s">
        <v>1537</v>
      </c>
      <c r="E56" s="17" t="s">
        <v>1538</v>
      </c>
    </row>
    <row r="57" spans="1:5" ht="108.75" customHeight="1">
      <c r="A57" s="407">
        <v>2</v>
      </c>
      <c r="B57" s="407">
        <v>3</v>
      </c>
      <c r="C57" s="5">
        <v>0</v>
      </c>
      <c r="D57" s="7" t="s">
        <v>648</v>
      </c>
      <c r="E57" s="17" t="s">
        <v>1721</v>
      </c>
    </row>
    <row r="58" spans="1:5" ht="90" customHeight="1">
      <c r="A58" s="408">
        <v>2</v>
      </c>
      <c r="B58" s="408">
        <v>3</v>
      </c>
      <c r="C58" s="382">
        <v>1</v>
      </c>
      <c r="D58" s="383" t="s">
        <v>1539</v>
      </c>
      <c r="E58" s="17" t="s">
        <v>1722</v>
      </c>
    </row>
    <row r="59" spans="1:5" ht="90" customHeight="1">
      <c r="A59" s="408">
        <v>2</v>
      </c>
      <c r="B59" s="408">
        <v>3</v>
      </c>
      <c r="C59" s="382">
        <v>2</v>
      </c>
      <c r="D59" s="383" t="s">
        <v>1723</v>
      </c>
      <c r="E59" s="17" t="s">
        <v>1540</v>
      </c>
    </row>
    <row r="60" spans="1:5" ht="90" customHeight="1">
      <c r="A60" s="408">
        <v>2</v>
      </c>
      <c r="B60" s="408">
        <v>3</v>
      </c>
      <c r="C60" s="382">
        <v>3</v>
      </c>
      <c r="D60" s="383" t="s">
        <v>1541</v>
      </c>
      <c r="E60" s="17" t="s">
        <v>1542</v>
      </c>
    </row>
    <row r="61" spans="1:5" ht="90" customHeight="1">
      <c r="A61" s="408">
        <v>2</v>
      </c>
      <c r="B61" s="408">
        <v>3</v>
      </c>
      <c r="C61" s="382">
        <v>4</v>
      </c>
      <c r="D61" s="383" t="s">
        <v>1543</v>
      </c>
      <c r="E61" s="17" t="s">
        <v>1544</v>
      </c>
    </row>
    <row r="62" spans="1:5" ht="90" customHeight="1">
      <c r="A62" s="408">
        <v>2</v>
      </c>
      <c r="B62" s="408">
        <v>3</v>
      </c>
      <c r="C62" s="382">
        <v>5</v>
      </c>
      <c r="D62" s="383" t="s">
        <v>1545</v>
      </c>
      <c r="E62" s="17" t="s">
        <v>1546</v>
      </c>
    </row>
    <row r="63" spans="1:5" ht="90" customHeight="1">
      <c r="A63" s="407">
        <v>2</v>
      </c>
      <c r="B63" s="407">
        <v>4</v>
      </c>
      <c r="C63" s="5">
        <v>0</v>
      </c>
      <c r="D63" s="7" t="s">
        <v>649</v>
      </c>
      <c r="E63" s="17" t="s">
        <v>1724</v>
      </c>
    </row>
    <row r="64" spans="1:5" ht="111.75" customHeight="1">
      <c r="A64" s="408">
        <v>2</v>
      </c>
      <c r="B64" s="408">
        <v>4</v>
      </c>
      <c r="C64" s="382">
        <v>1</v>
      </c>
      <c r="D64" s="383" t="s">
        <v>1547</v>
      </c>
      <c r="E64" s="17" t="s">
        <v>1725</v>
      </c>
    </row>
    <row r="65" spans="1:5" ht="90" customHeight="1">
      <c r="A65" s="408">
        <v>2</v>
      </c>
      <c r="B65" s="408">
        <v>4</v>
      </c>
      <c r="C65" s="382">
        <v>2</v>
      </c>
      <c r="D65" s="383" t="s">
        <v>1548</v>
      </c>
      <c r="E65" s="17" t="s">
        <v>1549</v>
      </c>
    </row>
    <row r="66" spans="1:5" ht="90" customHeight="1">
      <c r="A66" s="408">
        <v>2</v>
      </c>
      <c r="B66" s="408">
        <v>4</v>
      </c>
      <c r="C66" s="382">
        <v>3</v>
      </c>
      <c r="D66" s="383" t="s">
        <v>1550</v>
      </c>
      <c r="E66" s="17" t="s">
        <v>1551</v>
      </c>
    </row>
    <row r="67" spans="1:5" ht="90" customHeight="1">
      <c r="A67" s="408">
        <v>2</v>
      </c>
      <c r="B67" s="408">
        <v>4</v>
      </c>
      <c r="C67" s="382">
        <v>4</v>
      </c>
      <c r="D67" s="383" t="s">
        <v>1552</v>
      </c>
      <c r="E67" s="17" t="s">
        <v>1553</v>
      </c>
    </row>
    <row r="68" spans="1:5" ht="90" customHeight="1">
      <c r="A68" s="407">
        <v>2</v>
      </c>
      <c r="B68" s="407">
        <v>5</v>
      </c>
      <c r="C68" s="5">
        <v>0</v>
      </c>
      <c r="D68" s="7" t="s">
        <v>650</v>
      </c>
      <c r="E68" s="17" t="s">
        <v>1726</v>
      </c>
    </row>
    <row r="69" spans="1:5" ht="90" customHeight="1">
      <c r="A69" s="408">
        <v>2</v>
      </c>
      <c r="B69" s="408">
        <v>5</v>
      </c>
      <c r="C69" s="382">
        <v>1</v>
      </c>
      <c r="D69" s="383" t="s">
        <v>1554</v>
      </c>
      <c r="E69" s="17" t="s">
        <v>1555</v>
      </c>
    </row>
    <row r="70" spans="1:5" ht="90" customHeight="1">
      <c r="A70" s="408">
        <v>2</v>
      </c>
      <c r="B70" s="408">
        <v>5</v>
      </c>
      <c r="C70" s="382">
        <v>2</v>
      </c>
      <c r="D70" s="383" t="s">
        <v>1556</v>
      </c>
      <c r="E70" s="17" t="s">
        <v>1557</v>
      </c>
    </row>
    <row r="71" spans="1:5" ht="90" customHeight="1">
      <c r="A71" s="408">
        <v>2</v>
      </c>
      <c r="B71" s="408">
        <v>5</v>
      </c>
      <c r="C71" s="382">
        <v>3</v>
      </c>
      <c r="D71" s="383" t="s">
        <v>1558</v>
      </c>
      <c r="E71" s="17" t="s">
        <v>1559</v>
      </c>
    </row>
    <row r="72" spans="1:5" ht="90" customHeight="1">
      <c r="A72" s="408">
        <v>2</v>
      </c>
      <c r="B72" s="408">
        <v>5</v>
      </c>
      <c r="C72" s="382">
        <v>4</v>
      </c>
      <c r="D72" s="383" t="s">
        <v>1560</v>
      </c>
      <c r="E72" s="17" t="s">
        <v>1561</v>
      </c>
    </row>
    <row r="73" spans="1:5" ht="90" customHeight="1">
      <c r="A73" s="408">
        <v>2</v>
      </c>
      <c r="B73" s="408">
        <v>5</v>
      </c>
      <c r="C73" s="382">
        <v>5</v>
      </c>
      <c r="D73" s="383" t="s">
        <v>1562</v>
      </c>
      <c r="E73" s="17" t="s">
        <v>1563</v>
      </c>
    </row>
    <row r="74" spans="1:5" ht="117" customHeight="1">
      <c r="A74" s="408">
        <v>2</v>
      </c>
      <c r="B74" s="408">
        <v>5</v>
      </c>
      <c r="C74" s="382">
        <v>6</v>
      </c>
      <c r="D74" s="383" t="s">
        <v>1564</v>
      </c>
      <c r="E74" s="17" t="s">
        <v>1565</v>
      </c>
    </row>
    <row r="75" spans="1:5" ht="111" customHeight="1">
      <c r="A75" s="407">
        <v>2</v>
      </c>
      <c r="B75" s="407">
        <v>6</v>
      </c>
      <c r="C75" s="5">
        <v>0</v>
      </c>
      <c r="D75" s="7" t="s">
        <v>651</v>
      </c>
      <c r="E75" s="17" t="s">
        <v>1727</v>
      </c>
    </row>
    <row r="76" spans="1:5" ht="90" customHeight="1">
      <c r="A76" s="408">
        <v>2</v>
      </c>
      <c r="B76" s="408">
        <v>6</v>
      </c>
      <c r="C76" s="382">
        <v>1</v>
      </c>
      <c r="D76" s="383" t="s">
        <v>1566</v>
      </c>
      <c r="E76" s="17" t="s">
        <v>1728</v>
      </c>
    </row>
    <row r="77" spans="1:5" ht="90" customHeight="1">
      <c r="A77" s="408">
        <v>2</v>
      </c>
      <c r="B77" s="408">
        <v>6</v>
      </c>
      <c r="C77" s="382">
        <v>2</v>
      </c>
      <c r="D77" s="383" t="s">
        <v>1567</v>
      </c>
      <c r="E77" s="17" t="s">
        <v>1568</v>
      </c>
    </row>
    <row r="78" spans="1:5" ht="114" customHeight="1">
      <c r="A78" s="408">
        <v>2</v>
      </c>
      <c r="B78" s="408">
        <v>6</v>
      </c>
      <c r="C78" s="382">
        <v>3</v>
      </c>
      <c r="D78" s="383" t="s">
        <v>1569</v>
      </c>
      <c r="E78" s="17" t="s">
        <v>1570</v>
      </c>
    </row>
    <row r="79" spans="1:5" ht="90" customHeight="1">
      <c r="A79" s="408">
        <v>2</v>
      </c>
      <c r="B79" s="408">
        <v>6</v>
      </c>
      <c r="C79" s="382">
        <v>4</v>
      </c>
      <c r="D79" s="383" t="s">
        <v>1641</v>
      </c>
      <c r="E79" s="17" t="s">
        <v>1642</v>
      </c>
    </row>
    <row r="80" spans="1:5" ht="90" customHeight="1">
      <c r="A80" s="408">
        <v>2</v>
      </c>
      <c r="B80" s="408">
        <v>6</v>
      </c>
      <c r="C80" s="382">
        <v>5</v>
      </c>
      <c r="D80" s="383" t="s">
        <v>1643</v>
      </c>
      <c r="E80" s="17" t="s">
        <v>1644</v>
      </c>
    </row>
    <row r="81" spans="1:5" ht="90" customHeight="1">
      <c r="A81" s="408">
        <v>2</v>
      </c>
      <c r="B81" s="408">
        <v>6</v>
      </c>
      <c r="C81" s="382">
        <v>6</v>
      </c>
      <c r="D81" s="383" t="s">
        <v>1645</v>
      </c>
      <c r="E81" s="17" t="s">
        <v>1729</v>
      </c>
    </row>
    <row r="82" spans="1:5" ht="90" customHeight="1">
      <c r="A82" s="408">
        <v>2</v>
      </c>
      <c r="B82" s="408">
        <v>6</v>
      </c>
      <c r="C82" s="382">
        <v>7</v>
      </c>
      <c r="D82" s="383" t="s">
        <v>1646</v>
      </c>
      <c r="E82" s="17" t="s">
        <v>1647</v>
      </c>
    </row>
    <row r="83" spans="1:5" ht="90" customHeight="1">
      <c r="A83" s="408">
        <v>2</v>
      </c>
      <c r="B83" s="408">
        <v>6</v>
      </c>
      <c r="C83" s="382">
        <v>8</v>
      </c>
      <c r="D83" s="383" t="s">
        <v>1648</v>
      </c>
      <c r="E83" s="17" t="s">
        <v>1730</v>
      </c>
    </row>
    <row r="84" spans="1:5" ht="90" customHeight="1">
      <c r="A84" s="408">
        <v>2</v>
      </c>
      <c r="B84" s="408">
        <v>6</v>
      </c>
      <c r="C84" s="382">
        <v>9</v>
      </c>
      <c r="D84" s="383" t="s">
        <v>1731</v>
      </c>
      <c r="E84" s="17" t="s">
        <v>1732</v>
      </c>
    </row>
    <row r="85" spans="1:5" ht="90" customHeight="1">
      <c r="A85" s="407">
        <v>2</v>
      </c>
      <c r="B85" s="407">
        <v>7</v>
      </c>
      <c r="C85" s="5">
        <v>0</v>
      </c>
      <c r="D85" s="7" t="s">
        <v>652</v>
      </c>
      <c r="E85" s="17" t="s">
        <v>672</v>
      </c>
    </row>
    <row r="86" spans="1:5" ht="90" customHeight="1">
      <c r="A86" s="408">
        <v>2</v>
      </c>
      <c r="B86" s="408">
        <v>7</v>
      </c>
      <c r="C86" s="382">
        <v>1</v>
      </c>
      <c r="D86" s="383" t="s">
        <v>1649</v>
      </c>
      <c r="E86" s="17" t="s">
        <v>1733</v>
      </c>
    </row>
    <row r="87" spans="1:5" ht="90" customHeight="1">
      <c r="A87" s="407">
        <v>3</v>
      </c>
      <c r="B87" s="407">
        <v>0</v>
      </c>
      <c r="C87" s="5">
        <v>0</v>
      </c>
      <c r="D87" s="8" t="s">
        <v>653</v>
      </c>
      <c r="E87" s="20" t="s">
        <v>683</v>
      </c>
    </row>
    <row r="88" spans="1:5" ht="168.75" customHeight="1">
      <c r="A88" s="407">
        <v>3</v>
      </c>
      <c r="B88" s="407">
        <v>1</v>
      </c>
      <c r="C88" s="5">
        <v>0</v>
      </c>
      <c r="D88" s="7" t="s">
        <v>654</v>
      </c>
      <c r="E88" s="17" t="s">
        <v>1734</v>
      </c>
    </row>
    <row r="89" spans="1:5" ht="135" customHeight="1">
      <c r="A89" s="408">
        <v>3</v>
      </c>
      <c r="B89" s="408">
        <v>1</v>
      </c>
      <c r="C89" s="382">
        <v>1</v>
      </c>
      <c r="D89" s="383" t="s">
        <v>1650</v>
      </c>
      <c r="E89" s="17" t="s">
        <v>1735</v>
      </c>
    </row>
    <row r="90" spans="1:5" ht="135" customHeight="1">
      <c r="A90" s="408">
        <v>3</v>
      </c>
      <c r="B90" s="408">
        <v>1</v>
      </c>
      <c r="C90" s="382">
        <v>2</v>
      </c>
      <c r="D90" s="383" t="s">
        <v>1736</v>
      </c>
      <c r="E90" s="17" t="s">
        <v>1737</v>
      </c>
    </row>
    <row r="91" spans="1:5" ht="90" customHeight="1">
      <c r="A91" s="407">
        <v>3</v>
      </c>
      <c r="B91" s="407">
        <v>2</v>
      </c>
      <c r="C91" s="5">
        <v>0</v>
      </c>
      <c r="D91" s="7" t="s">
        <v>655</v>
      </c>
      <c r="E91" s="17" t="s">
        <v>1738</v>
      </c>
    </row>
    <row r="92" spans="1:5" ht="90" customHeight="1">
      <c r="A92" s="408">
        <v>3</v>
      </c>
      <c r="B92" s="408">
        <v>2</v>
      </c>
      <c r="C92" s="382">
        <v>1</v>
      </c>
      <c r="D92" s="383" t="s">
        <v>1651</v>
      </c>
      <c r="E92" s="17" t="s">
        <v>1652</v>
      </c>
    </row>
    <row r="93" spans="1:5" ht="90" customHeight="1">
      <c r="A93" s="408">
        <v>3</v>
      </c>
      <c r="B93" s="408">
        <v>2</v>
      </c>
      <c r="C93" s="382">
        <v>2</v>
      </c>
      <c r="D93" s="383" t="s">
        <v>1653</v>
      </c>
      <c r="E93" s="17" t="s">
        <v>1739</v>
      </c>
    </row>
    <row r="94" spans="1:5" ht="90" customHeight="1">
      <c r="A94" s="408">
        <v>3</v>
      </c>
      <c r="B94" s="408">
        <v>2</v>
      </c>
      <c r="C94" s="382">
        <v>3</v>
      </c>
      <c r="D94" s="383" t="s">
        <v>1654</v>
      </c>
      <c r="E94" s="17" t="s">
        <v>1740</v>
      </c>
    </row>
    <row r="95" spans="1:5" ht="90" customHeight="1">
      <c r="A95" s="408">
        <v>3</v>
      </c>
      <c r="B95" s="408">
        <v>2</v>
      </c>
      <c r="C95" s="382">
        <v>4</v>
      </c>
      <c r="D95" s="383" t="s">
        <v>1655</v>
      </c>
      <c r="E95" s="17" t="s">
        <v>1741</v>
      </c>
    </row>
    <row r="96" spans="1:5" ht="90" customHeight="1">
      <c r="A96" s="408">
        <v>3</v>
      </c>
      <c r="B96" s="408">
        <v>2</v>
      </c>
      <c r="C96" s="382">
        <v>5</v>
      </c>
      <c r="D96" s="383" t="s">
        <v>1656</v>
      </c>
      <c r="E96" s="17" t="s">
        <v>1657</v>
      </c>
    </row>
    <row r="97" spans="1:5" ht="90" customHeight="1">
      <c r="A97" s="408">
        <v>3</v>
      </c>
      <c r="B97" s="408">
        <v>2</v>
      </c>
      <c r="C97" s="382">
        <v>6</v>
      </c>
      <c r="D97" s="383" t="s">
        <v>1658</v>
      </c>
      <c r="E97" s="17" t="s">
        <v>1659</v>
      </c>
    </row>
    <row r="98" spans="1:5" ht="90" customHeight="1">
      <c r="A98" s="407">
        <v>3</v>
      </c>
      <c r="B98" s="407">
        <v>3</v>
      </c>
      <c r="C98" s="5">
        <v>0</v>
      </c>
      <c r="D98" s="7" t="s">
        <v>656</v>
      </c>
      <c r="E98" s="17" t="s">
        <v>677</v>
      </c>
    </row>
    <row r="99" spans="1:5" ht="129" customHeight="1">
      <c r="A99" s="408">
        <v>3</v>
      </c>
      <c r="B99" s="408">
        <v>3</v>
      </c>
      <c r="C99" s="382">
        <v>1</v>
      </c>
      <c r="D99" s="383" t="s">
        <v>1742</v>
      </c>
      <c r="E99" s="17" t="s">
        <v>1743</v>
      </c>
    </row>
    <row r="100" spans="1:5" ht="90" customHeight="1">
      <c r="A100" s="408">
        <v>3</v>
      </c>
      <c r="B100" s="408">
        <v>3</v>
      </c>
      <c r="C100" s="382">
        <v>2</v>
      </c>
      <c r="D100" s="383" t="s">
        <v>1660</v>
      </c>
      <c r="E100" s="17" t="s">
        <v>1744</v>
      </c>
    </row>
    <row r="101" spans="1:5" ht="90" customHeight="1">
      <c r="A101" s="408">
        <v>3</v>
      </c>
      <c r="B101" s="408">
        <v>3</v>
      </c>
      <c r="C101" s="382">
        <v>3</v>
      </c>
      <c r="D101" s="383" t="s">
        <v>1661</v>
      </c>
      <c r="E101" s="17" t="s">
        <v>1745</v>
      </c>
    </row>
    <row r="102" spans="1:5" ht="90" customHeight="1">
      <c r="A102" s="408">
        <v>3</v>
      </c>
      <c r="B102" s="408">
        <v>3</v>
      </c>
      <c r="C102" s="382">
        <v>4</v>
      </c>
      <c r="D102" s="383" t="s">
        <v>1662</v>
      </c>
      <c r="E102" s="17" t="s">
        <v>1746</v>
      </c>
    </row>
    <row r="103" spans="1:5" ht="90" customHeight="1">
      <c r="A103" s="408">
        <v>3</v>
      </c>
      <c r="B103" s="408">
        <v>3</v>
      </c>
      <c r="C103" s="382">
        <v>5</v>
      </c>
      <c r="D103" s="383" t="s">
        <v>1663</v>
      </c>
      <c r="E103" s="17" t="s">
        <v>1747</v>
      </c>
    </row>
    <row r="104" spans="1:5" ht="90" customHeight="1">
      <c r="A104" s="408">
        <v>3</v>
      </c>
      <c r="B104" s="408">
        <v>3</v>
      </c>
      <c r="C104" s="382">
        <v>6</v>
      </c>
      <c r="D104" s="383" t="s">
        <v>1664</v>
      </c>
      <c r="E104" s="17" t="s">
        <v>1748</v>
      </c>
    </row>
    <row r="105" spans="1:5" ht="90" customHeight="1">
      <c r="A105" s="407">
        <v>3</v>
      </c>
      <c r="B105" s="407">
        <v>4</v>
      </c>
      <c r="C105" s="5">
        <v>0</v>
      </c>
      <c r="D105" s="7" t="s">
        <v>657</v>
      </c>
      <c r="E105" s="17" t="s">
        <v>1749</v>
      </c>
    </row>
    <row r="106" spans="1:5" ht="90" customHeight="1">
      <c r="A106" s="408">
        <v>3</v>
      </c>
      <c r="B106" s="408">
        <v>4</v>
      </c>
      <c r="C106" s="382">
        <v>1</v>
      </c>
      <c r="D106" s="383" t="s">
        <v>1665</v>
      </c>
      <c r="E106" s="17" t="s">
        <v>1750</v>
      </c>
    </row>
    <row r="107" spans="1:5" ht="90" customHeight="1">
      <c r="A107" s="408">
        <v>3</v>
      </c>
      <c r="B107" s="408">
        <v>4</v>
      </c>
      <c r="C107" s="382">
        <v>2</v>
      </c>
      <c r="D107" s="383" t="s">
        <v>1666</v>
      </c>
      <c r="E107" s="17" t="s">
        <v>1751</v>
      </c>
    </row>
    <row r="108" spans="1:5" ht="90" customHeight="1">
      <c r="A108" s="408">
        <v>3</v>
      </c>
      <c r="B108" s="408">
        <v>4</v>
      </c>
      <c r="C108" s="382">
        <v>3</v>
      </c>
      <c r="D108" s="383" t="s">
        <v>1667</v>
      </c>
      <c r="E108" s="17" t="s">
        <v>1752</v>
      </c>
    </row>
    <row r="109" spans="1:5" ht="90" customHeight="1">
      <c r="A109" s="407">
        <v>3</v>
      </c>
      <c r="B109" s="407">
        <v>5</v>
      </c>
      <c r="C109" s="5">
        <v>0</v>
      </c>
      <c r="D109" s="7" t="s">
        <v>658</v>
      </c>
      <c r="E109" s="17" t="s">
        <v>1753</v>
      </c>
    </row>
    <row r="110" spans="1:5" ht="90" customHeight="1">
      <c r="A110" s="408">
        <v>3</v>
      </c>
      <c r="B110" s="408">
        <v>5</v>
      </c>
      <c r="C110" s="382">
        <v>1</v>
      </c>
      <c r="D110" s="383" t="s">
        <v>1668</v>
      </c>
      <c r="E110" s="17" t="s">
        <v>1754</v>
      </c>
    </row>
    <row r="111" spans="1:5" ht="90" customHeight="1">
      <c r="A111" s="408">
        <v>3</v>
      </c>
      <c r="B111" s="408">
        <v>5</v>
      </c>
      <c r="C111" s="382">
        <v>2</v>
      </c>
      <c r="D111" s="383" t="s">
        <v>1669</v>
      </c>
      <c r="E111" s="17" t="s">
        <v>1670</v>
      </c>
    </row>
    <row r="112" spans="1:5" ht="90" customHeight="1">
      <c r="A112" s="408">
        <v>3</v>
      </c>
      <c r="B112" s="408">
        <v>5</v>
      </c>
      <c r="C112" s="382">
        <v>3</v>
      </c>
      <c r="D112" s="383" t="s">
        <v>1671</v>
      </c>
      <c r="E112" s="17" t="s">
        <v>1755</v>
      </c>
    </row>
    <row r="113" spans="1:5" ht="90" customHeight="1">
      <c r="A113" s="408">
        <v>3</v>
      </c>
      <c r="B113" s="408">
        <v>5</v>
      </c>
      <c r="C113" s="382">
        <v>4</v>
      </c>
      <c r="D113" s="383" t="s">
        <v>1672</v>
      </c>
      <c r="E113" s="17" t="s">
        <v>1756</v>
      </c>
    </row>
    <row r="114" spans="1:5" ht="90" customHeight="1">
      <c r="A114" s="408">
        <v>3</v>
      </c>
      <c r="B114" s="408">
        <v>5</v>
      </c>
      <c r="C114" s="382">
        <v>5</v>
      </c>
      <c r="D114" s="383" t="s">
        <v>1673</v>
      </c>
      <c r="E114" s="17" t="s">
        <v>1674</v>
      </c>
    </row>
    <row r="115" spans="1:5" ht="90" customHeight="1">
      <c r="A115" s="408">
        <v>3</v>
      </c>
      <c r="B115" s="408">
        <v>5</v>
      </c>
      <c r="C115" s="382">
        <v>6</v>
      </c>
      <c r="D115" s="383" t="s">
        <v>1675</v>
      </c>
      <c r="E115" s="17" t="s">
        <v>1676</v>
      </c>
    </row>
    <row r="116" spans="1:5" ht="90" customHeight="1">
      <c r="A116" s="407">
        <v>3</v>
      </c>
      <c r="B116" s="407">
        <v>6</v>
      </c>
      <c r="C116" s="5">
        <v>0</v>
      </c>
      <c r="D116" s="7" t="s">
        <v>1757</v>
      </c>
      <c r="E116" s="17" t="s">
        <v>1337</v>
      </c>
    </row>
    <row r="117" spans="1:5" ht="90" customHeight="1">
      <c r="A117" s="408">
        <v>3</v>
      </c>
      <c r="B117" s="408">
        <v>6</v>
      </c>
      <c r="C117" s="382">
        <v>1</v>
      </c>
      <c r="D117" s="383" t="s">
        <v>1677</v>
      </c>
      <c r="E117" s="17" t="s">
        <v>1678</v>
      </c>
    </row>
    <row r="118" spans="1:5" ht="90" customHeight="1">
      <c r="A118" s="407">
        <v>3</v>
      </c>
      <c r="B118" s="407">
        <v>7</v>
      </c>
      <c r="C118" s="5">
        <v>0</v>
      </c>
      <c r="D118" s="7" t="s">
        <v>659</v>
      </c>
      <c r="E118" s="17" t="s">
        <v>678</v>
      </c>
    </row>
    <row r="119" spans="1:5" ht="90" customHeight="1">
      <c r="A119" s="408">
        <v>3</v>
      </c>
      <c r="B119" s="408">
        <v>7</v>
      </c>
      <c r="C119" s="382">
        <v>1</v>
      </c>
      <c r="D119" s="383" t="s">
        <v>1679</v>
      </c>
      <c r="E119" s="17" t="s">
        <v>1758</v>
      </c>
    </row>
    <row r="120" spans="1:5" ht="90" customHeight="1">
      <c r="A120" s="408">
        <v>3</v>
      </c>
      <c r="B120" s="408">
        <v>7</v>
      </c>
      <c r="C120" s="382">
        <v>2</v>
      </c>
      <c r="D120" s="383" t="s">
        <v>1680</v>
      </c>
      <c r="E120" s="17" t="s">
        <v>1759</v>
      </c>
    </row>
    <row r="121" spans="1:5" ht="90" customHeight="1">
      <c r="A121" s="407">
        <v>3</v>
      </c>
      <c r="B121" s="407">
        <v>8</v>
      </c>
      <c r="C121" s="5">
        <v>0</v>
      </c>
      <c r="D121" s="7" t="s">
        <v>1760</v>
      </c>
      <c r="E121" s="17" t="s">
        <v>1761</v>
      </c>
    </row>
    <row r="122" spans="1:5" ht="90" customHeight="1">
      <c r="A122" s="408">
        <v>3</v>
      </c>
      <c r="B122" s="408">
        <v>8</v>
      </c>
      <c r="C122" s="382">
        <v>1</v>
      </c>
      <c r="D122" s="383" t="s">
        <v>1681</v>
      </c>
      <c r="E122" s="17" t="s">
        <v>1762</v>
      </c>
    </row>
    <row r="123" spans="1:5" ht="90" customHeight="1">
      <c r="A123" s="408">
        <v>3</v>
      </c>
      <c r="B123" s="408">
        <v>8</v>
      </c>
      <c r="C123" s="382">
        <v>2</v>
      </c>
      <c r="D123" s="383" t="s">
        <v>1682</v>
      </c>
      <c r="E123" s="17" t="s">
        <v>1763</v>
      </c>
    </row>
    <row r="124" spans="1:5" ht="90" customHeight="1">
      <c r="A124" s="408">
        <v>3</v>
      </c>
      <c r="B124" s="408">
        <v>8</v>
      </c>
      <c r="C124" s="382">
        <v>3</v>
      </c>
      <c r="D124" s="383" t="s">
        <v>1683</v>
      </c>
      <c r="E124" s="17" t="s">
        <v>1764</v>
      </c>
    </row>
    <row r="125" spans="1:5" ht="90" customHeight="1">
      <c r="A125" s="408">
        <v>3</v>
      </c>
      <c r="B125" s="408">
        <v>8</v>
      </c>
      <c r="C125" s="382">
        <v>4</v>
      </c>
      <c r="D125" s="383" t="s">
        <v>1684</v>
      </c>
      <c r="E125" s="17" t="s">
        <v>1765</v>
      </c>
    </row>
    <row r="126" spans="1:5" ht="90" customHeight="1">
      <c r="A126" s="407">
        <v>3</v>
      </c>
      <c r="B126" s="407">
        <v>9</v>
      </c>
      <c r="C126" s="5">
        <v>0</v>
      </c>
      <c r="D126" s="7" t="s">
        <v>1766</v>
      </c>
      <c r="E126" s="17" t="s">
        <v>682</v>
      </c>
    </row>
    <row r="127" spans="1:5" ht="158.25" customHeight="1">
      <c r="A127" s="408">
        <v>3</v>
      </c>
      <c r="B127" s="408">
        <v>9</v>
      </c>
      <c r="C127" s="382">
        <v>1</v>
      </c>
      <c r="D127" s="383" t="s">
        <v>1685</v>
      </c>
      <c r="E127" s="17" t="s">
        <v>1767</v>
      </c>
    </row>
    <row r="128" spans="1:5" ht="90" customHeight="1">
      <c r="A128" s="408">
        <v>3</v>
      </c>
      <c r="B128" s="408">
        <v>9</v>
      </c>
      <c r="C128" s="382">
        <v>2</v>
      </c>
      <c r="D128" s="383" t="s">
        <v>1686</v>
      </c>
      <c r="E128" s="17" t="s">
        <v>1687</v>
      </c>
    </row>
    <row r="129" spans="1:5" ht="90" customHeight="1">
      <c r="A129" s="408">
        <v>3</v>
      </c>
      <c r="B129" s="408">
        <v>9</v>
      </c>
      <c r="C129" s="382">
        <v>3</v>
      </c>
      <c r="D129" s="383" t="s">
        <v>1688</v>
      </c>
      <c r="E129" s="17" t="s">
        <v>1768</v>
      </c>
    </row>
    <row r="130" spans="1:5" ht="90" customHeight="1">
      <c r="A130" s="407">
        <v>4</v>
      </c>
      <c r="B130" s="407">
        <v>0</v>
      </c>
      <c r="C130" s="5">
        <v>0</v>
      </c>
      <c r="D130" s="8" t="s">
        <v>1769</v>
      </c>
      <c r="E130" s="20" t="s">
        <v>684</v>
      </c>
    </row>
    <row r="131" spans="1:5" ht="90" customHeight="1">
      <c r="A131" s="407">
        <v>4</v>
      </c>
      <c r="B131" s="407">
        <v>1</v>
      </c>
      <c r="C131" s="5">
        <v>0</v>
      </c>
      <c r="D131" s="7" t="s">
        <v>660</v>
      </c>
      <c r="E131" s="17" t="s">
        <v>679</v>
      </c>
    </row>
    <row r="132" spans="1:5" ht="90" customHeight="1">
      <c r="A132" s="408">
        <v>4</v>
      </c>
      <c r="B132" s="408">
        <v>1</v>
      </c>
      <c r="C132" s="382">
        <v>1</v>
      </c>
      <c r="D132" s="383" t="s">
        <v>1689</v>
      </c>
      <c r="E132" s="17" t="s">
        <v>1770</v>
      </c>
    </row>
    <row r="133" spans="1:5" ht="90" customHeight="1">
      <c r="A133" s="408">
        <v>4</v>
      </c>
      <c r="B133" s="408">
        <v>1</v>
      </c>
      <c r="C133" s="382">
        <v>2</v>
      </c>
      <c r="D133" s="383" t="s">
        <v>1690</v>
      </c>
      <c r="E133" s="17" t="s">
        <v>1691</v>
      </c>
    </row>
    <row r="134" spans="1:5" ht="90" customHeight="1">
      <c r="A134" s="407">
        <v>4</v>
      </c>
      <c r="B134" s="407">
        <v>2</v>
      </c>
      <c r="C134" s="5">
        <v>0</v>
      </c>
      <c r="D134" s="7" t="s">
        <v>661</v>
      </c>
      <c r="E134" s="17" t="s">
        <v>680</v>
      </c>
    </row>
    <row r="135" spans="1:5" ht="90" customHeight="1">
      <c r="A135" s="408">
        <v>4</v>
      </c>
      <c r="B135" s="408">
        <v>2</v>
      </c>
      <c r="C135" s="382">
        <v>1</v>
      </c>
      <c r="D135" s="383" t="s">
        <v>1692</v>
      </c>
      <c r="E135" s="17" t="s">
        <v>1693</v>
      </c>
    </row>
    <row r="136" spans="1:5" ht="90" customHeight="1">
      <c r="A136" s="408">
        <v>4</v>
      </c>
      <c r="B136" s="408">
        <v>2</v>
      </c>
      <c r="C136" s="382">
        <v>2</v>
      </c>
      <c r="D136" s="383" t="s">
        <v>1771</v>
      </c>
      <c r="E136" s="17" t="s">
        <v>1772</v>
      </c>
    </row>
    <row r="137" spans="1:5" ht="90" customHeight="1">
      <c r="A137" s="408">
        <v>4</v>
      </c>
      <c r="B137" s="408">
        <v>2</v>
      </c>
      <c r="C137" s="382">
        <v>3</v>
      </c>
      <c r="D137" s="383" t="s">
        <v>1694</v>
      </c>
      <c r="E137" s="17" t="s">
        <v>1695</v>
      </c>
    </row>
    <row r="138" spans="1:5" ht="90" customHeight="1">
      <c r="A138" s="407">
        <v>4</v>
      </c>
      <c r="B138" s="407">
        <v>3</v>
      </c>
      <c r="C138" s="5">
        <v>0</v>
      </c>
      <c r="D138" s="7" t="s">
        <v>662</v>
      </c>
      <c r="E138" s="17" t="s">
        <v>681</v>
      </c>
    </row>
    <row r="139" spans="1:5" ht="90" customHeight="1">
      <c r="A139" s="408">
        <v>4</v>
      </c>
      <c r="B139" s="408">
        <v>3</v>
      </c>
      <c r="C139" s="382">
        <v>1</v>
      </c>
      <c r="D139" s="383" t="s">
        <v>1696</v>
      </c>
      <c r="E139" s="17" t="s">
        <v>1773</v>
      </c>
    </row>
    <row r="140" spans="1:5" ht="90" customHeight="1">
      <c r="A140" s="408">
        <v>4</v>
      </c>
      <c r="B140" s="408">
        <v>3</v>
      </c>
      <c r="C140" s="382">
        <v>2</v>
      </c>
      <c r="D140" s="383" t="s">
        <v>1697</v>
      </c>
      <c r="E140" s="17" t="s">
        <v>1698</v>
      </c>
    </row>
    <row r="141" spans="1:5" ht="90" customHeight="1">
      <c r="A141" s="408">
        <v>4</v>
      </c>
      <c r="B141" s="408">
        <v>3</v>
      </c>
      <c r="C141" s="382">
        <v>3</v>
      </c>
      <c r="D141" s="383" t="s">
        <v>1699</v>
      </c>
      <c r="E141" s="17" t="s">
        <v>1700</v>
      </c>
    </row>
    <row r="142" spans="1:5" ht="90" customHeight="1">
      <c r="A142" s="408">
        <v>4</v>
      </c>
      <c r="B142" s="408">
        <v>3</v>
      </c>
      <c r="C142" s="382">
        <v>4</v>
      </c>
      <c r="D142" s="383" t="s">
        <v>1701</v>
      </c>
      <c r="E142" s="17" t="s">
        <v>1774</v>
      </c>
    </row>
    <row r="143" spans="1:5" ht="90" customHeight="1">
      <c r="A143" s="407">
        <v>4</v>
      </c>
      <c r="B143" s="407">
        <v>4</v>
      </c>
      <c r="C143" s="5">
        <v>0</v>
      </c>
      <c r="D143" s="7" t="s">
        <v>663</v>
      </c>
      <c r="E143" s="17" t="s">
        <v>1703</v>
      </c>
    </row>
    <row r="144" spans="1:5" ht="90" customHeight="1">
      <c r="A144" s="407">
        <v>4</v>
      </c>
      <c r="B144" s="407">
        <v>4</v>
      </c>
      <c r="C144" s="5">
        <v>1</v>
      </c>
      <c r="D144" s="7" t="s">
        <v>1702</v>
      </c>
      <c r="E144" s="17" t="s">
        <v>1703</v>
      </c>
    </row>
  </sheetData>
  <sheetProtection password="D38D" sheet="1" objects="1" scenarios="1"/>
  <pageMargins left="1.1023622047244095" right="0.31496062992125984" top="0.74803149606299213" bottom="0.74803149606299213" header="0.31496062992125984" footer="0.31496062992125984"/>
  <pageSetup paperSize="5" scale="95" orientation="landscape" r:id="rId1"/>
  <headerFooter>
    <oddFooter>&amp;CPágina &amp;P de &amp;N&amp;RFecha &amp;D</oddFooter>
  </headerFooter>
  <legacyDrawing r:id="rId2"/>
  <tableParts count="1">
    <tablePart r:id="rId3"/>
  </tableParts>
</worksheet>
</file>

<file path=xl/worksheets/sheet13.xml><?xml version="1.0" encoding="utf-8"?>
<worksheet xmlns="http://schemas.openxmlformats.org/spreadsheetml/2006/main" xmlns:r="http://schemas.openxmlformats.org/officeDocument/2006/relationships">
  <sheetPr>
    <tabColor theme="8" tint="-0.499984740745262"/>
  </sheetPr>
  <dimension ref="A1:H96"/>
  <sheetViews>
    <sheetView zoomScaleNormal="100" workbookViewId="0">
      <selection activeCell="A2" sqref="A2"/>
    </sheetView>
  </sheetViews>
  <sheetFormatPr baseColWidth="10" defaultColWidth="0" defaultRowHeight="15" zeroHeight="1"/>
  <cols>
    <col min="1" max="3" width="3" style="433" bestFit="1" customWidth="1"/>
    <col min="4" max="4" width="3.140625" style="433" bestFit="1" customWidth="1"/>
    <col min="5" max="5" width="3" style="433" bestFit="1" customWidth="1"/>
    <col min="6" max="6" width="52.5703125" style="434" customWidth="1"/>
    <col min="7" max="7" width="99.85546875" style="434" customWidth="1"/>
    <col min="8" max="8" width="0.140625" style="432" customWidth="1"/>
    <col min="9" max="16384" width="11.42578125" style="432" hidden="1"/>
  </cols>
  <sheetData>
    <row r="1" spans="1:7" ht="30" customHeight="1">
      <c r="A1" s="430" t="s">
        <v>1791</v>
      </c>
      <c r="B1" s="430" t="s">
        <v>606</v>
      </c>
      <c r="C1" s="430" t="s">
        <v>1792</v>
      </c>
      <c r="D1" s="430" t="s">
        <v>1793</v>
      </c>
      <c r="E1" s="430" t="s">
        <v>1794</v>
      </c>
      <c r="F1" s="431" t="s">
        <v>609</v>
      </c>
      <c r="G1" s="430" t="s">
        <v>664</v>
      </c>
    </row>
    <row r="2" spans="1:7">
      <c r="A2" s="433">
        <v>1</v>
      </c>
      <c r="B2" s="433">
        <v>0</v>
      </c>
      <c r="C2" s="433">
        <v>0</v>
      </c>
      <c r="D2" s="433">
        <v>0</v>
      </c>
      <c r="E2" s="433">
        <v>0</v>
      </c>
      <c r="F2" s="434" t="s">
        <v>1603</v>
      </c>
    </row>
    <row r="3" spans="1:7" ht="60">
      <c r="A3" s="433">
        <v>1</v>
      </c>
      <c r="B3" s="433">
        <v>1</v>
      </c>
      <c r="C3" s="433">
        <v>0</v>
      </c>
      <c r="D3" s="433">
        <v>0</v>
      </c>
      <c r="E3" s="433">
        <v>0</v>
      </c>
      <c r="F3" s="434" t="s">
        <v>1604</v>
      </c>
      <c r="G3" s="435" t="s">
        <v>1775</v>
      </c>
    </row>
    <row r="4" spans="1:7" ht="210">
      <c r="A4" s="433">
        <v>1</v>
      </c>
      <c r="B4" s="433">
        <v>1</v>
      </c>
      <c r="C4" s="433">
        <v>1</v>
      </c>
      <c r="D4" s="433">
        <v>0</v>
      </c>
      <c r="E4" s="433">
        <v>0</v>
      </c>
      <c r="F4" s="434" t="s">
        <v>1776</v>
      </c>
      <c r="G4" s="435" t="s">
        <v>1790</v>
      </c>
    </row>
    <row r="5" spans="1:7" ht="120">
      <c r="A5" s="433">
        <v>1</v>
      </c>
      <c r="B5" s="433">
        <v>1</v>
      </c>
      <c r="C5" s="433">
        <v>1</v>
      </c>
      <c r="D5" s="433">
        <v>1</v>
      </c>
      <c r="E5" s="433">
        <v>0</v>
      </c>
      <c r="F5" s="434" t="s">
        <v>1605</v>
      </c>
      <c r="G5" s="435" t="s">
        <v>1777</v>
      </c>
    </row>
    <row r="6" spans="1:7">
      <c r="A6" s="433">
        <v>1</v>
      </c>
      <c r="B6" s="433">
        <v>1</v>
      </c>
      <c r="C6" s="433">
        <v>1</v>
      </c>
      <c r="D6" s="433">
        <v>1</v>
      </c>
      <c r="E6" s="433">
        <v>1</v>
      </c>
      <c r="F6" s="434" t="s">
        <v>1606</v>
      </c>
      <c r="G6" s="435"/>
    </row>
    <row r="7" spans="1:7">
      <c r="A7" s="433">
        <v>1</v>
      </c>
      <c r="B7" s="433">
        <v>1</v>
      </c>
      <c r="C7" s="433">
        <v>1</v>
      </c>
      <c r="D7" s="433">
        <v>1</v>
      </c>
      <c r="E7" s="433">
        <v>2</v>
      </c>
      <c r="F7" s="434" t="s">
        <v>1607</v>
      </c>
      <c r="G7" s="435"/>
    </row>
    <row r="8" spans="1:7">
      <c r="A8" s="433">
        <v>1</v>
      </c>
      <c r="B8" s="433">
        <v>1</v>
      </c>
      <c r="C8" s="433">
        <v>1</v>
      </c>
      <c r="D8" s="433">
        <v>1</v>
      </c>
      <c r="E8" s="433">
        <v>3</v>
      </c>
      <c r="F8" s="434" t="s">
        <v>1608</v>
      </c>
      <c r="G8" s="435"/>
    </row>
    <row r="9" spans="1:7">
      <c r="A9" s="433">
        <v>1</v>
      </c>
      <c r="B9" s="433">
        <v>1</v>
      </c>
      <c r="C9" s="433">
        <v>1</v>
      </c>
      <c r="D9" s="433">
        <v>1</v>
      </c>
      <c r="E9" s="433">
        <v>4</v>
      </c>
      <c r="F9" s="434" t="s">
        <v>1795</v>
      </c>
      <c r="G9" s="435"/>
    </row>
    <row r="10" spans="1:7" ht="30">
      <c r="A10" s="433">
        <v>1</v>
      </c>
      <c r="B10" s="433">
        <v>1</v>
      </c>
      <c r="C10" s="433">
        <v>1</v>
      </c>
      <c r="D10" s="433">
        <v>2</v>
      </c>
      <c r="E10" s="433">
        <v>0</v>
      </c>
      <c r="F10" s="436" t="s">
        <v>1609</v>
      </c>
      <c r="G10" s="435"/>
    </row>
    <row r="11" spans="1:7" ht="165" customHeight="1">
      <c r="A11" s="433">
        <v>1</v>
      </c>
      <c r="B11" s="433">
        <v>1</v>
      </c>
      <c r="C11" s="433">
        <v>1</v>
      </c>
      <c r="D11" s="433">
        <v>3</v>
      </c>
      <c r="E11" s="433">
        <v>0</v>
      </c>
      <c r="F11" s="436" t="s">
        <v>1610</v>
      </c>
      <c r="G11" s="435" t="s">
        <v>1778</v>
      </c>
    </row>
    <row r="12" spans="1:7" ht="45">
      <c r="A12" s="433">
        <v>1</v>
      </c>
      <c r="B12" s="433">
        <v>1</v>
      </c>
      <c r="C12" s="433">
        <v>2</v>
      </c>
      <c r="D12" s="433">
        <v>0</v>
      </c>
      <c r="E12" s="433">
        <v>0</v>
      </c>
      <c r="F12" s="436" t="s">
        <v>1611</v>
      </c>
      <c r="G12" s="435"/>
    </row>
    <row r="13" spans="1:7" ht="279" customHeight="1">
      <c r="A13" s="433">
        <v>1</v>
      </c>
      <c r="B13" s="433">
        <v>1</v>
      </c>
      <c r="C13" s="433">
        <v>2</v>
      </c>
      <c r="D13" s="433">
        <v>1</v>
      </c>
      <c r="E13" s="433">
        <v>0</v>
      </c>
      <c r="F13" s="436" t="s">
        <v>1633</v>
      </c>
      <c r="G13" s="435" t="s">
        <v>1779</v>
      </c>
    </row>
    <row r="14" spans="1:7" ht="30">
      <c r="A14" s="433">
        <v>1</v>
      </c>
      <c r="B14" s="433">
        <v>1</v>
      </c>
      <c r="C14" s="433">
        <v>2</v>
      </c>
      <c r="D14" s="433">
        <v>2</v>
      </c>
      <c r="E14" s="433">
        <v>0</v>
      </c>
      <c r="F14" s="436" t="s">
        <v>1612</v>
      </c>
      <c r="G14" s="435"/>
    </row>
    <row r="15" spans="1:7">
      <c r="A15" s="433">
        <v>1</v>
      </c>
      <c r="B15" s="433">
        <v>2</v>
      </c>
      <c r="C15" s="433">
        <v>0</v>
      </c>
      <c r="D15" s="433">
        <v>0</v>
      </c>
      <c r="E15" s="433">
        <v>0</v>
      </c>
      <c r="F15" s="436" t="s">
        <v>1613</v>
      </c>
      <c r="G15" s="435"/>
    </row>
    <row r="16" spans="1:7" ht="165">
      <c r="A16" s="433">
        <v>1</v>
      </c>
      <c r="B16" s="433">
        <v>2</v>
      </c>
      <c r="C16" s="433">
        <v>1</v>
      </c>
      <c r="D16" s="433">
        <v>0</v>
      </c>
      <c r="E16" s="433">
        <v>0</v>
      </c>
      <c r="F16" s="436" t="s">
        <v>1614</v>
      </c>
      <c r="G16" s="435" t="s">
        <v>1780</v>
      </c>
    </row>
    <row r="17" spans="1:7" ht="45">
      <c r="A17" s="433">
        <v>1</v>
      </c>
      <c r="B17" s="433">
        <v>2</v>
      </c>
      <c r="C17" s="433">
        <v>2</v>
      </c>
      <c r="D17" s="433">
        <v>0</v>
      </c>
      <c r="E17" s="433">
        <v>0</v>
      </c>
      <c r="F17" s="436" t="s">
        <v>1615</v>
      </c>
      <c r="G17" s="435"/>
    </row>
    <row r="18" spans="1:7">
      <c r="A18" s="433">
        <v>1</v>
      </c>
      <c r="B18" s="433">
        <v>2</v>
      </c>
      <c r="C18" s="433">
        <v>2</v>
      </c>
      <c r="D18" s="433">
        <v>1</v>
      </c>
      <c r="E18" s="433">
        <v>0</v>
      </c>
      <c r="F18" s="436" t="s">
        <v>1616</v>
      </c>
      <c r="G18" s="435"/>
    </row>
    <row r="19" spans="1:7">
      <c r="A19" s="433">
        <v>1</v>
      </c>
      <c r="B19" s="433">
        <v>2</v>
      </c>
      <c r="C19" s="433">
        <v>2</v>
      </c>
      <c r="D19" s="433">
        <v>2</v>
      </c>
      <c r="E19" s="433">
        <v>0</v>
      </c>
      <c r="F19" s="436" t="s">
        <v>1617</v>
      </c>
      <c r="G19" s="435"/>
    </row>
    <row r="20" spans="1:7">
      <c r="A20" s="433">
        <v>1</v>
      </c>
      <c r="B20" s="433">
        <v>2</v>
      </c>
      <c r="C20" s="433">
        <v>2</v>
      </c>
      <c r="D20" s="433">
        <v>3</v>
      </c>
      <c r="E20" s="433">
        <v>0</v>
      </c>
      <c r="F20" s="436" t="s">
        <v>1618</v>
      </c>
      <c r="G20" s="435"/>
    </row>
    <row r="21" spans="1:7" ht="165" customHeight="1">
      <c r="A21" s="433">
        <v>1</v>
      </c>
      <c r="B21" s="433">
        <v>2</v>
      </c>
      <c r="C21" s="433">
        <v>2</v>
      </c>
      <c r="D21" s="433">
        <v>4</v>
      </c>
      <c r="E21" s="433">
        <v>0</v>
      </c>
      <c r="F21" s="436" t="s">
        <v>1619</v>
      </c>
      <c r="G21" s="435" t="s">
        <v>1781</v>
      </c>
    </row>
    <row r="22" spans="1:7" ht="45">
      <c r="A22" s="433">
        <v>1</v>
      </c>
      <c r="B22" s="433">
        <v>2</v>
      </c>
      <c r="C22" s="433">
        <v>3</v>
      </c>
      <c r="D22" s="433">
        <v>0</v>
      </c>
      <c r="E22" s="433">
        <v>0</v>
      </c>
      <c r="F22" s="436" t="s">
        <v>1620</v>
      </c>
      <c r="G22" s="435"/>
    </row>
    <row r="23" spans="1:7" ht="135">
      <c r="A23" s="433">
        <v>1</v>
      </c>
      <c r="B23" s="433">
        <v>2</v>
      </c>
      <c r="C23" s="433">
        <v>3</v>
      </c>
      <c r="D23" s="433">
        <v>1</v>
      </c>
      <c r="E23" s="433">
        <v>0</v>
      </c>
      <c r="F23" s="436" t="s">
        <v>1621</v>
      </c>
      <c r="G23" s="435" t="s">
        <v>1782</v>
      </c>
    </row>
    <row r="24" spans="1:7" ht="90">
      <c r="A24" s="433">
        <v>1</v>
      </c>
      <c r="B24" s="433">
        <v>2</v>
      </c>
      <c r="C24" s="433">
        <v>3</v>
      </c>
      <c r="D24" s="433">
        <v>2</v>
      </c>
      <c r="E24" s="433">
        <v>0</v>
      </c>
      <c r="F24" s="436" t="s">
        <v>1622</v>
      </c>
      <c r="G24" s="435" t="s">
        <v>1783</v>
      </c>
    </row>
    <row r="25" spans="1:7" ht="75">
      <c r="A25" s="433">
        <v>1</v>
      </c>
      <c r="B25" s="433">
        <v>2</v>
      </c>
      <c r="C25" s="433">
        <v>3</v>
      </c>
      <c r="D25" s="433">
        <v>3</v>
      </c>
      <c r="E25" s="433">
        <v>0</v>
      </c>
      <c r="F25" s="436" t="s">
        <v>1623</v>
      </c>
      <c r="G25" s="435" t="s">
        <v>1640</v>
      </c>
    </row>
    <row r="26" spans="1:7" ht="90">
      <c r="A26" s="433">
        <v>1</v>
      </c>
      <c r="B26" s="433">
        <v>2</v>
      </c>
      <c r="C26" s="433">
        <v>3</v>
      </c>
      <c r="D26" s="433">
        <v>4</v>
      </c>
      <c r="E26" s="433">
        <v>0</v>
      </c>
      <c r="F26" s="436" t="s">
        <v>1624</v>
      </c>
      <c r="G26" s="435" t="s">
        <v>1784</v>
      </c>
    </row>
    <row r="27" spans="1:7" ht="150">
      <c r="A27" s="433">
        <v>1</v>
      </c>
      <c r="B27" s="433">
        <v>2</v>
      </c>
      <c r="C27" s="433">
        <v>3</v>
      </c>
      <c r="D27" s="433">
        <v>5</v>
      </c>
      <c r="E27" s="433">
        <v>0</v>
      </c>
      <c r="F27" s="436" t="s">
        <v>1625</v>
      </c>
      <c r="G27" s="435" t="s">
        <v>1785</v>
      </c>
    </row>
    <row r="28" spans="1:7" ht="30">
      <c r="A28" s="433">
        <v>1</v>
      </c>
      <c r="B28" s="433">
        <v>2</v>
      </c>
      <c r="C28" s="433">
        <v>4</v>
      </c>
      <c r="D28" s="433">
        <v>0</v>
      </c>
      <c r="E28" s="433">
        <v>0</v>
      </c>
      <c r="F28" s="436" t="s">
        <v>1626</v>
      </c>
      <c r="G28" s="435"/>
    </row>
    <row r="29" spans="1:7">
      <c r="A29" s="433">
        <v>1</v>
      </c>
      <c r="B29" s="433">
        <v>2</v>
      </c>
      <c r="C29" s="433">
        <v>4</v>
      </c>
      <c r="D29" s="433">
        <v>1</v>
      </c>
      <c r="E29" s="433">
        <v>0</v>
      </c>
      <c r="F29" s="436" t="s">
        <v>1621</v>
      </c>
      <c r="G29" s="435"/>
    </row>
    <row r="30" spans="1:7" ht="30">
      <c r="A30" s="433">
        <v>1</v>
      </c>
      <c r="B30" s="433">
        <v>2</v>
      </c>
      <c r="C30" s="433">
        <v>4</v>
      </c>
      <c r="D30" s="433">
        <v>2</v>
      </c>
      <c r="E30" s="433">
        <v>0</v>
      </c>
      <c r="F30" s="436" t="s">
        <v>1627</v>
      </c>
      <c r="G30" s="435"/>
    </row>
    <row r="31" spans="1:7">
      <c r="A31" s="433">
        <v>1</v>
      </c>
      <c r="B31" s="433">
        <v>2</v>
      </c>
      <c r="C31" s="433">
        <v>4</v>
      </c>
      <c r="D31" s="433">
        <v>3</v>
      </c>
      <c r="E31" s="433">
        <v>0</v>
      </c>
      <c r="F31" s="436" t="s">
        <v>1623</v>
      </c>
      <c r="G31" s="435"/>
    </row>
    <row r="32" spans="1:7" ht="30">
      <c r="A32" s="433">
        <v>1</v>
      </c>
      <c r="B32" s="433">
        <v>2</v>
      </c>
      <c r="C32" s="433">
        <v>4</v>
      </c>
      <c r="D32" s="433">
        <v>4</v>
      </c>
      <c r="E32" s="433">
        <v>0</v>
      </c>
      <c r="F32" s="436" t="s">
        <v>1624</v>
      </c>
      <c r="G32" s="435"/>
    </row>
    <row r="33" spans="1:7">
      <c r="A33" s="433">
        <v>1</v>
      </c>
      <c r="B33" s="433">
        <v>2</v>
      </c>
      <c r="C33" s="433">
        <v>4</v>
      </c>
      <c r="D33" s="433">
        <v>5</v>
      </c>
      <c r="E33" s="433">
        <v>0</v>
      </c>
      <c r="F33" s="436" t="s">
        <v>1625</v>
      </c>
      <c r="G33" s="435"/>
    </row>
    <row r="34" spans="1:7">
      <c r="A34" s="433">
        <v>2</v>
      </c>
      <c r="B34" s="433">
        <v>0</v>
      </c>
      <c r="C34" s="433">
        <v>0</v>
      </c>
      <c r="D34" s="433">
        <v>0</v>
      </c>
      <c r="E34" s="433">
        <v>0</v>
      </c>
      <c r="F34" s="436" t="s">
        <v>1628</v>
      </c>
      <c r="G34" s="435"/>
    </row>
    <row r="35" spans="1:7" ht="60">
      <c r="A35" s="433">
        <v>2</v>
      </c>
      <c r="B35" s="433">
        <v>1</v>
      </c>
      <c r="C35" s="433">
        <v>0</v>
      </c>
      <c r="D35" s="433">
        <v>0</v>
      </c>
      <c r="E35" s="433">
        <v>0</v>
      </c>
      <c r="F35" s="436" t="s">
        <v>1604</v>
      </c>
      <c r="G35" s="435" t="s">
        <v>1775</v>
      </c>
    </row>
    <row r="36" spans="1:7">
      <c r="A36" s="433">
        <v>2</v>
      </c>
      <c r="B36" s="433">
        <v>1</v>
      </c>
      <c r="C36" s="433">
        <v>1</v>
      </c>
      <c r="D36" s="433">
        <v>0</v>
      </c>
      <c r="E36" s="433">
        <v>0</v>
      </c>
      <c r="F36" s="436" t="s">
        <v>1629</v>
      </c>
      <c r="G36" s="435"/>
    </row>
    <row r="37" spans="1:7">
      <c r="A37" s="433">
        <v>2</v>
      </c>
      <c r="B37" s="433">
        <v>1</v>
      </c>
      <c r="C37" s="433">
        <v>1</v>
      </c>
      <c r="D37" s="433">
        <v>1</v>
      </c>
      <c r="E37" s="433">
        <v>0</v>
      </c>
      <c r="F37" s="436" t="s">
        <v>1630</v>
      </c>
      <c r="G37" s="435"/>
    </row>
    <row r="38" spans="1:7">
      <c r="A38" s="433">
        <v>2</v>
      </c>
      <c r="B38" s="433">
        <v>1</v>
      </c>
      <c r="C38" s="433">
        <v>1</v>
      </c>
      <c r="D38" s="433">
        <v>1</v>
      </c>
      <c r="E38" s="433">
        <v>1</v>
      </c>
      <c r="F38" s="436" t="s">
        <v>1606</v>
      </c>
      <c r="G38" s="435"/>
    </row>
    <row r="39" spans="1:7">
      <c r="A39" s="433">
        <v>2</v>
      </c>
      <c r="B39" s="433">
        <v>1</v>
      </c>
      <c r="C39" s="433">
        <v>1</v>
      </c>
      <c r="D39" s="433">
        <v>1</v>
      </c>
      <c r="E39" s="433">
        <v>2</v>
      </c>
      <c r="F39" s="436" t="s">
        <v>1607</v>
      </c>
      <c r="G39" s="435"/>
    </row>
    <row r="40" spans="1:7">
      <c r="A40" s="433">
        <v>2</v>
      </c>
      <c r="B40" s="433">
        <v>1</v>
      </c>
      <c r="C40" s="433">
        <v>1</v>
      </c>
      <c r="D40" s="433">
        <v>1</v>
      </c>
      <c r="E40" s="433">
        <v>3</v>
      </c>
      <c r="F40" s="436" t="s">
        <v>1631</v>
      </c>
      <c r="G40" s="435"/>
    </row>
    <row r="41" spans="1:7">
      <c r="A41" s="433">
        <v>2</v>
      </c>
      <c r="B41" s="433">
        <v>1</v>
      </c>
      <c r="C41" s="433">
        <v>1</v>
      </c>
      <c r="D41" s="433">
        <v>1</v>
      </c>
      <c r="E41" s="433">
        <v>4</v>
      </c>
      <c r="F41" s="436" t="s">
        <v>1795</v>
      </c>
      <c r="G41" s="435"/>
    </row>
    <row r="42" spans="1:7" ht="30">
      <c r="A42" s="433">
        <v>2</v>
      </c>
      <c r="B42" s="433">
        <v>1</v>
      </c>
      <c r="C42" s="433">
        <v>1</v>
      </c>
      <c r="D42" s="433">
        <v>2</v>
      </c>
      <c r="E42" s="433">
        <v>0</v>
      </c>
      <c r="F42" s="436" t="s">
        <v>1609</v>
      </c>
      <c r="G42" s="435"/>
    </row>
    <row r="43" spans="1:7">
      <c r="A43" s="433">
        <v>2</v>
      </c>
      <c r="B43" s="433">
        <v>1</v>
      </c>
      <c r="C43" s="433">
        <v>1</v>
      </c>
      <c r="D43" s="433">
        <v>3</v>
      </c>
      <c r="E43" s="433">
        <v>0</v>
      </c>
      <c r="F43" s="436" t="s">
        <v>1632</v>
      </c>
      <c r="G43" s="435"/>
    </row>
    <row r="44" spans="1:7" ht="45">
      <c r="A44" s="433">
        <v>2</v>
      </c>
      <c r="B44" s="433">
        <v>1</v>
      </c>
      <c r="C44" s="433">
        <v>2</v>
      </c>
      <c r="D44" s="433">
        <v>0</v>
      </c>
      <c r="E44" s="433">
        <v>0</v>
      </c>
      <c r="F44" s="436" t="s">
        <v>1611</v>
      </c>
      <c r="G44" s="435"/>
    </row>
    <row r="45" spans="1:7" ht="30">
      <c r="A45" s="433">
        <v>2</v>
      </c>
      <c r="B45" s="433">
        <v>1</v>
      </c>
      <c r="C45" s="433">
        <v>2</v>
      </c>
      <c r="D45" s="433">
        <v>1</v>
      </c>
      <c r="E45" s="433">
        <v>0</v>
      </c>
      <c r="F45" s="436" t="s">
        <v>1633</v>
      </c>
      <c r="G45" s="435"/>
    </row>
    <row r="46" spans="1:7" ht="30">
      <c r="A46" s="433">
        <v>2</v>
      </c>
      <c r="B46" s="433">
        <v>1</v>
      </c>
      <c r="C46" s="433">
        <v>2</v>
      </c>
      <c r="D46" s="433">
        <v>2</v>
      </c>
      <c r="E46" s="433">
        <v>0</v>
      </c>
      <c r="F46" s="436" t="s">
        <v>1612</v>
      </c>
      <c r="G46" s="435"/>
    </row>
    <row r="47" spans="1:7">
      <c r="A47" s="433">
        <v>2</v>
      </c>
      <c r="B47" s="433">
        <v>2</v>
      </c>
      <c r="C47" s="433">
        <v>0</v>
      </c>
      <c r="D47" s="433">
        <v>0</v>
      </c>
      <c r="E47" s="433">
        <v>0</v>
      </c>
      <c r="F47" s="436" t="s">
        <v>1613</v>
      </c>
      <c r="G47" s="435"/>
    </row>
    <row r="48" spans="1:7" ht="45">
      <c r="A48" s="433">
        <v>2</v>
      </c>
      <c r="B48" s="433">
        <v>2</v>
      </c>
      <c r="C48" s="433">
        <v>2</v>
      </c>
      <c r="D48" s="433">
        <v>0</v>
      </c>
      <c r="E48" s="433">
        <v>0</v>
      </c>
      <c r="F48" s="436" t="s">
        <v>1615</v>
      </c>
      <c r="G48" s="435"/>
    </row>
    <row r="49" spans="1:7">
      <c r="A49" s="433">
        <v>2</v>
      </c>
      <c r="B49" s="433">
        <v>2</v>
      </c>
      <c r="C49" s="433">
        <v>2</v>
      </c>
      <c r="D49" s="433">
        <v>1</v>
      </c>
      <c r="E49" s="433">
        <v>0</v>
      </c>
      <c r="F49" s="436" t="s">
        <v>1616</v>
      </c>
      <c r="G49" s="435"/>
    </row>
    <row r="50" spans="1:7">
      <c r="A50" s="433">
        <v>2</v>
      </c>
      <c r="B50" s="433">
        <v>2</v>
      </c>
      <c r="C50" s="433">
        <v>2</v>
      </c>
      <c r="D50" s="433">
        <v>2</v>
      </c>
      <c r="E50" s="433">
        <v>0</v>
      </c>
      <c r="F50" s="436" t="s">
        <v>1617</v>
      </c>
      <c r="G50" s="435"/>
    </row>
    <row r="51" spans="1:7">
      <c r="A51" s="433">
        <v>2</v>
      </c>
      <c r="B51" s="433">
        <v>2</v>
      </c>
      <c r="C51" s="433">
        <v>2</v>
      </c>
      <c r="D51" s="433">
        <v>3</v>
      </c>
      <c r="E51" s="433">
        <v>0</v>
      </c>
      <c r="F51" s="436" t="s">
        <v>1618</v>
      </c>
      <c r="G51" s="435"/>
    </row>
    <row r="52" spans="1:7">
      <c r="A52" s="433">
        <v>2</v>
      </c>
      <c r="B52" s="433">
        <v>2</v>
      </c>
      <c r="C52" s="433">
        <v>2</v>
      </c>
      <c r="D52" s="433">
        <v>4</v>
      </c>
      <c r="E52" s="433">
        <v>0</v>
      </c>
      <c r="F52" s="436" t="s">
        <v>1619</v>
      </c>
      <c r="G52" s="435"/>
    </row>
    <row r="53" spans="1:7" ht="181.5" customHeight="1">
      <c r="A53" s="433">
        <v>2</v>
      </c>
      <c r="B53" s="433">
        <v>2</v>
      </c>
      <c r="C53" s="433">
        <v>3</v>
      </c>
      <c r="D53" s="433">
        <v>0</v>
      </c>
      <c r="E53" s="433">
        <v>0</v>
      </c>
      <c r="F53" s="436" t="s">
        <v>1634</v>
      </c>
      <c r="G53" s="435" t="s">
        <v>1786</v>
      </c>
    </row>
    <row r="54" spans="1:7">
      <c r="A54" s="433">
        <v>2</v>
      </c>
      <c r="B54" s="433">
        <v>2</v>
      </c>
      <c r="C54" s="433">
        <v>3</v>
      </c>
      <c r="D54" s="433">
        <v>1</v>
      </c>
      <c r="E54" s="433">
        <v>0</v>
      </c>
      <c r="F54" s="436" t="s">
        <v>1635</v>
      </c>
      <c r="G54" s="435"/>
    </row>
    <row r="55" spans="1:7" ht="30">
      <c r="A55" s="433">
        <v>2</v>
      </c>
      <c r="B55" s="433">
        <v>2</v>
      </c>
      <c r="C55" s="433">
        <v>3</v>
      </c>
      <c r="D55" s="433">
        <v>2</v>
      </c>
      <c r="E55" s="433">
        <v>0</v>
      </c>
      <c r="F55" s="436" t="s">
        <v>1622</v>
      </c>
      <c r="G55" s="435"/>
    </row>
    <row r="56" spans="1:7">
      <c r="A56" s="433">
        <v>2</v>
      </c>
      <c r="B56" s="433">
        <v>2</v>
      </c>
      <c r="C56" s="433">
        <v>3</v>
      </c>
      <c r="D56" s="433">
        <v>3</v>
      </c>
      <c r="E56" s="433">
        <v>0</v>
      </c>
      <c r="F56" s="436" t="s">
        <v>1623</v>
      </c>
      <c r="G56" s="435"/>
    </row>
    <row r="57" spans="1:7" ht="30">
      <c r="A57" s="433">
        <v>2</v>
      </c>
      <c r="B57" s="433">
        <v>2</v>
      </c>
      <c r="C57" s="433">
        <v>3</v>
      </c>
      <c r="D57" s="433">
        <v>4</v>
      </c>
      <c r="E57" s="433">
        <v>0</v>
      </c>
      <c r="F57" s="436" t="s">
        <v>1624</v>
      </c>
      <c r="G57" s="435"/>
    </row>
    <row r="58" spans="1:7">
      <c r="A58" s="433">
        <v>2</v>
      </c>
      <c r="B58" s="433">
        <v>2</v>
      </c>
      <c r="C58" s="433">
        <v>3</v>
      </c>
      <c r="D58" s="433">
        <v>5</v>
      </c>
      <c r="E58" s="433">
        <v>0</v>
      </c>
      <c r="F58" s="436" t="s">
        <v>1625</v>
      </c>
      <c r="G58" s="435"/>
    </row>
    <row r="59" spans="1:7" ht="30">
      <c r="A59" s="433">
        <v>2</v>
      </c>
      <c r="B59" s="433">
        <v>2</v>
      </c>
      <c r="C59" s="433">
        <v>4</v>
      </c>
      <c r="D59" s="433">
        <v>0</v>
      </c>
      <c r="E59" s="433">
        <v>0</v>
      </c>
      <c r="F59" s="436" t="s">
        <v>1626</v>
      </c>
      <c r="G59" s="435"/>
    </row>
    <row r="60" spans="1:7">
      <c r="A60" s="433">
        <v>2</v>
      </c>
      <c r="B60" s="433">
        <v>2</v>
      </c>
      <c r="C60" s="433">
        <v>4</v>
      </c>
      <c r="D60" s="433">
        <v>1</v>
      </c>
      <c r="E60" s="433">
        <v>0</v>
      </c>
      <c r="F60" s="436" t="s">
        <v>1635</v>
      </c>
      <c r="G60" s="435"/>
    </row>
    <row r="61" spans="1:7" ht="30">
      <c r="A61" s="433">
        <v>2</v>
      </c>
      <c r="B61" s="433">
        <v>2</v>
      </c>
      <c r="C61" s="433">
        <v>4</v>
      </c>
      <c r="D61" s="433">
        <v>2</v>
      </c>
      <c r="E61" s="433">
        <v>0</v>
      </c>
      <c r="F61" s="436" t="s">
        <v>1622</v>
      </c>
      <c r="G61" s="435"/>
    </row>
    <row r="62" spans="1:7">
      <c r="A62" s="433">
        <v>2</v>
      </c>
      <c r="B62" s="433">
        <v>2</v>
      </c>
      <c r="C62" s="433">
        <v>4</v>
      </c>
      <c r="D62" s="433">
        <v>3</v>
      </c>
      <c r="E62" s="433">
        <v>0</v>
      </c>
      <c r="F62" s="436" t="s">
        <v>1623</v>
      </c>
      <c r="G62" s="435"/>
    </row>
    <row r="63" spans="1:7" ht="30">
      <c r="A63" s="433">
        <v>2</v>
      </c>
      <c r="B63" s="433">
        <v>2</v>
      </c>
      <c r="C63" s="433">
        <v>4</v>
      </c>
      <c r="D63" s="433">
        <v>4</v>
      </c>
      <c r="E63" s="433">
        <v>0</v>
      </c>
      <c r="F63" s="436" t="s">
        <v>1624</v>
      </c>
      <c r="G63" s="435"/>
    </row>
    <row r="64" spans="1:7">
      <c r="A64" s="433">
        <v>2</v>
      </c>
      <c r="B64" s="433">
        <v>2</v>
      </c>
      <c r="C64" s="433">
        <v>4</v>
      </c>
      <c r="D64" s="433">
        <v>5</v>
      </c>
      <c r="E64" s="433">
        <v>0</v>
      </c>
      <c r="F64" s="436" t="s">
        <v>1625</v>
      </c>
      <c r="G64" s="435"/>
    </row>
    <row r="65" spans="1:7">
      <c r="A65" s="433">
        <v>3</v>
      </c>
      <c r="B65" s="433">
        <v>0</v>
      </c>
      <c r="C65" s="433">
        <v>0</v>
      </c>
      <c r="D65" s="433">
        <v>0</v>
      </c>
      <c r="E65" s="433">
        <v>0</v>
      </c>
      <c r="F65" s="436" t="s">
        <v>1637</v>
      </c>
      <c r="G65" s="435"/>
    </row>
    <row r="66" spans="1:7" ht="60">
      <c r="A66" s="433">
        <v>3</v>
      </c>
      <c r="B66" s="433">
        <v>1</v>
      </c>
      <c r="C66" s="433">
        <v>0</v>
      </c>
      <c r="D66" s="433">
        <v>0</v>
      </c>
      <c r="E66" s="433">
        <v>0</v>
      </c>
      <c r="F66" s="436" t="s">
        <v>1604</v>
      </c>
      <c r="G66" s="435" t="s">
        <v>1775</v>
      </c>
    </row>
    <row r="67" spans="1:7">
      <c r="A67" s="433">
        <v>3</v>
      </c>
      <c r="B67" s="433">
        <v>1</v>
      </c>
      <c r="C67" s="433">
        <v>1</v>
      </c>
      <c r="D67" s="433">
        <v>0</v>
      </c>
      <c r="E67" s="433">
        <v>0</v>
      </c>
      <c r="F67" s="436" t="s">
        <v>1597</v>
      </c>
      <c r="G67" s="435"/>
    </row>
    <row r="68" spans="1:7">
      <c r="A68" s="433">
        <v>3</v>
      </c>
      <c r="B68" s="433">
        <v>1</v>
      </c>
      <c r="C68" s="433">
        <v>1</v>
      </c>
      <c r="D68" s="433">
        <v>1</v>
      </c>
      <c r="E68" s="433">
        <v>0</v>
      </c>
      <c r="F68" s="436" t="s">
        <v>1600</v>
      </c>
      <c r="G68" s="435"/>
    </row>
    <row r="69" spans="1:7">
      <c r="A69" s="433">
        <v>3</v>
      </c>
      <c r="B69" s="433">
        <v>1</v>
      </c>
      <c r="C69" s="433">
        <v>1</v>
      </c>
      <c r="D69" s="433">
        <v>1</v>
      </c>
      <c r="E69" s="433">
        <v>1</v>
      </c>
      <c r="F69" s="436" t="s">
        <v>1602</v>
      </c>
      <c r="G69" s="435"/>
    </row>
    <row r="70" spans="1:7" ht="30">
      <c r="A70" s="433">
        <v>3</v>
      </c>
      <c r="B70" s="433">
        <v>1</v>
      </c>
      <c r="C70" s="433">
        <v>1</v>
      </c>
      <c r="D70" s="433">
        <v>2</v>
      </c>
      <c r="E70" s="433">
        <v>0</v>
      </c>
      <c r="F70" s="436" t="s">
        <v>1609</v>
      </c>
      <c r="G70" s="435"/>
    </row>
    <row r="71" spans="1:7" ht="45">
      <c r="A71" s="433">
        <v>3</v>
      </c>
      <c r="B71" s="433">
        <v>1</v>
      </c>
      <c r="C71" s="433">
        <v>2</v>
      </c>
      <c r="D71" s="433">
        <v>0</v>
      </c>
      <c r="E71" s="433">
        <v>0</v>
      </c>
      <c r="F71" s="436" t="s">
        <v>1638</v>
      </c>
      <c r="G71" s="435"/>
    </row>
    <row r="72" spans="1:7" ht="30">
      <c r="A72" s="433">
        <v>3</v>
      </c>
      <c r="B72" s="433">
        <v>1</v>
      </c>
      <c r="C72" s="433">
        <v>2</v>
      </c>
      <c r="D72" s="433">
        <v>1</v>
      </c>
      <c r="E72" s="433">
        <v>0</v>
      </c>
      <c r="F72" s="436" t="s">
        <v>1787</v>
      </c>
      <c r="G72" s="435"/>
    </row>
    <row r="73" spans="1:7" ht="30">
      <c r="A73" s="433">
        <v>3</v>
      </c>
      <c r="B73" s="433">
        <v>1</v>
      </c>
      <c r="C73" s="433">
        <v>2</v>
      </c>
      <c r="D73" s="433">
        <v>2</v>
      </c>
      <c r="E73" s="433">
        <v>0</v>
      </c>
      <c r="F73" s="436" t="s">
        <v>1788</v>
      </c>
      <c r="G73" s="435"/>
    </row>
    <row r="74" spans="1:7" ht="75">
      <c r="A74" s="433">
        <v>3</v>
      </c>
      <c r="B74" s="433">
        <v>2</v>
      </c>
      <c r="C74" s="433">
        <v>0</v>
      </c>
      <c r="D74" s="433">
        <v>0</v>
      </c>
      <c r="E74" s="433">
        <v>0</v>
      </c>
      <c r="F74" s="436" t="s">
        <v>1636</v>
      </c>
      <c r="G74" s="435" t="s">
        <v>1789</v>
      </c>
    </row>
    <row r="75" spans="1:7" ht="45">
      <c r="A75" s="433">
        <v>3</v>
      </c>
      <c r="B75" s="433">
        <v>2</v>
      </c>
      <c r="C75" s="433">
        <v>2</v>
      </c>
      <c r="D75" s="433">
        <v>0</v>
      </c>
      <c r="E75" s="433">
        <v>0</v>
      </c>
      <c r="F75" s="436" t="s">
        <v>1639</v>
      </c>
      <c r="G75" s="435"/>
    </row>
    <row r="76" spans="1:7">
      <c r="A76" s="433">
        <v>3</v>
      </c>
      <c r="B76" s="433">
        <v>2</v>
      </c>
      <c r="C76" s="433">
        <v>2</v>
      </c>
      <c r="D76" s="433">
        <v>1</v>
      </c>
      <c r="E76" s="433">
        <v>0</v>
      </c>
      <c r="F76" s="436" t="s">
        <v>1616</v>
      </c>
      <c r="G76" s="435"/>
    </row>
    <row r="77" spans="1:7">
      <c r="A77" s="433">
        <v>3</v>
      </c>
      <c r="B77" s="433">
        <v>2</v>
      </c>
      <c r="C77" s="433">
        <v>2</v>
      </c>
      <c r="D77" s="433">
        <v>2</v>
      </c>
      <c r="E77" s="433">
        <v>0</v>
      </c>
      <c r="F77" s="436" t="s">
        <v>1617</v>
      </c>
      <c r="G77" s="435"/>
    </row>
    <row r="78" spans="1:7">
      <c r="A78" s="433">
        <v>3</v>
      </c>
      <c r="B78" s="433">
        <v>2</v>
      </c>
      <c r="C78" s="433">
        <v>2</v>
      </c>
      <c r="D78" s="433">
        <v>3</v>
      </c>
      <c r="E78" s="433">
        <v>0</v>
      </c>
      <c r="F78" s="436" t="s">
        <v>1618</v>
      </c>
      <c r="G78" s="435"/>
    </row>
    <row r="79" spans="1:7">
      <c r="A79" s="433">
        <v>3</v>
      </c>
      <c r="B79" s="433">
        <v>2</v>
      </c>
      <c r="C79" s="433">
        <v>2</v>
      </c>
      <c r="D79" s="433">
        <v>4</v>
      </c>
      <c r="E79" s="433">
        <v>0</v>
      </c>
      <c r="F79" s="436" t="s">
        <v>1619</v>
      </c>
      <c r="G79" s="435"/>
    </row>
    <row r="80" spans="1:7" ht="45">
      <c r="A80" s="433">
        <v>3</v>
      </c>
      <c r="B80" s="433">
        <v>2</v>
      </c>
      <c r="C80" s="433">
        <v>3</v>
      </c>
      <c r="D80" s="433">
        <v>0</v>
      </c>
      <c r="E80" s="433">
        <v>0</v>
      </c>
      <c r="F80" s="436" t="s">
        <v>1620</v>
      </c>
      <c r="G80" s="435"/>
    </row>
    <row r="81" spans="1:7">
      <c r="A81" s="433">
        <v>3</v>
      </c>
      <c r="B81" s="433">
        <v>2</v>
      </c>
      <c r="C81" s="433">
        <v>3</v>
      </c>
      <c r="D81" s="433">
        <v>1</v>
      </c>
      <c r="E81" s="433">
        <v>0</v>
      </c>
      <c r="F81" s="436" t="s">
        <v>1621</v>
      </c>
      <c r="G81" s="435"/>
    </row>
    <row r="82" spans="1:7" ht="30">
      <c r="A82" s="433">
        <v>3</v>
      </c>
      <c r="B82" s="433">
        <v>2</v>
      </c>
      <c r="C82" s="433">
        <v>3</v>
      </c>
      <c r="D82" s="433">
        <v>2</v>
      </c>
      <c r="E82" s="433">
        <v>0</v>
      </c>
      <c r="F82" s="436" t="s">
        <v>1622</v>
      </c>
      <c r="G82" s="435"/>
    </row>
    <row r="83" spans="1:7">
      <c r="A83" s="433">
        <v>3</v>
      </c>
      <c r="B83" s="433">
        <v>2</v>
      </c>
      <c r="C83" s="433">
        <v>3</v>
      </c>
      <c r="D83" s="433">
        <v>3</v>
      </c>
      <c r="E83" s="433">
        <v>0</v>
      </c>
      <c r="F83" s="436" t="s">
        <v>1623</v>
      </c>
      <c r="G83" s="435"/>
    </row>
    <row r="84" spans="1:7" ht="30">
      <c r="A84" s="433">
        <v>3</v>
      </c>
      <c r="B84" s="433">
        <v>2</v>
      </c>
      <c r="C84" s="433">
        <v>3</v>
      </c>
      <c r="D84" s="433">
        <v>4</v>
      </c>
      <c r="E84" s="433">
        <v>0</v>
      </c>
      <c r="F84" s="436" t="s">
        <v>1624</v>
      </c>
      <c r="G84" s="435"/>
    </row>
    <row r="85" spans="1:7">
      <c r="A85" s="433">
        <v>3</v>
      </c>
      <c r="B85" s="433">
        <v>2</v>
      </c>
      <c r="C85" s="433">
        <v>3</v>
      </c>
      <c r="D85" s="433">
        <v>5</v>
      </c>
      <c r="E85" s="433">
        <v>0</v>
      </c>
      <c r="F85" s="436" t="s">
        <v>1625</v>
      </c>
      <c r="G85" s="435"/>
    </row>
    <row r="86" spans="1:7" ht="30">
      <c r="A86" s="433">
        <v>3</v>
      </c>
      <c r="B86" s="433">
        <v>2</v>
      </c>
      <c r="C86" s="433">
        <v>4</v>
      </c>
      <c r="D86" s="433">
        <v>0</v>
      </c>
      <c r="E86" s="433">
        <v>0</v>
      </c>
      <c r="F86" s="436" t="s">
        <v>1626</v>
      </c>
      <c r="G86" s="435"/>
    </row>
    <row r="87" spans="1:7">
      <c r="A87" s="433">
        <v>3</v>
      </c>
      <c r="B87" s="433">
        <v>2</v>
      </c>
      <c r="C87" s="433">
        <v>4</v>
      </c>
      <c r="D87" s="433">
        <v>1</v>
      </c>
      <c r="E87" s="433">
        <v>0</v>
      </c>
      <c r="F87" s="436" t="s">
        <v>1621</v>
      </c>
      <c r="G87" s="435"/>
    </row>
    <row r="88" spans="1:7" ht="30">
      <c r="A88" s="433">
        <v>3</v>
      </c>
      <c r="B88" s="433">
        <v>2</v>
      </c>
      <c r="C88" s="433">
        <v>4</v>
      </c>
      <c r="D88" s="433">
        <v>2</v>
      </c>
      <c r="E88" s="433">
        <v>0</v>
      </c>
      <c r="F88" s="436" t="s">
        <v>1622</v>
      </c>
      <c r="G88" s="435"/>
    </row>
    <row r="89" spans="1:7">
      <c r="A89" s="433">
        <v>3</v>
      </c>
      <c r="B89" s="433">
        <v>2</v>
      </c>
      <c r="C89" s="433">
        <v>4</v>
      </c>
      <c r="D89" s="433">
        <v>3</v>
      </c>
      <c r="E89" s="433">
        <v>0</v>
      </c>
      <c r="F89" s="436" t="s">
        <v>1623</v>
      </c>
      <c r="G89" s="435"/>
    </row>
    <row r="90" spans="1:7" ht="30">
      <c r="A90" s="433">
        <v>3</v>
      </c>
      <c r="B90" s="433">
        <v>2</v>
      </c>
      <c r="C90" s="433">
        <v>4</v>
      </c>
      <c r="D90" s="433">
        <v>4</v>
      </c>
      <c r="E90" s="433">
        <v>0</v>
      </c>
      <c r="F90" s="436" t="s">
        <v>1624</v>
      </c>
      <c r="G90" s="435"/>
    </row>
    <row r="91" spans="1:7">
      <c r="A91" s="433">
        <v>3</v>
      </c>
      <c r="B91" s="433">
        <v>2</v>
      </c>
      <c r="C91" s="433">
        <v>4</v>
      </c>
      <c r="D91" s="433">
        <v>5</v>
      </c>
      <c r="E91" s="433">
        <v>0</v>
      </c>
      <c r="F91" s="436" t="s">
        <v>1625</v>
      </c>
      <c r="G91" s="435"/>
    </row>
    <row r="92" spans="1:7" hidden="1">
      <c r="F92" s="436"/>
    </row>
    <row r="93" spans="1:7" hidden="1"/>
    <row r="94" spans="1:7" hidden="1"/>
    <row r="95" spans="1:7" hidden="1"/>
    <row r="96" spans="1:7" hidden="1"/>
  </sheetData>
  <sheetProtection password="D38D" sheet="1" objects="1" scenarios="1"/>
  <pageMargins left="0.7" right="0.7" top="0.75" bottom="0.75" header="0.3" footer="0.3"/>
  <pageSetup orientation="portrait"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sheetPr codeName="Hoja11">
    <tabColor theme="9" tint="-0.249977111117893"/>
  </sheetPr>
  <dimension ref="A1:D438"/>
  <sheetViews>
    <sheetView workbookViewId="0">
      <pane ySplit="1" topLeftCell="A311" activePane="bottomLeft" state="frozen"/>
      <selection pane="bottomLeft" activeCell="C317" sqref="C317"/>
    </sheetView>
  </sheetViews>
  <sheetFormatPr baseColWidth="10" defaultColWidth="0" defaultRowHeight="15" zeroHeight="1"/>
  <cols>
    <col min="1" max="1" width="5.5703125" style="5" customWidth="1"/>
    <col min="2" max="2" width="55" style="7" customWidth="1"/>
    <col min="3" max="3" width="99.85546875" style="3" customWidth="1"/>
    <col min="4" max="4" width="0.28515625" style="3" customWidth="1"/>
    <col min="5" max="16384" width="11.42578125" style="3" hidden="1"/>
  </cols>
  <sheetData>
    <row r="1" spans="1:3" s="74" customFormat="1" ht="30" customHeight="1">
      <c r="A1" s="72" t="s">
        <v>607</v>
      </c>
      <c r="B1" s="73" t="s">
        <v>609</v>
      </c>
      <c r="C1" s="72" t="s">
        <v>664</v>
      </c>
    </row>
    <row r="2" spans="1:3" ht="45" customHeight="1">
      <c r="A2" s="22">
        <v>1000</v>
      </c>
      <c r="B2" s="6" t="s">
        <v>0</v>
      </c>
      <c r="C2" s="12" t="s">
        <v>702</v>
      </c>
    </row>
    <row r="3" spans="1:3" ht="45" customHeight="1">
      <c r="A3" s="22">
        <v>1100</v>
      </c>
      <c r="B3" s="6" t="s">
        <v>1</v>
      </c>
      <c r="C3" s="11" t="s">
        <v>665</v>
      </c>
    </row>
    <row r="4" spans="1:3" ht="45" customHeight="1">
      <c r="A4" s="5">
        <v>111</v>
      </c>
      <c r="B4" s="7" t="s">
        <v>2</v>
      </c>
      <c r="C4" s="17" t="s">
        <v>703</v>
      </c>
    </row>
    <row r="5" spans="1:3" ht="45" customHeight="1">
      <c r="A5" s="5">
        <v>112</v>
      </c>
      <c r="B5" s="7" t="s">
        <v>3</v>
      </c>
      <c r="C5" s="17" t="s">
        <v>685</v>
      </c>
    </row>
    <row r="6" spans="1:3" ht="45" customHeight="1">
      <c r="A6" s="5">
        <v>113</v>
      </c>
      <c r="B6" s="7" t="s">
        <v>4</v>
      </c>
      <c r="C6" s="21" t="s">
        <v>686</v>
      </c>
    </row>
    <row r="7" spans="1:3" ht="75">
      <c r="A7" s="5">
        <v>114</v>
      </c>
      <c r="B7" s="7" t="s">
        <v>704</v>
      </c>
      <c r="C7" s="21" t="s">
        <v>1370</v>
      </c>
    </row>
    <row r="8" spans="1:3" ht="45" customHeight="1">
      <c r="A8" s="23">
        <v>1200</v>
      </c>
      <c r="B8" s="8" t="s">
        <v>5</v>
      </c>
      <c r="C8" s="20" t="s">
        <v>687</v>
      </c>
    </row>
    <row r="9" spans="1:3" ht="75">
      <c r="A9" s="5">
        <v>121</v>
      </c>
      <c r="B9" s="7" t="s">
        <v>6</v>
      </c>
      <c r="C9" s="21" t="s">
        <v>1371</v>
      </c>
    </row>
    <row r="10" spans="1:3" ht="45" customHeight="1">
      <c r="A10" s="5">
        <v>122</v>
      </c>
      <c r="B10" s="7" t="s">
        <v>7</v>
      </c>
      <c r="C10" s="17" t="s">
        <v>688</v>
      </c>
    </row>
    <row r="11" spans="1:3" ht="45" customHeight="1">
      <c r="A11" s="5">
        <v>123</v>
      </c>
      <c r="B11" s="7" t="s">
        <v>8</v>
      </c>
      <c r="C11" s="17" t="s">
        <v>689</v>
      </c>
    </row>
    <row r="12" spans="1:3" ht="60">
      <c r="A12" s="5">
        <v>124</v>
      </c>
      <c r="B12" s="7" t="s">
        <v>705</v>
      </c>
      <c r="C12" s="21" t="s">
        <v>706</v>
      </c>
    </row>
    <row r="13" spans="1:3" ht="45" customHeight="1">
      <c r="A13" s="23">
        <v>1300</v>
      </c>
      <c r="B13" s="8" t="s">
        <v>9</v>
      </c>
      <c r="C13" s="20" t="s">
        <v>690</v>
      </c>
    </row>
    <row r="14" spans="1:3" ht="45" customHeight="1">
      <c r="A14" s="5">
        <v>131</v>
      </c>
      <c r="B14" s="7" t="s">
        <v>10</v>
      </c>
      <c r="C14" s="17" t="s">
        <v>691</v>
      </c>
    </row>
    <row r="15" spans="1:3" ht="45" customHeight="1">
      <c r="A15" s="5">
        <v>132</v>
      </c>
      <c r="B15" s="7" t="s">
        <v>11</v>
      </c>
      <c r="C15" s="17" t="s">
        <v>692</v>
      </c>
    </row>
    <row r="16" spans="1:3" ht="45" customHeight="1">
      <c r="A16" s="5">
        <v>133</v>
      </c>
      <c r="B16" s="7" t="s">
        <v>12</v>
      </c>
      <c r="C16" s="17" t="s">
        <v>707</v>
      </c>
    </row>
    <row r="17" spans="1:3" ht="45" customHeight="1">
      <c r="A17" s="5">
        <v>134</v>
      </c>
      <c r="B17" s="7" t="s">
        <v>13</v>
      </c>
      <c r="C17" s="17" t="s">
        <v>693</v>
      </c>
    </row>
    <row r="18" spans="1:3" ht="45" customHeight="1">
      <c r="A18" s="5">
        <v>135</v>
      </c>
      <c r="B18" s="7" t="s">
        <v>14</v>
      </c>
      <c r="C18" s="17" t="s">
        <v>694</v>
      </c>
    </row>
    <row r="19" spans="1:3" ht="195" customHeight="1">
      <c r="A19" s="5">
        <v>136</v>
      </c>
      <c r="B19" s="7" t="s">
        <v>15</v>
      </c>
      <c r="C19" s="21" t="s">
        <v>1372</v>
      </c>
    </row>
    <row r="20" spans="1:3" ht="105">
      <c r="A20" s="5">
        <v>137</v>
      </c>
      <c r="B20" s="7" t="s">
        <v>16</v>
      </c>
      <c r="C20" s="21" t="s">
        <v>1373</v>
      </c>
    </row>
    <row r="21" spans="1:3" ht="45" customHeight="1">
      <c r="A21" s="5">
        <v>138</v>
      </c>
      <c r="B21" s="7" t="s">
        <v>17</v>
      </c>
      <c r="C21" s="17" t="s">
        <v>695</v>
      </c>
    </row>
    <row r="22" spans="1:3" ht="45" customHeight="1">
      <c r="A22" s="23">
        <v>1400</v>
      </c>
      <c r="B22" s="8" t="s">
        <v>18</v>
      </c>
      <c r="C22" s="20" t="s">
        <v>1324</v>
      </c>
    </row>
    <row r="23" spans="1:3" ht="45" customHeight="1">
      <c r="A23" s="5">
        <v>141</v>
      </c>
      <c r="B23" s="7" t="s">
        <v>19</v>
      </c>
      <c r="C23" s="17" t="s">
        <v>696</v>
      </c>
    </row>
    <row r="24" spans="1:3" ht="45" customHeight="1">
      <c r="A24" s="5">
        <v>142</v>
      </c>
      <c r="B24" s="7" t="s">
        <v>20</v>
      </c>
      <c r="C24" s="17" t="s">
        <v>697</v>
      </c>
    </row>
    <row r="25" spans="1:3" ht="45" customHeight="1">
      <c r="A25" s="5">
        <v>143</v>
      </c>
      <c r="B25" s="7" t="s">
        <v>21</v>
      </c>
      <c r="C25" s="17" t="s">
        <v>698</v>
      </c>
    </row>
    <row r="26" spans="1:3" ht="60">
      <c r="A26" s="5">
        <v>144</v>
      </c>
      <c r="B26" s="7" t="s">
        <v>22</v>
      </c>
      <c r="C26" s="21" t="s">
        <v>708</v>
      </c>
    </row>
    <row r="27" spans="1:3" ht="45" customHeight="1">
      <c r="A27" s="23">
        <v>1500</v>
      </c>
      <c r="B27" s="8" t="s">
        <v>312</v>
      </c>
      <c r="C27" s="20" t="s">
        <v>699</v>
      </c>
    </row>
    <row r="28" spans="1:3" ht="60" customHeight="1">
      <c r="A28" s="5">
        <v>151</v>
      </c>
      <c r="B28" s="7" t="s">
        <v>23</v>
      </c>
      <c r="C28" s="21" t="s">
        <v>709</v>
      </c>
    </row>
    <row r="29" spans="1:3" ht="45" customHeight="1">
      <c r="A29" s="5">
        <v>152</v>
      </c>
      <c r="B29" s="7" t="s">
        <v>24</v>
      </c>
      <c r="C29" s="17" t="s">
        <v>1374</v>
      </c>
    </row>
    <row r="30" spans="1:3" ht="75">
      <c r="A30" s="5">
        <v>153</v>
      </c>
      <c r="B30" s="7" t="s">
        <v>25</v>
      </c>
      <c r="C30" s="21" t="s">
        <v>1375</v>
      </c>
    </row>
    <row r="31" spans="1:3" ht="45" customHeight="1">
      <c r="A31" s="5">
        <v>154</v>
      </c>
      <c r="B31" s="7" t="s">
        <v>26</v>
      </c>
      <c r="C31" s="17" t="s">
        <v>710</v>
      </c>
    </row>
    <row r="32" spans="1:3" ht="60">
      <c r="A32" s="5">
        <v>155</v>
      </c>
      <c r="B32" s="7" t="s">
        <v>1367</v>
      </c>
      <c r="C32" s="21" t="s">
        <v>1173</v>
      </c>
    </row>
    <row r="33" spans="1:3" ht="45" customHeight="1">
      <c r="A33" s="5">
        <v>159</v>
      </c>
      <c r="B33" s="7" t="s">
        <v>27</v>
      </c>
      <c r="C33" s="17" t="s">
        <v>700</v>
      </c>
    </row>
    <row r="34" spans="1:3" ht="75">
      <c r="A34" s="23">
        <v>1600</v>
      </c>
      <c r="B34" s="8" t="s">
        <v>28</v>
      </c>
      <c r="C34" s="24" t="s">
        <v>711</v>
      </c>
    </row>
    <row r="35" spans="1:3" ht="120">
      <c r="A35" s="5">
        <v>161</v>
      </c>
      <c r="B35" s="7" t="s">
        <v>29</v>
      </c>
      <c r="C35" s="21" t="s">
        <v>1325</v>
      </c>
    </row>
    <row r="36" spans="1:3" ht="45" customHeight="1">
      <c r="A36" s="23">
        <v>1700</v>
      </c>
      <c r="B36" s="8" t="s">
        <v>1274</v>
      </c>
      <c r="C36" s="20" t="s">
        <v>1326</v>
      </c>
    </row>
    <row r="37" spans="1:3" ht="45" customHeight="1">
      <c r="A37" s="5">
        <v>171</v>
      </c>
      <c r="B37" s="7" t="s">
        <v>30</v>
      </c>
      <c r="C37" s="21" t="s">
        <v>1174</v>
      </c>
    </row>
    <row r="38" spans="1:3" ht="45" customHeight="1">
      <c r="A38" s="5">
        <v>172</v>
      </c>
      <c r="B38" s="7" t="s">
        <v>31</v>
      </c>
      <c r="C38" s="21" t="s">
        <v>701</v>
      </c>
    </row>
    <row r="39" spans="1:3" ht="45" customHeight="1">
      <c r="A39" s="23">
        <v>2000</v>
      </c>
      <c r="B39" s="8" t="s">
        <v>32</v>
      </c>
      <c r="C39" s="20" t="s">
        <v>734</v>
      </c>
    </row>
    <row r="40" spans="1:3" ht="60">
      <c r="A40" s="23">
        <v>2100</v>
      </c>
      <c r="B40" s="8" t="s">
        <v>33</v>
      </c>
      <c r="C40" s="24" t="s">
        <v>735</v>
      </c>
    </row>
    <row r="41" spans="1:3" ht="75">
      <c r="A41" s="5">
        <v>211</v>
      </c>
      <c r="B41" s="7" t="s">
        <v>34</v>
      </c>
      <c r="C41" s="21" t="s">
        <v>1175</v>
      </c>
    </row>
    <row r="42" spans="1:3" ht="45" customHeight="1">
      <c r="A42" s="5">
        <v>212</v>
      </c>
      <c r="B42" s="7" t="s">
        <v>35</v>
      </c>
      <c r="C42" s="17" t="s">
        <v>736</v>
      </c>
    </row>
    <row r="43" spans="1:3" ht="60">
      <c r="A43" s="5">
        <v>213</v>
      </c>
      <c r="B43" s="7" t="s">
        <v>36</v>
      </c>
      <c r="C43" s="21" t="s">
        <v>737</v>
      </c>
    </row>
    <row r="44" spans="1:3" ht="45" customHeight="1">
      <c r="A44" s="5">
        <v>214</v>
      </c>
      <c r="B44" s="7" t="s">
        <v>37</v>
      </c>
      <c r="C44" s="21" t="s">
        <v>738</v>
      </c>
    </row>
    <row r="45" spans="1:3" ht="90">
      <c r="A45" s="5">
        <v>215</v>
      </c>
      <c r="B45" s="7" t="s">
        <v>313</v>
      </c>
      <c r="C45" s="21" t="s">
        <v>1176</v>
      </c>
    </row>
    <row r="46" spans="1:3" ht="45" customHeight="1">
      <c r="A46" s="5">
        <v>216</v>
      </c>
      <c r="B46" s="7" t="s">
        <v>38</v>
      </c>
      <c r="C46" s="17" t="s">
        <v>1376</v>
      </c>
    </row>
    <row r="47" spans="1:3" ht="45" customHeight="1">
      <c r="A47" s="5">
        <v>217</v>
      </c>
      <c r="B47" s="7" t="s">
        <v>39</v>
      </c>
      <c r="C47" s="17" t="s">
        <v>739</v>
      </c>
    </row>
    <row r="48" spans="1:3" ht="45" customHeight="1">
      <c r="A48" s="5">
        <v>218</v>
      </c>
      <c r="B48" s="7" t="s">
        <v>40</v>
      </c>
      <c r="C48" s="21" t="s">
        <v>1177</v>
      </c>
    </row>
    <row r="49" spans="1:3" ht="60">
      <c r="A49" s="23">
        <v>2200</v>
      </c>
      <c r="B49" s="8" t="s">
        <v>41</v>
      </c>
      <c r="C49" s="24" t="s">
        <v>1178</v>
      </c>
    </row>
    <row r="50" spans="1:3" ht="120">
      <c r="A50" s="5">
        <v>221</v>
      </c>
      <c r="B50" s="7" t="s">
        <v>42</v>
      </c>
      <c r="C50" s="21" t="s">
        <v>1179</v>
      </c>
    </row>
    <row r="51" spans="1:3" ht="45" customHeight="1">
      <c r="A51" s="5">
        <v>222</v>
      </c>
      <c r="B51" s="7" t="s">
        <v>43</v>
      </c>
      <c r="C51" s="21" t="s">
        <v>740</v>
      </c>
    </row>
    <row r="52" spans="1:3" ht="45" customHeight="1">
      <c r="A52" s="5">
        <v>223</v>
      </c>
      <c r="B52" s="7" t="s">
        <v>44</v>
      </c>
      <c r="C52" s="21" t="s">
        <v>741</v>
      </c>
    </row>
    <row r="53" spans="1:3" ht="60">
      <c r="A53" s="23">
        <v>2300</v>
      </c>
      <c r="B53" s="8" t="s">
        <v>45</v>
      </c>
      <c r="C53" s="24" t="s">
        <v>742</v>
      </c>
    </row>
    <row r="54" spans="1:3" ht="45" customHeight="1">
      <c r="A54" s="5">
        <v>231</v>
      </c>
      <c r="B54" s="7" t="s">
        <v>46</v>
      </c>
      <c r="C54" s="21" t="s">
        <v>743</v>
      </c>
    </row>
    <row r="55" spans="1:3" ht="45" customHeight="1">
      <c r="A55" s="5">
        <v>232</v>
      </c>
      <c r="B55" s="7" t="s">
        <v>47</v>
      </c>
      <c r="C55" s="17" t="s">
        <v>744</v>
      </c>
    </row>
    <row r="56" spans="1:3" ht="45" customHeight="1">
      <c r="A56" s="5">
        <v>233</v>
      </c>
      <c r="B56" s="7" t="s">
        <v>314</v>
      </c>
      <c r="C56" s="21" t="s">
        <v>745</v>
      </c>
    </row>
    <row r="57" spans="1:3" ht="45" customHeight="1">
      <c r="A57" s="5">
        <v>234</v>
      </c>
      <c r="B57" s="7" t="s">
        <v>48</v>
      </c>
      <c r="C57" s="21" t="s">
        <v>1377</v>
      </c>
    </row>
    <row r="58" spans="1:3" ht="75">
      <c r="A58" s="5">
        <v>235</v>
      </c>
      <c r="B58" s="7" t="s">
        <v>324</v>
      </c>
      <c r="C58" s="21" t="s">
        <v>746</v>
      </c>
    </row>
    <row r="59" spans="1:3" ht="45" customHeight="1">
      <c r="A59" s="5">
        <v>236</v>
      </c>
      <c r="B59" s="7" t="s">
        <v>49</v>
      </c>
      <c r="C59" s="21" t="s">
        <v>747</v>
      </c>
    </row>
    <row r="60" spans="1:3" ht="45" customHeight="1">
      <c r="A60" s="5">
        <v>237</v>
      </c>
      <c r="B60" s="7" t="s">
        <v>50</v>
      </c>
      <c r="C60" s="21" t="s">
        <v>748</v>
      </c>
    </row>
    <row r="61" spans="1:3" ht="45" customHeight="1">
      <c r="A61" s="5">
        <v>238</v>
      </c>
      <c r="B61" s="7" t="s">
        <v>51</v>
      </c>
      <c r="C61" s="17" t="s">
        <v>1180</v>
      </c>
    </row>
    <row r="62" spans="1:3" ht="45" customHeight="1">
      <c r="A62" s="5">
        <v>239</v>
      </c>
      <c r="B62" s="7" t="s">
        <v>52</v>
      </c>
      <c r="C62" s="21" t="s">
        <v>749</v>
      </c>
    </row>
    <row r="63" spans="1:3" ht="45" customHeight="1">
      <c r="A63" s="23">
        <v>2400</v>
      </c>
      <c r="B63" s="8" t="s">
        <v>53</v>
      </c>
      <c r="C63" s="20" t="s">
        <v>750</v>
      </c>
    </row>
    <row r="64" spans="1:3" ht="60">
      <c r="A64" s="5">
        <v>241</v>
      </c>
      <c r="B64" s="7" t="s">
        <v>54</v>
      </c>
      <c r="C64" s="21" t="s">
        <v>751</v>
      </c>
    </row>
    <row r="65" spans="1:3" ht="45" customHeight="1">
      <c r="A65" s="5">
        <v>242</v>
      </c>
      <c r="B65" s="7" t="s">
        <v>55</v>
      </c>
      <c r="C65" s="17" t="s">
        <v>752</v>
      </c>
    </row>
    <row r="66" spans="1:3" ht="60">
      <c r="A66" s="5">
        <v>243</v>
      </c>
      <c r="B66" s="7" t="s">
        <v>56</v>
      </c>
      <c r="C66" s="21" t="s">
        <v>753</v>
      </c>
    </row>
    <row r="67" spans="1:3" ht="45" customHeight="1">
      <c r="A67" s="5">
        <v>244</v>
      </c>
      <c r="B67" s="7" t="s">
        <v>57</v>
      </c>
      <c r="C67" s="17" t="s">
        <v>754</v>
      </c>
    </row>
    <row r="68" spans="1:3" ht="45" customHeight="1">
      <c r="A68" s="5">
        <v>245</v>
      </c>
      <c r="B68" s="7" t="s">
        <v>58</v>
      </c>
      <c r="C68" s="17" t="s">
        <v>755</v>
      </c>
    </row>
    <row r="69" spans="1:3" ht="75">
      <c r="A69" s="5">
        <v>246</v>
      </c>
      <c r="B69" s="7" t="s">
        <v>325</v>
      </c>
      <c r="C69" s="21" t="s">
        <v>1181</v>
      </c>
    </row>
    <row r="70" spans="1:3" ht="60">
      <c r="A70" s="5">
        <v>247</v>
      </c>
      <c r="B70" s="7" t="s">
        <v>59</v>
      </c>
      <c r="C70" s="21" t="s">
        <v>756</v>
      </c>
    </row>
    <row r="71" spans="1:3" ht="45" customHeight="1">
      <c r="A71" s="5">
        <v>248</v>
      </c>
      <c r="B71" s="7" t="s">
        <v>60</v>
      </c>
      <c r="C71" s="17" t="s">
        <v>757</v>
      </c>
    </row>
    <row r="72" spans="1:3" ht="90">
      <c r="A72" s="5">
        <v>249</v>
      </c>
      <c r="B72" s="7" t="s">
        <v>61</v>
      </c>
      <c r="C72" s="21" t="s">
        <v>1182</v>
      </c>
    </row>
    <row r="73" spans="1:3" ht="45" customHeight="1">
      <c r="A73" s="23">
        <v>2500</v>
      </c>
      <c r="B73" s="8" t="s">
        <v>1275</v>
      </c>
      <c r="C73" s="20" t="s">
        <v>758</v>
      </c>
    </row>
    <row r="74" spans="1:3" ht="60">
      <c r="A74" s="5">
        <v>251</v>
      </c>
      <c r="B74" s="7" t="s">
        <v>62</v>
      </c>
      <c r="C74" s="21" t="s">
        <v>1378</v>
      </c>
    </row>
    <row r="75" spans="1:3" ht="45" customHeight="1">
      <c r="A75" s="5">
        <v>252</v>
      </c>
      <c r="B75" s="7" t="s">
        <v>63</v>
      </c>
      <c r="C75" s="21" t="s">
        <v>759</v>
      </c>
    </row>
    <row r="76" spans="1:3" ht="60">
      <c r="A76" s="5">
        <v>253</v>
      </c>
      <c r="B76" s="7" t="s">
        <v>326</v>
      </c>
      <c r="C76" s="21" t="s">
        <v>760</v>
      </c>
    </row>
    <row r="77" spans="1:3" ht="45" customHeight="1">
      <c r="A77" s="5">
        <v>254</v>
      </c>
      <c r="B77" s="7" t="s">
        <v>66</v>
      </c>
      <c r="C77" s="21" t="s">
        <v>761</v>
      </c>
    </row>
    <row r="78" spans="1:3" ht="60" customHeight="1">
      <c r="A78" s="5">
        <v>255</v>
      </c>
      <c r="B78" s="7" t="s">
        <v>64</v>
      </c>
      <c r="C78" s="21" t="s">
        <v>762</v>
      </c>
    </row>
    <row r="79" spans="1:3" ht="45" customHeight="1">
      <c r="A79" s="5">
        <v>256</v>
      </c>
      <c r="B79" s="7" t="s">
        <v>67</v>
      </c>
      <c r="C79" s="17" t="s">
        <v>1327</v>
      </c>
    </row>
    <row r="80" spans="1:3" ht="75">
      <c r="A80" s="5">
        <v>259</v>
      </c>
      <c r="B80" s="7" t="s">
        <v>65</v>
      </c>
      <c r="C80" s="21" t="s">
        <v>1183</v>
      </c>
    </row>
    <row r="81" spans="1:3" ht="45" customHeight="1">
      <c r="A81" s="23">
        <v>2600</v>
      </c>
      <c r="B81" s="8" t="s">
        <v>68</v>
      </c>
      <c r="C81" s="20" t="s">
        <v>1184</v>
      </c>
    </row>
    <row r="82" spans="1:3" ht="60">
      <c r="A82" s="5">
        <v>261</v>
      </c>
      <c r="B82" s="7" t="s">
        <v>69</v>
      </c>
      <c r="C82" s="21" t="s">
        <v>763</v>
      </c>
    </row>
    <row r="83" spans="1:3" ht="45" customHeight="1">
      <c r="A83" s="5">
        <v>262</v>
      </c>
      <c r="B83" s="7" t="s">
        <v>70</v>
      </c>
      <c r="C83" s="17" t="s">
        <v>764</v>
      </c>
    </row>
    <row r="84" spans="1:3" ht="45" customHeight="1">
      <c r="A84" s="23">
        <v>2700</v>
      </c>
      <c r="B84" s="8" t="s">
        <v>71</v>
      </c>
      <c r="C84" s="20" t="s">
        <v>765</v>
      </c>
    </row>
    <row r="85" spans="1:3" ht="45" customHeight="1">
      <c r="A85" s="5">
        <v>271</v>
      </c>
      <c r="B85" s="7" t="s">
        <v>72</v>
      </c>
      <c r="C85" s="21" t="s">
        <v>766</v>
      </c>
    </row>
    <row r="86" spans="1:3" ht="60">
      <c r="A86" s="5">
        <v>272</v>
      </c>
      <c r="B86" s="7" t="s">
        <v>73</v>
      </c>
      <c r="C86" s="21" t="s">
        <v>1379</v>
      </c>
    </row>
    <row r="87" spans="1:3" ht="45" customHeight="1">
      <c r="A87" s="5">
        <v>273</v>
      </c>
      <c r="B87" s="7" t="s">
        <v>74</v>
      </c>
      <c r="C87" s="17" t="s">
        <v>1328</v>
      </c>
    </row>
    <row r="88" spans="1:3" ht="45" customHeight="1">
      <c r="A88" s="5">
        <v>274</v>
      </c>
      <c r="B88" s="7" t="s">
        <v>75</v>
      </c>
      <c r="C88" s="21" t="s">
        <v>767</v>
      </c>
    </row>
    <row r="89" spans="1:3" ht="45" customHeight="1">
      <c r="A89" s="5">
        <v>275</v>
      </c>
      <c r="B89" s="7" t="s">
        <v>76</v>
      </c>
      <c r="C89" s="17" t="s">
        <v>768</v>
      </c>
    </row>
    <row r="90" spans="1:3" ht="45" customHeight="1">
      <c r="A90" s="23">
        <v>2800</v>
      </c>
      <c r="B90" s="8" t="s">
        <v>77</v>
      </c>
      <c r="C90" s="20" t="s">
        <v>769</v>
      </c>
    </row>
    <row r="91" spans="1:3" ht="45" customHeight="1">
      <c r="A91" s="5">
        <v>281</v>
      </c>
      <c r="B91" s="7" t="s">
        <v>78</v>
      </c>
      <c r="C91" s="17" t="s">
        <v>1185</v>
      </c>
    </row>
    <row r="92" spans="1:3" ht="45" customHeight="1">
      <c r="A92" s="5">
        <v>282</v>
      </c>
      <c r="B92" s="7" t="s">
        <v>79</v>
      </c>
      <c r="C92" s="17" t="s">
        <v>770</v>
      </c>
    </row>
    <row r="93" spans="1:3" ht="45" customHeight="1">
      <c r="A93" s="5">
        <v>283</v>
      </c>
      <c r="B93" s="7" t="s">
        <v>1186</v>
      </c>
      <c r="C93" s="21" t="s">
        <v>771</v>
      </c>
    </row>
    <row r="94" spans="1:3" ht="45" customHeight="1">
      <c r="A94" s="23">
        <v>2900</v>
      </c>
      <c r="B94" s="8" t="s">
        <v>80</v>
      </c>
      <c r="C94" s="20" t="s">
        <v>772</v>
      </c>
    </row>
    <row r="95" spans="1:3" ht="105">
      <c r="A95" s="5">
        <v>291</v>
      </c>
      <c r="B95" s="7" t="s">
        <v>81</v>
      </c>
      <c r="C95" s="21" t="s">
        <v>773</v>
      </c>
    </row>
    <row r="96" spans="1:3" ht="45" customHeight="1">
      <c r="A96" s="5">
        <v>292</v>
      </c>
      <c r="B96" s="7" t="s">
        <v>82</v>
      </c>
      <c r="C96" s="17" t="s">
        <v>1187</v>
      </c>
    </row>
    <row r="97" spans="1:3" ht="60">
      <c r="A97" s="5">
        <v>293</v>
      </c>
      <c r="B97" s="7" t="s">
        <v>1282</v>
      </c>
      <c r="C97" s="21" t="s">
        <v>774</v>
      </c>
    </row>
    <row r="98" spans="1:3" ht="60">
      <c r="A98" s="5">
        <v>294</v>
      </c>
      <c r="B98" s="7" t="s">
        <v>83</v>
      </c>
      <c r="C98" s="21" t="s">
        <v>775</v>
      </c>
    </row>
    <row r="99" spans="1:3" ht="45" customHeight="1">
      <c r="A99" s="5">
        <v>295</v>
      </c>
      <c r="B99" s="7" t="s">
        <v>84</v>
      </c>
      <c r="C99" s="17" t="s">
        <v>776</v>
      </c>
    </row>
    <row r="100" spans="1:3" ht="60">
      <c r="A100" s="5">
        <v>296</v>
      </c>
      <c r="B100" s="7" t="s">
        <v>85</v>
      </c>
      <c r="C100" s="21" t="s">
        <v>1188</v>
      </c>
    </row>
    <row r="101" spans="1:3" ht="45" customHeight="1">
      <c r="A101" s="5">
        <v>297</v>
      </c>
      <c r="B101" s="7" t="s">
        <v>86</v>
      </c>
      <c r="C101" s="17" t="s">
        <v>777</v>
      </c>
    </row>
    <row r="102" spans="1:3" ht="45" customHeight="1">
      <c r="A102" s="5">
        <v>298</v>
      </c>
      <c r="B102" s="7" t="s">
        <v>87</v>
      </c>
      <c r="C102" s="21" t="s">
        <v>1189</v>
      </c>
    </row>
    <row r="103" spans="1:3" ht="45" customHeight="1">
      <c r="A103" s="5">
        <v>299</v>
      </c>
      <c r="B103" s="7" t="s">
        <v>88</v>
      </c>
      <c r="C103" s="17" t="s">
        <v>778</v>
      </c>
    </row>
    <row r="104" spans="1:3" ht="45" customHeight="1">
      <c r="A104" s="23">
        <v>3000</v>
      </c>
      <c r="B104" s="8" t="s">
        <v>89</v>
      </c>
      <c r="C104" s="24" t="s">
        <v>789</v>
      </c>
    </row>
    <row r="105" spans="1:3" ht="45" customHeight="1">
      <c r="A105" s="23">
        <v>3100</v>
      </c>
      <c r="B105" s="8" t="s">
        <v>90</v>
      </c>
      <c r="C105" s="24" t="s">
        <v>790</v>
      </c>
    </row>
    <row r="106" spans="1:3" ht="45" customHeight="1">
      <c r="A106" s="5">
        <v>311</v>
      </c>
      <c r="B106" s="7" t="s">
        <v>91</v>
      </c>
      <c r="C106" s="17" t="s">
        <v>791</v>
      </c>
    </row>
    <row r="107" spans="1:3" ht="45" customHeight="1">
      <c r="A107" s="5">
        <v>312</v>
      </c>
      <c r="B107" s="7" t="s">
        <v>92</v>
      </c>
      <c r="C107" s="17" t="s">
        <v>792</v>
      </c>
    </row>
    <row r="108" spans="1:3" ht="45" customHeight="1">
      <c r="A108" s="5">
        <v>313</v>
      </c>
      <c r="B108" s="7" t="s">
        <v>93</v>
      </c>
      <c r="C108" s="17" t="s">
        <v>1380</v>
      </c>
    </row>
    <row r="109" spans="1:3" ht="45" customHeight="1">
      <c r="A109" s="5">
        <v>314</v>
      </c>
      <c r="B109" s="7" t="s">
        <v>94</v>
      </c>
      <c r="C109" s="17" t="s">
        <v>793</v>
      </c>
    </row>
    <row r="110" spans="1:3" ht="45" customHeight="1">
      <c r="A110" s="5">
        <v>315</v>
      </c>
      <c r="B110" s="7" t="s">
        <v>95</v>
      </c>
      <c r="C110" s="17" t="s">
        <v>794</v>
      </c>
    </row>
    <row r="111" spans="1:3" ht="90">
      <c r="A111" s="5">
        <v>316</v>
      </c>
      <c r="B111" s="7" t="s">
        <v>327</v>
      </c>
      <c r="C111" s="21" t="s">
        <v>795</v>
      </c>
    </row>
    <row r="112" spans="1:3" ht="75" customHeight="1">
      <c r="A112" s="5">
        <v>317</v>
      </c>
      <c r="B112" s="7" t="s">
        <v>96</v>
      </c>
      <c r="C112" s="21" t="s">
        <v>796</v>
      </c>
    </row>
    <row r="113" spans="1:3" ht="45" customHeight="1">
      <c r="A113" s="5">
        <v>318</v>
      </c>
      <c r="B113" s="7" t="s">
        <v>97</v>
      </c>
      <c r="C113" s="21" t="s">
        <v>797</v>
      </c>
    </row>
    <row r="114" spans="1:3" ht="75" customHeight="1">
      <c r="A114" s="5">
        <v>319</v>
      </c>
      <c r="B114" s="7" t="s">
        <v>98</v>
      </c>
      <c r="C114" s="21" t="s">
        <v>798</v>
      </c>
    </row>
    <row r="115" spans="1:3" ht="45" customHeight="1">
      <c r="A115" s="23">
        <v>3200</v>
      </c>
      <c r="B115" s="8" t="s">
        <v>99</v>
      </c>
      <c r="C115" s="20" t="s">
        <v>799</v>
      </c>
    </row>
    <row r="116" spans="1:3" ht="45" customHeight="1">
      <c r="A116" s="5">
        <v>321</v>
      </c>
      <c r="B116" s="7" t="s">
        <v>100</v>
      </c>
      <c r="C116" s="17" t="s">
        <v>800</v>
      </c>
    </row>
    <row r="117" spans="1:3" ht="45" customHeight="1">
      <c r="A117" s="5">
        <v>322</v>
      </c>
      <c r="B117" s="7" t="s">
        <v>101</v>
      </c>
      <c r="C117" s="17" t="s">
        <v>801</v>
      </c>
    </row>
    <row r="118" spans="1:3" ht="45" customHeight="1">
      <c r="A118" s="5">
        <v>323</v>
      </c>
      <c r="B118" s="7" t="s">
        <v>315</v>
      </c>
      <c r="C118" s="21" t="s">
        <v>1190</v>
      </c>
    </row>
    <row r="119" spans="1:3" ht="45" customHeight="1">
      <c r="A119" s="5">
        <v>324</v>
      </c>
      <c r="B119" s="7" t="s">
        <v>102</v>
      </c>
      <c r="C119" s="17" t="s">
        <v>802</v>
      </c>
    </row>
    <row r="120" spans="1:3" ht="45" customHeight="1">
      <c r="A120" s="5">
        <v>325</v>
      </c>
      <c r="B120" s="7" t="s">
        <v>103</v>
      </c>
      <c r="C120" s="17" t="s">
        <v>803</v>
      </c>
    </row>
    <row r="121" spans="1:3" ht="60">
      <c r="A121" s="5">
        <v>326</v>
      </c>
      <c r="B121" s="7" t="s">
        <v>104</v>
      </c>
      <c r="C121" s="21" t="s">
        <v>804</v>
      </c>
    </row>
    <row r="122" spans="1:3" ht="45" customHeight="1">
      <c r="A122" s="5">
        <v>327</v>
      </c>
      <c r="B122" s="7" t="s">
        <v>105</v>
      </c>
      <c r="C122" s="17" t="s">
        <v>805</v>
      </c>
    </row>
    <row r="123" spans="1:3" ht="45" customHeight="1">
      <c r="A123" s="5">
        <v>328</v>
      </c>
      <c r="B123" s="7" t="s">
        <v>106</v>
      </c>
      <c r="C123" s="17" t="s">
        <v>806</v>
      </c>
    </row>
    <row r="124" spans="1:3" ht="60" customHeight="1">
      <c r="A124" s="5">
        <v>329</v>
      </c>
      <c r="B124" s="7" t="s">
        <v>107</v>
      </c>
      <c r="C124" s="21" t="s">
        <v>1381</v>
      </c>
    </row>
    <row r="125" spans="1:3" ht="75">
      <c r="A125" s="23">
        <v>3300</v>
      </c>
      <c r="B125" s="8" t="s">
        <v>1283</v>
      </c>
      <c r="C125" s="24" t="s">
        <v>807</v>
      </c>
    </row>
    <row r="126" spans="1:3" ht="75">
      <c r="A126" s="5">
        <v>331</v>
      </c>
      <c r="B126" s="7" t="s">
        <v>123</v>
      </c>
      <c r="C126" s="21" t="s">
        <v>808</v>
      </c>
    </row>
    <row r="127" spans="1:3" ht="90">
      <c r="A127" s="5">
        <v>332</v>
      </c>
      <c r="B127" s="7" t="s">
        <v>108</v>
      </c>
      <c r="C127" s="21" t="s">
        <v>809</v>
      </c>
    </row>
    <row r="128" spans="1:3" ht="150">
      <c r="A128" s="5">
        <v>333</v>
      </c>
      <c r="B128" s="7" t="s">
        <v>109</v>
      </c>
      <c r="C128" s="21" t="s">
        <v>1382</v>
      </c>
    </row>
    <row r="129" spans="1:3" ht="75">
      <c r="A129" s="5">
        <v>334</v>
      </c>
      <c r="B129" s="7" t="s">
        <v>110</v>
      </c>
      <c r="C129" s="21" t="s">
        <v>810</v>
      </c>
    </row>
    <row r="130" spans="1:3" ht="45" customHeight="1">
      <c r="A130" s="5">
        <v>335</v>
      </c>
      <c r="B130" s="7" t="s">
        <v>111</v>
      </c>
      <c r="C130" s="21" t="s">
        <v>811</v>
      </c>
    </row>
    <row r="131" spans="1:3" ht="240" customHeight="1">
      <c r="A131" s="5">
        <v>336</v>
      </c>
      <c r="B131" s="7" t="s">
        <v>1191</v>
      </c>
      <c r="C131" s="21" t="s">
        <v>812</v>
      </c>
    </row>
    <row r="132" spans="1:3" ht="105">
      <c r="A132" s="5">
        <v>337</v>
      </c>
      <c r="B132" s="7" t="s">
        <v>112</v>
      </c>
      <c r="C132" s="21" t="s">
        <v>1192</v>
      </c>
    </row>
    <row r="133" spans="1:3" ht="45" customHeight="1">
      <c r="A133" s="5">
        <v>338</v>
      </c>
      <c r="B133" s="7" t="s">
        <v>113</v>
      </c>
      <c r="C133" s="17" t="s">
        <v>813</v>
      </c>
    </row>
    <row r="134" spans="1:3" ht="45" customHeight="1">
      <c r="A134" s="5">
        <v>339</v>
      </c>
      <c r="B134" s="7" t="s">
        <v>114</v>
      </c>
      <c r="C134" s="21" t="s">
        <v>814</v>
      </c>
    </row>
    <row r="135" spans="1:3" ht="45" customHeight="1">
      <c r="A135" s="23">
        <v>3400</v>
      </c>
      <c r="B135" s="8" t="s">
        <v>115</v>
      </c>
      <c r="C135" s="20" t="s">
        <v>815</v>
      </c>
    </row>
    <row r="136" spans="1:3" ht="75">
      <c r="A136" s="5">
        <v>341</v>
      </c>
      <c r="B136" s="7" t="s">
        <v>293</v>
      </c>
      <c r="C136" s="21" t="s">
        <v>816</v>
      </c>
    </row>
    <row r="137" spans="1:3" ht="45" customHeight="1">
      <c r="A137" s="5">
        <v>342</v>
      </c>
      <c r="B137" s="7" t="s">
        <v>116</v>
      </c>
      <c r="C137" s="17" t="s">
        <v>817</v>
      </c>
    </row>
    <row r="138" spans="1:3" ht="45" customHeight="1">
      <c r="A138" s="5">
        <v>343</v>
      </c>
      <c r="B138" s="7" t="s">
        <v>117</v>
      </c>
      <c r="C138" s="17" t="s">
        <v>818</v>
      </c>
    </row>
    <row r="139" spans="1:3" ht="105">
      <c r="A139" s="5">
        <v>344</v>
      </c>
      <c r="B139" s="7" t="s">
        <v>328</v>
      </c>
      <c r="C139" s="21" t="s">
        <v>819</v>
      </c>
    </row>
    <row r="140" spans="1:3" ht="75">
      <c r="A140" s="5">
        <v>345</v>
      </c>
      <c r="B140" s="7" t="s">
        <v>118</v>
      </c>
      <c r="C140" s="21" t="s">
        <v>820</v>
      </c>
    </row>
    <row r="141" spans="1:3" ht="45" customHeight="1">
      <c r="A141" s="5">
        <v>346</v>
      </c>
      <c r="B141" s="7" t="s">
        <v>119</v>
      </c>
      <c r="C141" s="17" t="s">
        <v>821</v>
      </c>
    </row>
    <row r="142" spans="1:3" ht="90">
      <c r="A142" s="5">
        <v>347</v>
      </c>
      <c r="B142" s="7" t="s">
        <v>120</v>
      </c>
      <c r="C142" s="21" t="s">
        <v>1193</v>
      </c>
    </row>
    <row r="143" spans="1:3" ht="45" customHeight="1">
      <c r="A143" s="5">
        <v>348</v>
      </c>
      <c r="B143" s="7" t="s">
        <v>121</v>
      </c>
      <c r="C143" s="21" t="s">
        <v>822</v>
      </c>
    </row>
    <row r="144" spans="1:3" ht="90">
      <c r="A144" s="5">
        <v>349</v>
      </c>
      <c r="B144" s="7" t="s">
        <v>122</v>
      </c>
      <c r="C144" s="21" t="s">
        <v>823</v>
      </c>
    </row>
    <row r="145" spans="1:3" ht="60">
      <c r="A145" s="23">
        <v>3500</v>
      </c>
      <c r="B145" s="8" t="s">
        <v>1284</v>
      </c>
      <c r="C145" s="24" t="s">
        <v>1194</v>
      </c>
    </row>
    <row r="146" spans="1:3" ht="45">
      <c r="A146" s="5">
        <v>351</v>
      </c>
      <c r="B146" s="7" t="s">
        <v>124</v>
      </c>
      <c r="C146" s="21" t="s">
        <v>824</v>
      </c>
    </row>
    <row r="147" spans="1:3" ht="45">
      <c r="A147" s="5">
        <v>352</v>
      </c>
      <c r="B147" s="7" t="s">
        <v>611</v>
      </c>
      <c r="C147" s="21" t="s">
        <v>825</v>
      </c>
    </row>
    <row r="148" spans="1:3" ht="60">
      <c r="A148" s="5">
        <v>353</v>
      </c>
      <c r="B148" s="7" t="s">
        <v>294</v>
      </c>
      <c r="C148" s="21" t="s">
        <v>826</v>
      </c>
    </row>
    <row r="149" spans="1:3" ht="45" customHeight="1">
      <c r="A149" s="5">
        <v>354</v>
      </c>
      <c r="B149" s="7" t="s">
        <v>125</v>
      </c>
      <c r="C149" s="17" t="s">
        <v>827</v>
      </c>
    </row>
    <row r="150" spans="1:3" ht="45" customHeight="1">
      <c r="A150" s="5">
        <v>355</v>
      </c>
      <c r="B150" s="7" t="s">
        <v>129</v>
      </c>
      <c r="C150" s="17" t="s">
        <v>828</v>
      </c>
    </row>
    <row r="151" spans="1:3" ht="45" customHeight="1">
      <c r="A151" s="5">
        <v>356</v>
      </c>
      <c r="B151" s="7" t="s">
        <v>126</v>
      </c>
      <c r="C151" s="17" t="s">
        <v>829</v>
      </c>
    </row>
    <row r="152" spans="1:3" ht="75">
      <c r="A152" s="5">
        <v>357</v>
      </c>
      <c r="B152" s="7" t="s">
        <v>1195</v>
      </c>
      <c r="C152" s="21" t="s">
        <v>1329</v>
      </c>
    </row>
    <row r="153" spans="1:3" ht="75">
      <c r="A153" s="5">
        <v>358</v>
      </c>
      <c r="B153" s="7" t="s">
        <v>127</v>
      </c>
      <c r="C153" s="21" t="s">
        <v>830</v>
      </c>
    </row>
    <row r="154" spans="1:3" ht="45" customHeight="1">
      <c r="A154" s="5">
        <v>359</v>
      </c>
      <c r="B154" s="7" t="s">
        <v>128</v>
      </c>
      <c r="C154" s="17" t="s">
        <v>831</v>
      </c>
    </row>
    <row r="155" spans="1:3" ht="60">
      <c r="A155" s="23">
        <v>3600</v>
      </c>
      <c r="B155" s="8" t="s">
        <v>130</v>
      </c>
      <c r="C155" s="24" t="s">
        <v>1811</v>
      </c>
    </row>
    <row r="156" spans="1:3" ht="105" customHeight="1">
      <c r="A156" s="5">
        <v>361</v>
      </c>
      <c r="B156" s="7" t="s">
        <v>612</v>
      </c>
      <c r="C156" s="21" t="s">
        <v>832</v>
      </c>
    </row>
    <row r="157" spans="1:3" ht="150" customHeight="1">
      <c r="A157" s="5">
        <v>362</v>
      </c>
      <c r="B157" s="7" t="s">
        <v>613</v>
      </c>
      <c r="C157" s="21" t="s">
        <v>1196</v>
      </c>
    </row>
    <row r="158" spans="1:3" ht="45" customHeight="1">
      <c r="A158" s="5">
        <v>363</v>
      </c>
      <c r="B158" s="7" t="s">
        <v>329</v>
      </c>
      <c r="C158" s="17" t="s">
        <v>833</v>
      </c>
    </row>
    <row r="159" spans="1:3" ht="45" customHeight="1">
      <c r="A159" s="5">
        <v>364</v>
      </c>
      <c r="B159" s="7" t="s">
        <v>131</v>
      </c>
      <c r="C159" s="17" t="s">
        <v>834</v>
      </c>
    </row>
    <row r="160" spans="1:3" ht="45">
      <c r="A160" s="5">
        <v>365</v>
      </c>
      <c r="B160" s="7" t="s">
        <v>330</v>
      </c>
      <c r="C160" s="21" t="s">
        <v>835</v>
      </c>
    </row>
    <row r="161" spans="1:3" ht="45" customHeight="1">
      <c r="A161" s="5">
        <v>366</v>
      </c>
      <c r="B161" s="7" t="s">
        <v>132</v>
      </c>
      <c r="C161" s="17" t="s">
        <v>836</v>
      </c>
    </row>
    <row r="162" spans="1:3" ht="45" customHeight="1">
      <c r="A162" s="5">
        <v>369</v>
      </c>
      <c r="B162" s="7" t="s">
        <v>133</v>
      </c>
      <c r="C162" s="21" t="s">
        <v>837</v>
      </c>
    </row>
    <row r="163" spans="1:3" ht="45" customHeight="1">
      <c r="A163" s="23">
        <v>3700</v>
      </c>
      <c r="B163" s="8" t="s">
        <v>1285</v>
      </c>
      <c r="C163" s="20" t="s">
        <v>838</v>
      </c>
    </row>
    <row r="164" spans="1:3" ht="45">
      <c r="A164" s="5">
        <v>371</v>
      </c>
      <c r="B164" s="7" t="s">
        <v>134</v>
      </c>
      <c r="C164" s="21" t="s">
        <v>839</v>
      </c>
    </row>
    <row r="165" spans="1:3" ht="60">
      <c r="A165" s="5">
        <v>372</v>
      </c>
      <c r="B165" s="7" t="s">
        <v>135</v>
      </c>
      <c r="C165" s="21" t="s">
        <v>840</v>
      </c>
    </row>
    <row r="166" spans="1:3" ht="45">
      <c r="A166" s="5">
        <v>373</v>
      </c>
      <c r="B166" s="7" t="s">
        <v>331</v>
      </c>
      <c r="C166" s="21" t="s">
        <v>1330</v>
      </c>
    </row>
    <row r="167" spans="1:3" ht="45" customHeight="1">
      <c r="A167" s="5">
        <v>374</v>
      </c>
      <c r="B167" s="7" t="s">
        <v>332</v>
      </c>
      <c r="C167" s="21" t="s">
        <v>841</v>
      </c>
    </row>
    <row r="168" spans="1:3" ht="60">
      <c r="A168" s="5">
        <v>375</v>
      </c>
      <c r="B168" s="7" t="s">
        <v>136</v>
      </c>
      <c r="C168" s="21" t="s">
        <v>842</v>
      </c>
    </row>
    <row r="169" spans="1:3" ht="60">
      <c r="A169" s="5">
        <v>376</v>
      </c>
      <c r="B169" s="7" t="s">
        <v>137</v>
      </c>
      <c r="C169" s="21" t="s">
        <v>843</v>
      </c>
    </row>
    <row r="170" spans="1:3" ht="60">
      <c r="A170" s="5">
        <v>377</v>
      </c>
      <c r="B170" s="7" t="s">
        <v>138</v>
      </c>
      <c r="C170" s="21" t="s">
        <v>1197</v>
      </c>
    </row>
    <row r="171" spans="1:3" ht="75">
      <c r="A171" s="5">
        <v>378</v>
      </c>
      <c r="B171" s="7" t="s">
        <v>295</v>
      </c>
      <c r="C171" s="21" t="s">
        <v>844</v>
      </c>
    </row>
    <row r="172" spans="1:3" ht="45" customHeight="1">
      <c r="A172" s="5">
        <v>379</v>
      </c>
      <c r="B172" s="7" t="s">
        <v>296</v>
      </c>
      <c r="C172" s="17" t="s">
        <v>845</v>
      </c>
    </row>
    <row r="173" spans="1:3" ht="45" customHeight="1">
      <c r="A173" s="23">
        <v>3800</v>
      </c>
      <c r="B173" s="8" t="s">
        <v>139</v>
      </c>
      <c r="C173" s="20" t="s">
        <v>846</v>
      </c>
    </row>
    <row r="174" spans="1:3" ht="105">
      <c r="A174" s="5">
        <v>381</v>
      </c>
      <c r="B174" s="7" t="s">
        <v>297</v>
      </c>
      <c r="C174" s="21" t="s">
        <v>847</v>
      </c>
    </row>
    <row r="175" spans="1:3" ht="75">
      <c r="A175" s="5">
        <v>382</v>
      </c>
      <c r="B175" s="7" t="s">
        <v>142</v>
      </c>
      <c r="C175" s="21" t="s">
        <v>848</v>
      </c>
    </row>
    <row r="176" spans="1:3" ht="105">
      <c r="A176" s="5">
        <v>383</v>
      </c>
      <c r="B176" s="7" t="s">
        <v>140</v>
      </c>
      <c r="C176" s="21" t="s">
        <v>849</v>
      </c>
    </row>
    <row r="177" spans="1:3" ht="90">
      <c r="A177" s="5">
        <v>384</v>
      </c>
      <c r="B177" s="7" t="s">
        <v>316</v>
      </c>
      <c r="C177" s="21" t="s">
        <v>850</v>
      </c>
    </row>
    <row r="178" spans="1:3" ht="45">
      <c r="A178" s="5">
        <v>385</v>
      </c>
      <c r="B178" s="7" t="s">
        <v>141</v>
      </c>
      <c r="C178" s="21" t="s">
        <v>851</v>
      </c>
    </row>
    <row r="179" spans="1:3" ht="45" customHeight="1">
      <c r="A179" s="23">
        <v>3900</v>
      </c>
      <c r="B179" s="8" t="s">
        <v>143</v>
      </c>
      <c r="C179" s="20" t="s">
        <v>852</v>
      </c>
    </row>
    <row r="180" spans="1:3" ht="135">
      <c r="A180" s="5">
        <v>391</v>
      </c>
      <c r="B180" s="7" t="s">
        <v>144</v>
      </c>
      <c r="C180" s="21" t="s">
        <v>1331</v>
      </c>
    </row>
    <row r="181" spans="1:3" ht="75">
      <c r="A181" s="5">
        <v>392</v>
      </c>
      <c r="B181" s="7" t="s">
        <v>145</v>
      </c>
      <c r="C181" s="21" t="s">
        <v>853</v>
      </c>
    </row>
    <row r="182" spans="1:3" ht="45" customHeight="1">
      <c r="A182" s="5">
        <v>393</v>
      </c>
      <c r="B182" s="7" t="s">
        <v>148</v>
      </c>
      <c r="C182" s="17" t="s">
        <v>854</v>
      </c>
    </row>
    <row r="183" spans="1:3" ht="45" customHeight="1">
      <c r="A183" s="5">
        <v>394</v>
      </c>
      <c r="B183" s="7" t="s">
        <v>1582</v>
      </c>
      <c r="C183" s="17" t="s">
        <v>855</v>
      </c>
    </row>
    <row r="184" spans="1:3" ht="75">
      <c r="A184" s="5">
        <v>395</v>
      </c>
      <c r="B184" s="7" t="s">
        <v>146</v>
      </c>
      <c r="C184" s="21" t="s">
        <v>856</v>
      </c>
    </row>
    <row r="185" spans="1:3" ht="120">
      <c r="A185" s="5">
        <v>396</v>
      </c>
      <c r="B185" s="7" t="s">
        <v>147</v>
      </c>
      <c r="C185" s="21" t="s">
        <v>857</v>
      </c>
    </row>
    <row r="186" spans="1:3" ht="30">
      <c r="A186" s="5">
        <v>397</v>
      </c>
      <c r="B186" s="7" t="s">
        <v>1583</v>
      </c>
      <c r="C186" s="21" t="s">
        <v>1804</v>
      </c>
    </row>
    <row r="187" spans="1:3" ht="30">
      <c r="A187" s="5">
        <v>398</v>
      </c>
      <c r="B187" s="7" t="s">
        <v>1808</v>
      </c>
      <c r="C187" s="21" t="s">
        <v>1809</v>
      </c>
    </row>
    <row r="188" spans="1:3" ht="90" customHeight="1">
      <c r="A188" s="5">
        <v>399</v>
      </c>
      <c r="B188" s="7" t="s">
        <v>149</v>
      </c>
      <c r="C188" s="21" t="s">
        <v>1198</v>
      </c>
    </row>
    <row r="189" spans="1:3" ht="45" customHeight="1">
      <c r="A189" s="23">
        <v>4000</v>
      </c>
      <c r="B189" s="8" t="s">
        <v>150</v>
      </c>
      <c r="C189" s="24" t="s">
        <v>859</v>
      </c>
    </row>
    <row r="190" spans="1:3" ht="45" customHeight="1">
      <c r="A190" s="23">
        <v>4100</v>
      </c>
      <c r="B190" s="8" t="s">
        <v>353</v>
      </c>
      <c r="C190" s="20" t="s">
        <v>860</v>
      </c>
    </row>
    <row r="191" spans="1:3" ht="45" customHeight="1">
      <c r="A191" s="5">
        <v>411</v>
      </c>
      <c r="B191" s="7" t="s">
        <v>151</v>
      </c>
      <c r="C191" s="17" t="s">
        <v>861</v>
      </c>
    </row>
    <row r="192" spans="1:3" ht="45" customHeight="1">
      <c r="A192" s="5">
        <v>412</v>
      </c>
      <c r="B192" s="7" t="s">
        <v>152</v>
      </c>
      <c r="C192" s="17" t="s">
        <v>862</v>
      </c>
    </row>
    <row r="193" spans="1:3" ht="45" customHeight="1">
      <c r="A193" s="5">
        <v>413</v>
      </c>
      <c r="B193" s="7" t="s">
        <v>153</v>
      </c>
      <c r="C193" s="17" t="s">
        <v>863</v>
      </c>
    </row>
    <row r="194" spans="1:3" ht="45" customHeight="1">
      <c r="A194" s="5">
        <v>414</v>
      </c>
      <c r="B194" s="7" t="s">
        <v>333</v>
      </c>
      <c r="C194" s="17" t="s">
        <v>864</v>
      </c>
    </row>
    <row r="195" spans="1:3" ht="105">
      <c r="A195" s="5">
        <v>415</v>
      </c>
      <c r="B195" s="7" t="s">
        <v>298</v>
      </c>
      <c r="C195" s="21" t="s">
        <v>865</v>
      </c>
    </row>
    <row r="196" spans="1:3" ht="60">
      <c r="A196" s="5">
        <v>416</v>
      </c>
      <c r="B196" s="7" t="s">
        <v>154</v>
      </c>
      <c r="C196" s="21" t="s">
        <v>866</v>
      </c>
    </row>
    <row r="197" spans="1:3" ht="60">
      <c r="A197" s="5">
        <v>417</v>
      </c>
      <c r="B197" s="7" t="s">
        <v>155</v>
      </c>
      <c r="C197" s="21" t="s">
        <v>867</v>
      </c>
    </row>
    <row r="198" spans="1:3" ht="60">
      <c r="A198" s="5">
        <v>418</v>
      </c>
      <c r="B198" s="7" t="s">
        <v>156</v>
      </c>
      <c r="C198" s="21" t="s">
        <v>868</v>
      </c>
    </row>
    <row r="199" spans="1:3" ht="45" customHeight="1">
      <c r="A199" s="5">
        <v>419</v>
      </c>
      <c r="B199" s="7" t="s">
        <v>620</v>
      </c>
      <c r="C199" s="21" t="s">
        <v>869</v>
      </c>
    </row>
    <row r="200" spans="1:3" ht="45" customHeight="1">
      <c r="A200" s="23">
        <v>4200</v>
      </c>
      <c r="B200" s="8" t="s">
        <v>614</v>
      </c>
      <c r="C200" s="20" t="s">
        <v>870</v>
      </c>
    </row>
    <row r="201" spans="1:3" ht="105">
      <c r="A201" s="5">
        <v>421</v>
      </c>
      <c r="B201" s="7" t="s">
        <v>615</v>
      </c>
      <c r="C201" s="21" t="s">
        <v>871</v>
      </c>
    </row>
    <row r="202" spans="1:3" ht="60">
      <c r="A202" s="5">
        <v>422</v>
      </c>
      <c r="B202" s="7" t="s">
        <v>334</v>
      </c>
      <c r="C202" s="21" t="s">
        <v>872</v>
      </c>
    </row>
    <row r="203" spans="1:3" ht="75">
      <c r="A203" s="5">
        <v>423</v>
      </c>
      <c r="B203" s="7" t="s">
        <v>616</v>
      </c>
      <c r="C203" s="21" t="s">
        <v>873</v>
      </c>
    </row>
    <row r="204" spans="1:3" ht="45" customHeight="1">
      <c r="A204" s="5">
        <v>424</v>
      </c>
      <c r="B204" s="7" t="s">
        <v>617</v>
      </c>
      <c r="C204" s="21" t="s">
        <v>1199</v>
      </c>
    </row>
    <row r="205" spans="1:3" ht="45" customHeight="1">
      <c r="A205" s="5">
        <v>425</v>
      </c>
      <c r="B205" s="7" t="s">
        <v>335</v>
      </c>
      <c r="C205" s="17" t="s">
        <v>874</v>
      </c>
    </row>
    <row r="206" spans="1:3" ht="75">
      <c r="A206" s="23">
        <v>4300</v>
      </c>
      <c r="B206" s="8" t="s">
        <v>157</v>
      </c>
      <c r="C206" s="24" t="s">
        <v>875</v>
      </c>
    </row>
    <row r="207" spans="1:3" ht="45" customHeight="1">
      <c r="A207" s="5">
        <v>431</v>
      </c>
      <c r="B207" s="7" t="s">
        <v>158</v>
      </c>
      <c r="C207" s="17" t="s">
        <v>876</v>
      </c>
    </row>
    <row r="208" spans="1:3" ht="45" customHeight="1">
      <c r="A208" s="5">
        <v>432</v>
      </c>
      <c r="B208" s="7" t="s">
        <v>159</v>
      </c>
      <c r="C208" s="17" t="s">
        <v>877</v>
      </c>
    </row>
    <row r="209" spans="1:3" ht="45" customHeight="1">
      <c r="A209" s="5">
        <v>433</v>
      </c>
      <c r="B209" s="7" t="s">
        <v>160</v>
      </c>
      <c r="C209" s="17" t="s">
        <v>878</v>
      </c>
    </row>
    <row r="210" spans="1:3" ht="45" customHeight="1">
      <c r="A210" s="5">
        <v>434</v>
      </c>
      <c r="B210" s="7" t="s">
        <v>619</v>
      </c>
      <c r="C210" s="17" t="s">
        <v>879</v>
      </c>
    </row>
    <row r="211" spans="1:3" ht="45" customHeight="1">
      <c r="A211" s="5">
        <v>435</v>
      </c>
      <c r="B211" s="7" t="s">
        <v>618</v>
      </c>
      <c r="C211" s="21" t="s">
        <v>880</v>
      </c>
    </row>
    <row r="212" spans="1:3" ht="45" customHeight="1">
      <c r="A212" s="5">
        <v>436</v>
      </c>
      <c r="B212" s="7" t="s">
        <v>161</v>
      </c>
      <c r="C212" s="17" t="s">
        <v>881</v>
      </c>
    </row>
    <row r="213" spans="1:3" ht="45" customHeight="1">
      <c r="A213" s="5">
        <v>437</v>
      </c>
      <c r="B213" s="7" t="s">
        <v>162</v>
      </c>
      <c r="C213" s="17" t="s">
        <v>882</v>
      </c>
    </row>
    <row r="214" spans="1:3" ht="45" customHeight="1">
      <c r="A214" s="5">
        <v>438</v>
      </c>
      <c r="B214" s="7" t="s">
        <v>1572</v>
      </c>
      <c r="C214" s="17" t="s">
        <v>1805</v>
      </c>
    </row>
    <row r="215" spans="1:3" ht="45" customHeight="1">
      <c r="A215" s="5">
        <v>439</v>
      </c>
      <c r="B215" s="7" t="s">
        <v>1143</v>
      </c>
      <c r="C215" s="17" t="s">
        <v>1806</v>
      </c>
    </row>
    <row r="216" spans="1:3" ht="45" customHeight="1">
      <c r="A216" s="23">
        <v>4400</v>
      </c>
      <c r="B216" s="8" t="s">
        <v>163</v>
      </c>
      <c r="C216" s="20" t="s">
        <v>883</v>
      </c>
    </row>
    <row r="217" spans="1:3" ht="45" customHeight="1">
      <c r="A217" s="5">
        <v>441</v>
      </c>
      <c r="B217" s="7" t="s">
        <v>164</v>
      </c>
      <c r="C217" s="17" t="s">
        <v>884</v>
      </c>
    </row>
    <row r="218" spans="1:3" ht="45" customHeight="1">
      <c r="A218" s="5">
        <v>442</v>
      </c>
      <c r="B218" s="7" t="s">
        <v>165</v>
      </c>
      <c r="C218" s="17" t="s">
        <v>885</v>
      </c>
    </row>
    <row r="219" spans="1:3" ht="45" customHeight="1">
      <c r="A219" s="5">
        <v>443</v>
      </c>
      <c r="B219" s="7" t="s">
        <v>299</v>
      </c>
      <c r="C219" s="17" t="s">
        <v>886</v>
      </c>
    </row>
    <row r="220" spans="1:3" ht="45" customHeight="1">
      <c r="A220" s="5">
        <v>444</v>
      </c>
      <c r="B220" s="7" t="s">
        <v>336</v>
      </c>
      <c r="C220" s="17" t="s">
        <v>887</v>
      </c>
    </row>
    <row r="221" spans="1:3" ht="45" customHeight="1">
      <c r="A221" s="5">
        <v>445</v>
      </c>
      <c r="B221" s="7" t="s">
        <v>621</v>
      </c>
      <c r="C221" s="17" t="s">
        <v>888</v>
      </c>
    </row>
    <row r="222" spans="1:3" ht="45" customHeight="1">
      <c r="A222" s="5">
        <v>446</v>
      </c>
      <c r="B222" s="7" t="s">
        <v>300</v>
      </c>
      <c r="C222" s="17" t="s">
        <v>889</v>
      </c>
    </row>
    <row r="223" spans="1:3" ht="45" customHeight="1">
      <c r="A223" s="5">
        <v>447</v>
      </c>
      <c r="B223" s="7" t="s">
        <v>1200</v>
      </c>
      <c r="C223" s="17" t="s">
        <v>890</v>
      </c>
    </row>
    <row r="224" spans="1:3" ht="45" customHeight="1">
      <c r="A224" s="5">
        <v>448</v>
      </c>
      <c r="B224" s="7" t="s">
        <v>166</v>
      </c>
      <c r="C224" s="17" t="s">
        <v>891</v>
      </c>
    </row>
    <row r="225" spans="1:3" ht="45" customHeight="1">
      <c r="A225" s="23">
        <v>4500</v>
      </c>
      <c r="B225" s="8" t="s">
        <v>167</v>
      </c>
      <c r="C225" s="24" t="s">
        <v>892</v>
      </c>
    </row>
    <row r="226" spans="1:3" ht="45" customHeight="1">
      <c r="A226" s="5">
        <v>451</v>
      </c>
      <c r="B226" s="7" t="s">
        <v>168</v>
      </c>
      <c r="C226" s="21" t="s">
        <v>893</v>
      </c>
    </row>
    <row r="227" spans="1:3" ht="45" customHeight="1">
      <c r="A227" s="5">
        <v>452</v>
      </c>
      <c r="B227" s="7" t="s">
        <v>169</v>
      </c>
      <c r="C227" s="21" t="s">
        <v>894</v>
      </c>
    </row>
    <row r="228" spans="1:3" ht="45" customHeight="1">
      <c r="A228" s="5">
        <v>459</v>
      </c>
      <c r="B228" s="7" t="s">
        <v>1573</v>
      </c>
      <c r="C228" s="21" t="s">
        <v>1807</v>
      </c>
    </row>
    <row r="229" spans="1:3" ht="45" customHeight="1">
      <c r="A229" s="23">
        <v>4600</v>
      </c>
      <c r="B229" s="8" t="s">
        <v>1459</v>
      </c>
      <c r="C229" s="20" t="s">
        <v>895</v>
      </c>
    </row>
    <row r="230" spans="1:3" ht="45" customHeight="1">
      <c r="A230" s="5">
        <v>461</v>
      </c>
      <c r="B230" s="7" t="s">
        <v>170</v>
      </c>
      <c r="C230" s="17" t="s">
        <v>896</v>
      </c>
    </row>
    <row r="231" spans="1:3" ht="45" customHeight="1">
      <c r="A231" s="5">
        <v>462</v>
      </c>
      <c r="B231" s="7" t="s">
        <v>171</v>
      </c>
      <c r="C231" s="17" t="s">
        <v>1201</v>
      </c>
    </row>
    <row r="232" spans="1:3" ht="45" customHeight="1">
      <c r="A232" s="5">
        <v>463</v>
      </c>
      <c r="B232" s="7" t="s">
        <v>337</v>
      </c>
      <c r="C232" s="17" t="s">
        <v>897</v>
      </c>
    </row>
    <row r="233" spans="1:3" ht="60">
      <c r="A233" s="5">
        <v>464</v>
      </c>
      <c r="B233" s="7" t="s">
        <v>622</v>
      </c>
      <c r="C233" s="21" t="s">
        <v>898</v>
      </c>
    </row>
    <row r="234" spans="1:3" ht="45" customHeight="1">
      <c r="A234" s="5">
        <v>465</v>
      </c>
      <c r="B234" s="7" t="s">
        <v>623</v>
      </c>
      <c r="C234" s="17" t="s">
        <v>899</v>
      </c>
    </row>
    <row r="235" spans="1:3" ht="45" customHeight="1">
      <c r="A235" s="5">
        <v>466</v>
      </c>
      <c r="B235" s="7" t="s">
        <v>172</v>
      </c>
      <c r="C235" s="21" t="s">
        <v>900</v>
      </c>
    </row>
    <row r="236" spans="1:3" ht="45" customHeight="1">
      <c r="A236" s="23">
        <v>4700</v>
      </c>
      <c r="B236" s="8" t="s">
        <v>1574</v>
      </c>
      <c r="C236" s="24" t="s">
        <v>1796</v>
      </c>
    </row>
    <row r="237" spans="1:3" ht="45" customHeight="1">
      <c r="A237" s="5">
        <v>471</v>
      </c>
      <c r="B237" s="7" t="s">
        <v>1575</v>
      </c>
      <c r="C237" s="21" t="s">
        <v>1797</v>
      </c>
    </row>
    <row r="238" spans="1:3" ht="45" customHeight="1">
      <c r="A238" s="23">
        <v>4800</v>
      </c>
      <c r="B238" s="8" t="s">
        <v>1576</v>
      </c>
      <c r="C238" s="24" t="s">
        <v>1798</v>
      </c>
    </row>
    <row r="239" spans="1:3" ht="60">
      <c r="A239" s="5">
        <v>481</v>
      </c>
      <c r="B239" s="7" t="s">
        <v>1577</v>
      </c>
      <c r="C239" s="21" t="s">
        <v>1799</v>
      </c>
    </row>
    <row r="240" spans="1:3" ht="45" customHeight="1">
      <c r="A240" s="5">
        <v>482</v>
      </c>
      <c r="B240" s="7" t="s">
        <v>1585</v>
      </c>
      <c r="C240" s="21" t="s">
        <v>1800</v>
      </c>
    </row>
    <row r="241" spans="1:3" ht="60">
      <c r="A241" s="5">
        <v>483</v>
      </c>
      <c r="B241" s="7" t="s">
        <v>1586</v>
      </c>
      <c r="C241" s="21" t="s">
        <v>1801</v>
      </c>
    </row>
    <row r="242" spans="1:3" ht="60">
      <c r="A242" s="5">
        <v>484</v>
      </c>
      <c r="B242" s="7" t="s">
        <v>1587</v>
      </c>
      <c r="C242" s="21" t="s">
        <v>1802</v>
      </c>
    </row>
    <row r="243" spans="1:3" ht="60">
      <c r="A243" s="5">
        <v>485</v>
      </c>
      <c r="B243" s="7" t="s">
        <v>1578</v>
      </c>
      <c r="C243" s="21" t="s">
        <v>1803</v>
      </c>
    </row>
    <row r="244" spans="1:3" ht="45" customHeight="1">
      <c r="A244" s="23">
        <v>4900</v>
      </c>
      <c r="B244" s="8" t="s">
        <v>173</v>
      </c>
      <c r="C244" s="20" t="s">
        <v>901</v>
      </c>
    </row>
    <row r="245" spans="1:3" ht="45" customHeight="1">
      <c r="A245" s="5">
        <v>491</v>
      </c>
      <c r="B245" s="7" t="s">
        <v>174</v>
      </c>
      <c r="C245" s="17" t="s">
        <v>902</v>
      </c>
    </row>
    <row r="246" spans="1:3" ht="45" customHeight="1">
      <c r="A246" s="5">
        <v>492</v>
      </c>
      <c r="B246" s="7" t="s">
        <v>175</v>
      </c>
      <c r="C246" s="17" t="s">
        <v>903</v>
      </c>
    </row>
    <row r="247" spans="1:3" ht="45" customHeight="1">
      <c r="A247" s="5">
        <v>493</v>
      </c>
      <c r="B247" s="7" t="s">
        <v>185</v>
      </c>
      <c r="C247" s="17" t="s">
        <v>904</v>
      </c>
    </row>
    <row r="248" spans="1:3" ht="45" customHeight="1">
      <c r="A248" s="23">
        <v>5000</v>
      </c>
      <c r="B248" s="8" t="s">
        <v>186</v>
      </c>
      <c r="C248" s="24" t="s">
        <v>961</v>
      </c>
    </row>
    <row r="249" spans="1:3" ht="60">
      <c r="A249" s="23">
        <v>5100</v>
      </c>
      <c r="B249" s="8" t="s">
        <v>1368</v>
      </c>
      <c r="C249" s="24" t="s">
        <v>962</v>
      </c>
    </row>
    <row r="250" spans="1:3" ht="45" customHeight="1">
      <c r="A250" s="5">
        <v>511</v>
      </c>
      <c r="B250" s="7" t="s">
        <v>176</v>
      </c>
      <c r="C250" s="21" t="s">
        <v>963</v>
      </c>
    </row>
    <row r="251" spans="1:3" ht="45" customHeight="1">
      <c r="A251" s="5">
        <v>512</v>
      </c>
      <c r="B251" s="7" t="s">
        <v>177</v>
      </c>
      <c r="C251" s="17" t="s">
        <v>964</v>
      </c>
    </row>
    <row r="252" spans="1:3" ht="45" customHeight="1">
      <c r="A252" s="5">
        <v>513</v>
      </c>
      <c r="B252" s="7" t="s">
        <v>338</v>
      </c>
      <c r="C252" s="17" t="s">
        <v>965</v>
      </c>
    </row>
    <row r="253" spans="1:3" ht="60">
      <c r="A253" s="5">
        <v>514</v>
      </c>
      <c r="B253" s="7" t="s">
        <v>1202</v>
      </c>
      <c r="C253" s="21" t="s">
        <v>966</v>
      </c>
    </row>
    <row r="254" spans="1:3" ht="90">
      <c r="A254" s="5">
        <v>515</v>
      </c>
      <c r="B254" s="7" t="s">
        <v>178</v>
      </c>
      <c r="C254" s="21" t="s">
        <v>967</v>
      </c>
    </row>
    <row r="255" spans="1:3" ht="90" customHeight="1">
      <c r="A255" s="5">
        <v>519</v>
      </c>
      <c r="B255" s="7" t="s">
        <v>179</v>
      </c>
      <c r="C255" s="21" t="s">
        <v>1203</v>
      </c>
    </row>
    <row r="256" spans="1:3" ht="45" customHeight="1">
      <c r="A256" s="23">
        <v>5200</v>
      </c>
      <c r="B256" s="8" t="s">
        <v>180</v>
      </c>
      <c r="C256" s="24" t="s">
        <v>968</v>
      </c>
    </row>
    <row r="257" spans="1:3" ht="45" customHeight="1">
      <c r="A257" s="5">
        <v>521</v>
      </c>
      <c r="B257" s="7" t="s">
        <v>339</v>
      </c>
      <c r="C257" s="17" t="s">
        <v>969</v>
      </c>
    </row>
    <row r="258" spans="1:3" ht="45" customHeight="1">
      <c r="A258" s="5">
        <v>522</v>
      </c>
      <c r="B258" s="7" t="s">
        <v>181</v>
      </c>
      <c r="C258" s="17" t="s">
        <v>970</v>
      </c>
    </row>
    <row r="259" spans="1:3" ht="45" customHeight="1">
      <c r="A259" s="5">
        <v>523</v>
      </c>
      <c r="B259" s="7" t="s">
        <v>1204</v>
      </c>
      <c r="C259" s="17" t="s">
        <v>971</v>
      </c>
    </row>
    <row r="260" spans="1:3" ht="45" customHeight="1">
      <c r="A260" s="5">
        <v>529</v>
      </c>
      <c r="B260" s="7" t="s">
        <v>182</v>
      </c>
      <c r="C260" s="21" t="s">
        <v>972</v>
      </c>
    </row>
    <row r="261" spans="1:3" ht="45" customHeight="1">
      <c r="A261" s="23">
        <v>5300</v>
      </c>
      <c r="B261" s="8" t="s">
        <v>317</v>
      </c>
      <c r="C261" s="24" t="s">
        <v>973</v>
      </c>
    </row>
    <row r="262" spans="1:3" ht="90">
      <c r="A262" s="5">
        <v>531</v>
      </c>
      <c r="B262" s="7" t="s">
        <v>183</v>
      </c>
      <c r="C262" s="21" t="s">
        <v>1205</v>
      </c>
    </row>
    <row r="263" spans="1:3" ht="60">
      <c r="A263" s="5">
        <v>532</v>
      </c>
      <c r="B263" s="7" t="s">
        <v>184</v>
      </c>
      <c r="C263" s="21" t="s">
        <v>974</v>
      </c>
    </row>
    <row r="264" spans="1:3" ht="45" customHeight="1">
      <c r="A264" s="23">
        <v>5400</v>
      </c>
      <c r="B264" s="8" t="s">
        <v>1353</v>
      </c>
      <c r="C264" s="20" t="s">
        <v>975</v>
      </c>
    </row>
    <row r="265" spans="1:3" ht="45" customHeight="1">
      <c r="A265" s="5">
        <v>541</v>
      </c>
      <c r="B265" s="7" t="s">
        <v>1580</v>
      </c>
      <c r="C265" s="17" t="s">
        <v>976</v>
      </c>
    </row>
    <row r="266" spans="1:3" ht="60" customHeight="1">
      <c r="A266" s="5">
        <v>542</v>
      </c>
      <c r="B266" s="7" t="s">
        <v>301</v>
      </c>
      <c r="C266" s="21" t="s">
        <v>977</v>
      </c>
    </row>
    <row r="267" spans="1:3" ht="45" customHeight="1">
      <c r="A267" s="5">
        <v>543</v>
      </c>
      <c r="B267" s="7" t="s">
        <v>187</v>
      </c>
      <c r="C267" s="17" t="s">
        <v>978</v>
      </c>
    </row>
    <row r="268" spans="1:3" ht="45" customHeight="1">
      <c r="A268" s="5">
        <v>544</v>
      </c>
      <c r="B268" s="7" t="s">
        <v>188</v>
      </c>
      <c r="C268" s="21" t="s">
        <v>979</v>
      </c>
    </row>
    <row r="269" spans="1:3" ht="90">
      <c r="A269" s="5">
        <v>545</v>
      </c>
      <c r="B269" s="7" t="s">
        <v>189</v>
      </c>
      <c r="C269" s="21" t="s">
        <v>980</v>
      </c>
    </row>
    <row r="270" spans="1:3" ht="45" customHeight="1">
      <c r="A270" s="5">
        <v>549</v>
      </c>
      <c r="B270" s="7" t="s">
        <v>190</v>
      </c>
      <c r="C270" s="17" t="s">
        <v>981</v>
      </c>
    </row>
    <row r="271" spans="1:3" ht="45" customHeight="1">
      <c r="A271" s="23">
        <v>5500</v>
      </c>
      <c r="B271" s="8" t="s">
        <v>191</v>
      </c>
      <c r="C271" s="20" t="s">
        <v>982</v>
      </c>
    </row>
    <row r="272" spans="1:3" ht="90">
      <c r="A272" s="5">
        <v>551</v>
      </c>
      <c r="B272" s="7" t="s">
        <v>192</v>
      </c>
      <c r="C272" s="21" t="s">
        <v>983</v>
      </c>
    </row>
    <row r="273" spans="1:3" ht="75">
      <c r="A273" s="23">
        <v>5600</v>
      </c>
      <c r="B273" s="8" t="s">
        <v>302</v>
      </c>
      <c r="C273" s="24" t="s">
        <v>984</v>
      </c>
    </row>
    <row r="274" spans="1:3" ht="90">
      <c r="A274" s="5">
        <v>561</v>
      </c>
      <c r="B274" s="7" t="s">
        <v>193</v>
      </c>
      <c r="C274" s="21" t="s">
        <v>985</v>
      </c>
    </row>
    <row r="275" spans="1:3" ht="60">
      <c r="A275" s="5">
        <v>562</v>
      </c>
      <c r="B275" s="7" t="s">
        <v>194</v>
      </c>
      <c r="C275" s="21" t="s">
        <v>986</v>
      </c>
    </row>
    <row r="276" spans="1:3" ht="60">
      <c r="A276" s="5">
        <v>563</v>
      </c>
      <c r="B276" s="7" t="s">
        <v>195</v>
      </c>
      <c r="C276" s="21" t="s">
        <v>987</v>
      </c>
    </row>
    <row r="277" spans="1:3" ht="75">
      <c r="A277" s="5">
        <v>564</v>
      </c>
      <c r="B277" s="7" t="s">
        <v>196</v>
      </c>
      <c r="C277" s="21" t="s">
        <v>988</v>
      </c>
    </row>
    <row r="278" spans="1:3" ht="60">
      <c r="A278" s="5">
        <v>565</v>
      </c>
      <c r="B278" s="7" t="s">
        <v>197</v>
      </c>
      <c r="C278" s="21" t="s">
        <v>989</v>
      </c>
    </row>
    <row r="279" spans="1:3" ht="60" customHeight="1">
      <c r="A279" s="5">
        <v>566</v>
      </c>
      <c r="B279" s="7" t="s">
        <v>318</v>
      </c>
      <c r="C279" s="21" t="s">
        <v>990</v>
      </c>
    </row>
    <row r="280" spans="1:3" ht="60">
      <c r="A280" s="5">
        <v>567</v>
      </c>
      <c r="B280" s="7" t="s">
        <v>198</v>
      </c>
      <c r="C280" s="21" t="s">
        <v>991</v>
      </c>
    </row>
    <row r="281" spans="1:3" ht="60">
      <c r="A281" s="5">
        <v>569</v>
      </c>
      <c r="B281" s="7" t="s">
        <v>199</v>
      </c>
      <c r="C281" s="21" t="s">
        <v>992</v>
      </c>
    </row>
    <row r="282" spans="1:3" ht="45" customHeight="1">
      <c r="A282" s="23">
        <v>5700</v>
      </c>
      <c r="B282" s="8" t="s">
        <v>319</v>
      </c>
      <c r="C282" s="20" t="s">
        <v>993</v>
      </c>
    </row>
    <row r="283" spans="1:3" ht="45" customHeight="1">
      <c r="A283" s="5">
        <v>571</v>
      </c>
      <c r="B283" s="7" t="s">
        <v>200</v>
      </c>
      <c r="C283" s="17" t="s">
        <v>994</v>
      </c>
    </row>
    <row r="284" spans="1:3" ht="45" customHeight="1">
      <c r="A284" s="5">
        <v>572</v>
      </c>
      <c r="B284" s="7" t="s">
        <v>201</v>
      </c>
      <c r="C284" s="17" t="s">
        <v>1354</v>
      </c>
    </row>
    <row r="285" spans="1:3" ht="60">
      <c r="A285" s="5">
        <v>573</v>
      </c>
      <c r="B285" s="7" t="s">
        <v>202</v>
      </c>
      <c r="C285" s="21" t="s">
        <v>995</v>
      </c>
    </row>
    <row r="286" spans="1:3" ht="45" customHeight="1">
      <c r="A286" s="5">
        <v>574</v>
      </c>
      <c r="B286" s="7" t="s">
        <v>303</v>
      </c>
      <c r="C286" s="17" t="s">
        <v>996</v>
      </c>
    </row>
    <row r="287" spans="1:3" ht="45" customHeight="1">
      <c r="A287" s="5">
        <v>575</v>
      </c>
      <c r="B287" s="7" t="s">
        <v>203</v>
      </c>
      <c r="C287" s="17" t="s">
        <v>997</v>
      </c>
    </row>
    <row r="288" spans="1:3" ht="45" customHeight="1">
      <c r="A288" s="5">
        <v>576</v>
      </c>
      <c r="B288" s="7" t="s">
        <v>204</v>
      </c>
      <c r="C288" s="17" t="s">
        <v>998</v>
      </c>
    </row>
    <row r="289" spans="1:3" ht="45" customHeight="1">
      <c r="A289" s="5">
        <v>577</v>
      </c>
      <c r="B289" s="7" t="s">
        <v>320</v>
      </c>
      <c r="C289" s="21" t="s">
        <v>999</v>
      </c>
    </row>
    <row r="290" spans="1:3" ht="45" customHeight="1">
      <c r="A290" s="5">
        <v>578</v>
      </c>
      <c r="B290" s="7" t="s">
        <v>304</v>
      </c>
      <c r="C290" s="17" t="s">
        <v>1000</v>
      </c>
    </row>
    <row r="291" spans="1:3" ht="45" customHeight="1">
      <c r="A291" s="5">
        <v>579</v>
      </c>
      <c r="B291" s="7" t="s">
        <v>205</v>
      </c>
      <c r="C291" s="17" t="s">
        <v>1001</v>
      </c>
    </row>
    <row r="292" spans="1:3" ht="45" customHeight="1">
      <c r="A292" s="23">
        <v>5800</v>
      </c>
      <c r="B292" s="8" t="s">
        <v>206</v>
      </c>
      <c r="C292" s="24" t="s">
        <v>1002</v>
      </c>
    </row>
    <row r="293" spans="1:3" ht="45" customHeight="1">
      <c r="A293" s="5">
        <v>581</v>
      </c>
      <c r="B293" s="7" t="s">
        <v>207</v>
      </c>
      <c r="C293" s="17" t="s">
        <v>1003</v>
      </c>
    </row>
    <row r="294" spans="1:3" ht="45" customHeight="1">
      <c r="A294" s="5">
        <v>582</v>
      </c>
      <c r="B294" s="7" t="s">
        <v>208</v>
      </c>
      <c r="C294" s="17" t="s">
        <v>1004</v>
      </c>
    </row>
    <row r="295" spans="1:3" ht="45" customHeight="1">
      <c r="A295" s="5">
        <v>583</v>
      </c>
      <c r="B295" s="7" t="s">
        <v>209</v>
      </c>
      <c r="C295" s="21" t="s">
        <v>1005</v>
      </c>
    </row>
    <row r="296" spans="1:3" ht="45" customHeight="1">
      <c r="A296" s="5">
        <v>589</v>
      </c>
      <c r="B296" s="7" t="s">
        <v>210</v>
      </c>
      <c r="C296" s="17" t="s">
        <v>1006</v>
      </c>
    </row>
    <row r="297" spans="1:3" ht="45" customHeight="1">
      <c r="A297" s="23">
        <v>5900</v>
      </c>
      <c r="B297" s="8" t="s">
        <v>211</v>
      </c>
      <c r="C297" s="20" t="s">
        <v>1007</v>
      </c>
    </row>
    <row r="298" spans="1:3" ht="45" customHeight="1">
      <c r="A298" s="5">
        <v>591</v>
      </c>
      <c r="B298" s="7" t="s">
        <v>321</v>
      </c>
      <c r="C298" s="21" t="s">
        <v>1008</v>
      </c>
    </row>
    <row r="299" spans="1:3" ht="60">
      <c r="A299" s="5">
        <v>592</v>
      </c>
      <c r="B299" s="7" t="s">
        <v>218</v>
      </c>
      <c r="C299" s="21" t="s">
        <v>1009</v>
      </c>
    </row>
    <row r="300" spans="1:3" ht="45" customHeight="1">
      <c r="A300" s="5">
        <v>593</v>
      </c>
      <c r="B300" s="7" t="s">
        <v>212</v>
      </c>
      <c r="C300" s="21" t="s">
        <v>1010</v>
      </c>
    </row>
    <row r="301" spans="1:3" ht="45" customHeight="1">
      <c r="A301" s="5">
        <v>594</v>
      </c>
      <c r="B301" s="7" t="s">
        <v>213</v>
      </c>
      <c r="C301" s="17" t="s">
        <v>1011</v>
      </c>
    </row>
    <row r="302" spans="1:3" ht="45" customHeight="1">
      <c r="A302" s="5">
        <v>595</v>
      </c>
      <c r="B302" s="7" t="s">
        <v>214</v>
      </c>
      <c r="C302" s="17" t="s">
        <v>1012</v>
      </c>
    </row>
    <row r="303" spans="1:3" ht="60">
      <c r="A303" s="5">
        <v>596</v>
      </c>
      <c r="B303" s="7" t="s">
        <v>215</v>
      </c>
      <c r="C303" s="21" t="s">
        <v>1013</v>
      </c>
    </row>
    <row r="304" spans="1:3" ht="45" customHeight="1">
      <c r="A304" s="5">
        <v>597</v>
      </c>
      <c r="B304" s="7" t="s">
        <v>322</v>
      </c>
      <c r="C304" s="17" t="s">
        <v>1014</v>
      </c>
    </row>
    <row r="305" spans="1:3" ht="45" customHeight="1">
      <c r="A305" s="5">
        <v>598</v>
      </c>
      <c r="B305" s="7" t="s">
        <v>216</v>
      </c>
      <c r="C305" s="17" t="s">
        <v>1015</v>
      </c>
    </row>
    <row r="306" spans="1:3" ht="45" customHeight="1">
      <c r="A306" s="5">
        <v>599</v>
      </c>
      <c r="B306" s="7" t="s">
        <v>217</v>
      </c>
      <c r="C306" s="17" t="s">
        <v>1016</v>
      </c>
    </row>
    <row r="307" spans="1:3" ht="45" customHeight="1">
      <c r="A307" s="23">
        <v>6000</v>
      </c>
      <c r="B307" s="8" t="s">
        <v>1286</v>
      </c>
      <c r="C307" s="20" t="s">
        <v>1017</v>
      </c>
    </row>
    <row r="308" spans="1:3" ht="45" customHeight="1">
      <c r="A308" s="23">
        <v>6100</v>
      </c>
      <c r="B308" s="8" t="s">
        <v>323</v>
      </c>
      <c r="C308" s="24" t="s">
        <v>1018</v>
      </c>
    </row>
    <row r="309" spans="1:3" ht="45" customHeight="1">
      <c r="A309" s="5">
        <v>611</v>
      </c>
      <c r="B309" s="7" t="s">
        <v>219</v>
      </c>
      <c r="C309" s="21" t="s">
        <v>1019</v>
      </c>
    </row>
    <row r="310" spans="1:3" ht="60">
      <c r="A310" s="5">
        <v>612</v>
      </c>
      <c r="B310" s="7" t="s">
        <v>220</v>
      </c>
      <c r="C310" s="21" t="s">
        <v>1020</v>
      </c>
    </row>
    <row r="311" spans="1:3" ht="45" customHeight="1">
      <c r="A311" s="5">
        <v>613</v>
      </c>
      <c r="B311" s="7" t="s">
        <v>624</v>
      </c>
      <c r="C311" s="21" t="s">
        <v>1021</v>
      </c>
    </row>
    <row r="312" spans="1:3" ht="60" customHeight="1">
      <c r="A312" s="5">
        <v>614</v>
      </c>
      <c r="B312" s="7" t="s">
        <v>221</v>
      </c>
      <c r="C312" s="21" t="s">
        <v>1206</v>
      </c>
    </row>
    <row r="313" spans="1:3" ht="45" customHeight="1">
      <c r="A313" s="5">
        <v>615</v>
      </c>
      <c r="B313" s="7" t="s">
        <v>222</v>
      </c>
      <c r="C313" s="21" t="s">
        <v>1022</v>
      </c>
    </row>
    <row r="314" spans="1:3" ht="45" customHeight="1">
      <c r="A314" s="5">
        <v>616</v>
      </c>
      <c r="B314" s="7" t="s">
        <v>223</v>
      </c>
      <c r="C314" s="21" t="s">
        <v>1023</v>
      </c>
    </row>
    <row r="315" spans="1:3" ht="45" customHeight="1">
      <c r="A315" s="5">
        <v>617</v>
      </c>
      <c r="B315" s="7" t="s">
        <v>226</v>
      </c>
      <c r="C315" s="21" t="s">
        <v>1024</v>
      </c>
    </row>
    <row r="316" spans="1:3" ht="75">
      <c r="A316" s="5">
        <v>619</v>
      </c>
      <c r="B316" s="7" t="s">
        <v>224</v>
      </c>
      <c r="C316" s="21" t="s">
        <v>1207</v>
      </c>
    </row>
    <row r="317" spans="1:3" ht="45" customHeight="1">
      <c r="A317" s="23">
        <v>6200</v>
      </c>
      <c r="B317" s="8" t="s">
        <v>305</v>
      </c>
      <c r="C317" s="20" t="s">
        <v>1025</v>
      </c>
    </row>
    <row r="318" spans="1:3" ht="45" customHeight="1">
      <c r="A318" s="5">
        <v>621</v>
      </c>
      <c r="B318" s="7" t="s">
        <v>219</v>
      </c>
      <c r="C318" s="21" t="s">
        <v>1026</v>
      </c>
    </row>
    <row r="319" spans="1:3" ht="60">
      <c r="A319" s="5">
        <v>622</v>
      </c>
      <c r="B319" s="7" t="s">
        <v>225</v>
      </c>
      <c r="C319" s="21" t="s">
        <v>1027</v>
      </c>
    </row>
    <row r="320" spans="1:3" ht="45" customHeight="1">
      <c r="A320" s="5">
        <v>623</v>
      </c>
      <c r="B320" s="7" t="s">
        <v>625</v>
      </c>
      <c r="C320" s="21" t="s">
        <v>1021</v>
      </c>
    </row>
    <row r="321" spans="1:3" ht="60" customHeight="1">
      <c r="A321" s="5">
        <v>624</v>
      </c>
      <c r="B321" s="7" t="s">
        <v>221</v>
      </c>
      <c r="C321" s="21" t="s">
        <v>1206</v>
      </c>
    </row>
    <row r="322" spans="1:3" ht="45" customHeight="1">
      <c r="A322" s="5">
        <v>625</v>
      </c>
      <c r="B322" s="7" t="s">
        <v>222</v>
      </c>
      <c r="C322" s="21" t="s">
        <v>1022</v>
      </c>
    </row>
    <row r="323" spans="1:3" ht="45" customHeight="1">
      <c r="A323" s="5">
        <v>626</v>
      </c>
      <c r="B323" s="7" t="s">
        <v>223</v>
      </c>
      <c r="C323" s="21" t="s">
        <v>1028</v>
      </c>
    </row>
    <row r="324" spans="1:3" ht="45" customHeight="1">
      <c r="A324" s="5">
        <v>627</v>
      </c>
      <c r="B324" s="7" t="s">
        <v>226</v>
      </c>
      <c r="C324" s="21" t="s">
        <v>1029</v>
      </c>
    </row>
    <row r="325" spans="1:3" ht="75">
      <c r="A325" s="5">
        <v>629</v>
      </c>
      <c r="B325" s="7" t="s">
        <v>227</v>
      </c>
      <c r="C325" s="21" t="s">
        <v>1208</v>
      </c>
    </row>
    <row r="326" spans="1:3" ht="45" customHeight="1">
      <c r="A326" s="23">
        <v>6300</v>
      </c>
      <c r="B326" s="8" t="s">
        <v>228</v>
      </c>
      <c r="C326" s="20" t="s">
        <v>1030</v>
      </c>
    </row>
    <row r="327" spans="1:3" ht="60" customHeight="1">
      <c r="A327" s="5">
        <v>631</v>
      </c>
      <c r="B327" s="7" t="s">
        <v>626</v>
      </c>
      <c r="C327" s="21" t="s">
        <v>1209</v>
      </c>
    </row>
    <row r="328" spans="1:3" ht="60">
      <c r="A328" s="5">
        <v>632</v>
      </c>
      <c r="B328" s="7" t="s">
        <v>229</v>
      </c>
      <c r="C328" s="21" t="s">
        <v>1210</v>
      </c>
    </row>
    <row r="329" spans="1:3" ht="60">
      <c r="A329" s="23">
        <v>7000</v>
      </c>
      <c r="B329" s="8" t="s">
        <v>230</v>
      </c>
      <c r="C329" s="24" t="s">
        <v>1032</v>
      </c>
    </row>
    <row r="330" spans="1:3" ht="45" customHeight="1">
      <c r="A330" s="23">
        <v>7100</v>
      </c>
      <c r="B330" s="8" t="s">
        <v>231</v>
      </c>
      <c r="C330" s="24" t="s">
        <v>1033</v>
      </c>
    </row>
    <row r="331" spans="1:3" ht="45" customHeight="1">
      <c r="A331" s="5">
        <v>711</v>
      </c>
      <c r="B331" s="7" t="s">
        <v>627</v>
      </c>
      <c r="C331" s="21" t="s">
        <v>1034</v>
      </c>
    </row>
    <row r="332" spans="1:3" ht="45" customHeight="1">
      <c r="A332" s="5">
        <v>712</v>
      </c>
      <c r="B332" s="7" t="s">
        <v>628</v>
      </c>
      <c r="C332" s="17" t="s">
        <v>1035</v>
      </c>
    </row>
    <row r="333" spans="1:3" ht="45" customHeight="1">
      <c r="A333" s="23">
        <v>7200</v>
      </c>
      <c r="B333" s="7" t="s">
        <v>1218</v>
      </c>
      <c r="C333" s="20" t="s">
        <v>1036</v>
      </c>
    </row>
    <row r="334" spans="1:3" ht="75">
      <c r="A334" s="5">
        <v>721</v>
      </c>
      <c r="B334" s="7" t="s">
        <v>629</v>
      </c>
      <c r="C334" s="21" t="s">
        <v>1037</v>
      </c>
    </row>
    <row r="335" spans="1:3" ht="75">
      <c r="A335" s="5">
        <v>722</v>
      </c>
      <c r="B335" s="7" t="s">
        <v>1211</v>
      </c>
      <c r="C335" s="21" t="s">
        <v>1038</v>
      </c>
    </row>
    <row r="336" spans="1:3" ht="75">
      <c r="A336" s="5">
        <v>723</v>
      </c>
      <c r="B336" s="7" t="s">
        <v>630</v>
      </c>
      <c r="C336" s="21" t="s">
        <v>1039</v>
      </c>
    </row>
    <row r="337" spans="1:3" ht="75">
      <c r="A337" s="5">
        <v>724</v>
      </c>
      <c r="B337" s="7" t="s">
        <v>340</v>
      </c>
      <c r="C337" s="21" t="s">
        <v>1040</v>
      </c>
    </row>
    <row r="338" spans="1:3" ht="60">
      <c r="A338" s="5">
        <v>725</v>
      </c>
      <c r="B338" s="7" t="s">
        <v>631</v>
      </c>
      <c r="C338" s="21" t="s">
        <v>1041</v>
      </c>
    </row>
    <row r="339" spans="1:3" ht="75">
      <c r="A339" s="5">
        <v>726</v>
      </c>
      <c r="B339" s="7" t="s">
        <v>232</v>
      </c>
      <c r="C339" s="21" t="s">
        <v>1042</v>
      </c>
    </row>
    <row r="340" spans="1:3" ht="45" customHeight="1">
      <c r="A340" s="5">
        <v>727</v>
      </c>
      <c r="B340" s="7" t="s">
        <v>1213</v>
      </c>
      <c r="C340" s="21" t="s">
        <v>1043</v>
      </c>
    </row>
    <row r="341" spans="1:3" ht="45" customHeight="1">
      <c r="A341" s="5">
        <v>728</v>
      </c>
      <c r="B341" s="7" t="s">
        <v>341</v>
      </c>
      <c r="C341" s="21" t="s">
        <v>1044</v>
      </c>
    </row>
    <row r="342" spans="1:3" ht="45" customHeight="1">
      <c r="A342" s="5">
        <v>729</v>
      </c>
      <c r="B342" s="7" t="s">
        <v>233</v>
      </c>
      <c r="C342" s="21" t="s">
        <v>1045</v>
      </c>
    </row>
    <row r="343" spans="1:3" ht="45" customHeight="1">
      <c r="A343" s="23">
        <v>7300</v>
      </c>
      <c r="B343" s="8" t="s">
        <v>1212</v>
      </c>
      <c r="C343" s="20" t="s">
        <v>1046</v>
      </c>
    </row>
    <row r="344" spans="1:3" ht="45" customHeight="1">
      <c r="A344" s="5">
        <v>731</v>
      </c>
      <c r="B344" s="7" t="s">
        <v>234</v>
      </c>
      <c r="C344" s="21" t="s">
        <v>1047</v>
      </c>
    </row>
    <row r="345" spans="1:3" ht="60">
      <c r="A345" s="5">
        <v>732</v>
      </c>
      <c r="B345" s="7" t="s">
        <v>342</v>
      </c>
      <c r="C345" s="21" t="s">
        <v>1048</v>
      </c>
    </row>
    <row r="346" spans="1:3" ht="60" customHeight="1">
      <c r="A346" s="5">
        <v>733</v>
      </c>
      <c r="B346" s="7" t="s">
        <v>235</v>
      </c>
      <c r="C346" s="21" t="s">
        <v>1049</v>
      </c>
    </row>
    <row r="347" spans="1:3" ht="45" customHeight="1">
      <c r="A347" s="5">
        <v>734</v>
      </c>
      <c r="B347" s="7" t="s">
        <v>343</v>
      </c>
      <c r="C347" s="21" t="s">
        <v>1050</v>
      </c>
    </row>
    <row r="348" spans="1:3" ht="45" customHeight="1">
      <c r="A348" s="5">
        <v>735</v>
      </c>
      <c r="B348" s="7" t="s">
        <v>236</v>
      </c>
      <c r="C348" s="21" t="s">
        <v>1050</v>
      </c>
    </row>
    <row r="349" spans="1:3" ht="60">
      <c r="A349" s="5">
        <v>739</v>
      </c>
      <c r="B349" s="7" t="s">
        <v>237</v>
      </c>
      <c r="C349" s="21" t="s">
        <v>1051</v>
      </c>
    </row>
    <row r="350" spans="1:3" ht="45" customHeight="1">
      <c r="A350" s="23">
        <v>7400</v>
      </c>
      <c r="B350" s="8" t="s">
        <v>242</v>
      </c>
      <c r="C350" s="20" t="s">
        <v>1052</v>
      </c>
    </row>
    <row r="351" spans="1:3" ht="45" customHeight="1">
      <c r="A351" s="5">
        <v>741</v>
      </c>
      <c r="B351" s="7" t="s">
        <v>632</v>
      </c>
      <c r="C351" s="17" t="s">
        <v>1053</v>
      </c>
    </row>
    <row r="352" spans="1:3" ht="45" customHeight="1">
      <c r="A352" s="5">
        <v>742</v>
      </c>
      <c r="B352" s="7" t="s">
        <v>633</v>
      </c>
      <c r="C352" s="17" t="s">
        <v>1054</v>
      </c>
    </row>
    <row r="353" spans="1:3" ht="45" customHeight="1">
      <c r="A353" s="5">
        <v>743</v>
      </c>
      <c r="B353" s="7" t="s">
        <v>634</v>
      </c>
      <c r="C353" s="17" t="s">
        <v>1055</v>
      </c>
    </row>
    <row r="354" spans="1:3" ht="45" customHeight="1">
      <c r="A354" s="5">
        <v>744</v>
      </c>
      <c r="B354" s="7" t="s">
        <v>344</v>
      </c>
      <c r="C354" s="17" t="s">
        <v>1056</v>
      </c>
    </row>
    <row r="355" spans="1:3" ht="45" customHeight="1">
      <c r="A355" s="5">
        <v>745</v>
      </c>
      <c r="B355" s="7" t="s">
        <v>238</v>
      </c>
      <c r="C355" s="17" t="s">
        <v>1057</v>
      </c>
    </row>
    <row r="356" spans="1:3" ht="45" customHeight="1">
      <c r="A356" s="5">
        <v>746</v>
      </c>
      <c r="B356" s="7" t="s">
        <v>345</v>
      </c>
      <c r="C356" s="17" t="s">
        <v>1058</v>
      </c>
    </row>
    <row r="357" spans="1:3" ht="45" customHeight="1">
      <c r="A357" s="5">
        <v>747</v>
      </c>
      <c r="B357" s="7" t="s">
        <v>1214</v>
      </c>
      <c r="C357" s="17" t="s">
        <v>1059</v>
      </c>
    </row>
    <row r="358" spans="1:3" ht="45" customHeight="1">
      <c r="A358" s="5">
        <v>748</v>
      </c>
      <c r="B358" s="7" t="s">
        <v>239</v>
      </c>
      <c r="C358" s="17" t="s">
        <v>1060</v>
      </c>
    </row>
    <row r="359" spans="1:3" ht="45" customHeight="1">
      <c r="A359" s="5">
        <v>749</v>
      </c>
      <c r="B359" s="7" t="s">
        <v>240</v>
      </c>
      <c r="C359" s="17" t="s">
        <v>1061</v>
      </c>
    </row>
    <row r="360" spans="1:3" ht="45" customHeight="1">
      <c r="A360" s="23">
        <v>7500</v>
      </c>
      <c r="B360" s="8" t="s">
        <v>241</v>
      </c>
      <c r="C360" s="20" t="s">
        <v>1062</v>
      </c>
    </row>
    <row r="361" spans="1:3" ht="45" customHeight="1">
      <c r="A361" s="5">
        <v>751</v>
      </c>
      <c r="B361" s="7" t="s">
        <v>249</v>
      </c>
      <c r="C361" s="17" t="s">
        <v>1063</v>
      </c>
    </row>
    <row r="362" spans="1:3" ht="45" customHeight="1">
      <c r="A362" s="5">
        <v>752</v>
      </c>
      <c r="B362" s="7" t="s">
        <v>243</v>
      </c>
      <c r="C362" s="17" t="s">
        <v>1064</v>
      </c>
    </row>
    <row r="363" spans="1:3" ht="45" customHeight="1">
      <c r="A363" s="5">
        <v>753</v>
      </c>
      <c r="B363" s="7" t="s">
        <v>244</v>
      </c>
      <c r="C363" s="17" t="s">
        <v>1065</v>
      </c>
    </row>
    <row r="364" spans="1:3" ht="45" customHeight="1">
      <c r="A364" s="5">
        <v>754</v>
      </c>
      <c r="B364" s="7" t="s">
        <v>250</v>
      </c>
      <c r="C364" s="17" t="s">
        <v>1066</v>
      </c>
    </row>
    <row r="365" spans="1:3" ht="45" customHeight="1">
      <c r="A365" s="5">
        <v>755</v>
      </c>
      <c r="B365" s="7" t="s">
        <v>245</v>
      </c>
      <c r="C365" s="17" t="s">
        <v>1067</v>
      </c>
    </row>
    <row r="366" spans="1:3" ht="45" customHeight="1">
      <c r="A366" s="5">
        <v>756</v>
      </c>
      <c r="B366" s="7" t="s">
        <v>246</v>
      </c>
      <c r="C366" s="17" t="s">
        <v>1068</v>
      </c>
    </row>
    <row r="367" spans="1:3" ht="45" customHeight="1">
      <c r="A367" s="5">
        <v>757</v>
      </c>
      <c r="B367" s="7" t="s">
        <v>247</v>
      </c>
      <c r="C367" s="17" t="s">
        <v>1069</v>
      </c>
    </row>
    <row r="368" spans="1:3" ht="45" customHeight="1">
      <c r="A368" s="5">
        <v>758</v>
      </c>
      <c r="B368" s="7" t="s">
        <v>248</v>
      </c>
      <c r="C368" s="17" t="s">
        <v>1070</v>
      </c>
    </row>
    <row r="369" spans="1:3" ht="45" customHeight="1">
      <c r="A369" s="5">
        <v>759</v>
      </c>
      <c r="B369" s="7" t="s">
        <v>251</v>
      </c>
      <c r="C369" s="17" t="s">
        <v>1071</v>
      </c>
    </row>
    <row r="370" spans="1:3" ht="45" customHeight="1">
      <c r="A370" s="23">
        <v>7600</v>
      </c>
      <c r="B370" s="8" t="s">
        <v>252</v>
      </c>
      <c r="C370" s="24" t="s">
        <v>1072</v>
      </c>
    </row>
    <row r="371" spans="1:3" ht="45" customHeight="1">
      <c r="A371" s="5">
        <v>761</v>
      </c>
      <c r="B371" s="7" t="s">
        <v>346</v>
      </c>
      <c r="C371" s="17" t="s">
        <v>1073</v>
      </c>
    </row>
    <row r="372" spans="1:3" ht="45" customHeight="1">
      <c r="A372" s="5">
        <v>762</v>
      </c>
      <c r="B372" s="7" t="s">
        <v>253</v>
      </c>
      <c r="C372" s="17" t="s">
        <v>1074</v>
      </c>
    </row>
    <row r="373" spans="1:3" ht="45" customHeight="1">
      <c r="A373" s="23">
        <v>7900</v>
      </c>
      <c r="B373" s="8" t="s">
        <v>254</v>
      </c>
      <c r="C373" s="24" t="s">
        <v>1075</v>
      </c>
    </row>
    <row r="374" spans="1:3" ht="60">
      <c r="A374" s="5">
        <v>791</v>
      </c>
      <c r="B374" s="7" t="s">
        <v>255</v>
      </c>
      <c r="C374" s="21" t="s">
        <v>1076</v>
      </c>
    </row>
    <row r="375" spans="1:3" ht="60">
      <c r="A375" s="5">
        <v>792</v>
      </c>
      <c r="B375" s="7" t="s">
        <v>256</v>
      </c>
      <c r="C375" s="21" t="s">
        <v>1077</v>
      </c>
    </row>
    <row r="376" spans="1:3" ht="60">
      <c r="A376" s="5">
        <v>799</v>
      </c>
      <c r="B376" s="7" t="s">
        <v>257</v>
      </c>
      <c r="C376" s="21" t="s">
        <v>1215</v>
      </c>
    </row>
    <row r="377" spans="1:3" ht="60">
      <c r="A377" s="23">
        <v>8000</v>
      </c>
      <c r="B377" s="8" t="s">
        <v>258</v>
      </c>
      <c r="C377" s="24" t="s">
        <v>1078</v>
      </c>
    </row>
    <row r="378" spans="1:3" ht="45" customHeight="1">
      <c r="A378" s="23">
        <v>8100</v>
      </c>
      <c r="B378" s="8" t="s">
        <v>259</v>
      </c>
      <c r="C378" s="24" t="s">
        <v>1385</v>
      </c>
    </row>
    <row r="379" spans="1:3" ht="45" customHeight="1">
      <c r="A379" s="5">
        <v>811</v>
      </c>
      <c r="B379" s="7" t="s">
        <v>306</v>
      </c>
      <c r="C379" s="21" t="s">
        <v>1079</v>
      </c>
    </row>
    <row r="380" spans="1:3" ht="45" customHeight="1">
      <c r="A380" s="5">
        <v>812</v>
      </c>
      <c r="B380" s="7" t="s">
        <v>260</v>
      </c>
      <c r="C380" s="17" t="s">
        <v>1080</v>
      </c>
    </row>
    <row r="381" spans="1:3" ht="45" customHeight="1">
      <c r="A381" s="5">
        <v>813</v>
      </c>
      <c r="B381" s="7" t="s">
        <v>261</v>
      </c>
      <c r="C381" s="17" t="s">
        <v>1081</v>
      </c>
    </row>
    <row r="382" spans="1:3" ht="105">
      <c r="A382" s="5">
        <v>814</v>
      </c>
      <c r="B382" s="7" t="s">
        <v>262</v>
      </c>
      <c r="C382" s="21" t="s">
        <v>1082</v>
      </c>
    </row>
    <row r="383" spans="1:3" ht="105">
      <c r="A383" s="5">
        <v>815</v>
      </c>
      <c r="B383" s="7" t="s">
        <v>263</v>
      </c>
      <c r="C383" s="21" t="s">
        <v>1216</v>
      </c>
    </row>
    <row r="384" spans="1:3" ht="45" customHeight="1">
      <c r="A384" s="5">
        <v>816</v>
      </c>
      <c r="B384" s="7" t="s">
        <v>264</v>
      </c>
      <c r="C384" s="17" t="s">
        <v>1083</v>
      </c>
    </row>
    <row r="385" spans="1:3" ht="45" customHeight="1">
      <c r="A385" s="23">
        <v>8300</v>
      </c>
      <c r="B385" s="8" t="s">
        <v>265</v>
      </c>
      <c r="C385" s="20" t="s">
        <v>1084</v>
      </c>
    </row>
    <row r="386" spans="1:3" ht="60">
      <c r="A386" s="5">
        <v>831</v>
      </c>
      <c r="B386" s="7" t="s">
        <v>266</v>
      </c>
      <c r="C386" s="21" t="s">
        <v>1355</v>
      </c>
    </row>
    <row r="387" spans="1:3" ht="60">
      <c r="A387" s="5">
        <v>832</v>
      </c>
      <c r="B387" s="7" t="s">
        <v>267</v>
      </c>
      <c r="C387" s="21" t="s">
        <v>1387</v>
      </c>
    </row>
    <row r="388" spans="1:3" ht="60">
      <c r="A388" s="5">
        <v>833</v>
      </c>
      <c r="B388" s="7" t="s">
        <v>268</v>
      </c>
      <c r="C388" s="21" t="s">
        <v>1085</v>
      </c>
    </row>
    <row r="389" spans="1:3" ht="45" customHeight="1">
      <c r="A389" s="5">
        <v>834</v>
      </c>
      <c r="B389" s="7" t="s">
        <v>269</v>
      </c>
      <c r="C389" s="17" t="s">
        <v>1086</v>
      </c>
    </row>
    <row r="390" spans="1:3" ht="45" customHeight="1">
      <c r="A390" s="5">
        <v>835</v>
      </c>
      <c r="B390" s="7" t="s">
        <v>610</v>
      </c>
      <c r="C390" s="17" t="s">
        <v>1087</v>
      </c>
    </row>
    <row r="391" spans="1:3" ht="45" customHeight="1">
      <c r="A391" s="23">
        <v>8500</v>
      </c>
      <c r="B391" s="8" t="s">
        <v>270</v>
      </c>
      <c r="C391" s="20" t="s">
        <v>1088</v>
      </c>
    </row>
    <row r="392" spans="1:3" ht="45" customHeight="1">
      <c r="A392" s="5">
        <v>851</v>
      </c>
      <c r="B392" s="7" t="s">
        <v>271</v>
      </c>
      <c r="C392" s="17" t="s">
        <v>1089</v>
      </c>
    </row>
    <row r="393" spans="1:3" ht="45" customHeight="1">
      <c r="A393" s="5">
        <v>852</v>
      </c>
      <c r="B393" s="7" t="s">
        <v>272</v>
      </c>
      <c r="C393" s="17" t="s">
        <v>1090</v>
      </c>
    </row>
    <row r="394" spans="1:3" ht="45" customHeight="1">
      <c r="A394" s="5">
        <v>853</v>
      </c>
      <c r="B394" s="7" t="s">
        <v>1386</v>
      </c>
      <c r="C394" s="17" t="s">
        <v>1091</v>
      </c>
    </row>
    <row r="395" spans="1:3" ht="60">
      <c r="A395" s="23">
        <v>9000</v>
      </c>
      <c r="B395" s="8" t="s">
        <v>311</v>
      </c>
      <c r="C395" s="24" t="s">
        <v>1092</v>
      </c>
    </row>
    <row r="396" spans="1:3" ht="45" customHeight="1">
      <c r="A396" s="23">
        <v>9100</v>
      </c>
      <c r="B396" s="8" t="s">
        <v>1287</v>
      </c>
      <c r="C396" s="24" t="s">
        <v>1093</v>
      </c>
    </row>
    <row r="397" spans="1:3" ht="45" customHeight="1">
      <c r="A397" s="5">
        <v>911</v>
      </c>
      <c r="B397" s="7" t="s">
        <v>273</v>
      </c>
      <c r="C397" s="17" t="s">
        <v>1094</v>
      </c>
    </row>
    <row r="398" spans="1:3" ht="45" customHeight="1">
      <c r="A398" s="5">
        <v>912</v>
      </c>
      <c r="B398" s="7" t="s">
        <v>347</v>
      </c>
      <c r="C398" s="17" t="s">
        <v>1095</v>
      </c>
    </row>
    <row r="399" spans="1:3" ht="45" customHeight="1">
      <c r="A399" s="5">
        <v>913</v>
      </c>
      <c r="B399" s="7" t="s">
        <v>274</v>
      </c>
      <c r="C399" s="17" t="s">
        <v>1096</v>
      </c>
    </row>
    <row r="400" spans="1:3" ht="45" customHeight="1">
      <c r="A400" s="5">
        <v>914</v>
      </c>
      <c r="B400" s="7" t="s">
        <v>275</v>
      </c>
      <c r="C400" s="17" t="s">
        <v>1097</v>
      </c>
    </row>
    <row r="401" spans="1:3" ht="45" customHeight="1">
      <c r="A401" s="5">
        <v>915</v>
      </c>
      <c r="B401" s="7" t="s">
        <v>276</v>
      </c>
      <c r="C401" s="17" t="s">
        <v>1098</v>
      </c>
    </row>
    <row r="402" spans="1:3" ht="45" customHeight="1">
      <c r="A402" s="5">
        <v>916</v>
      </c>
      <c r="B402" s="7" t="s">
        <v>277</v>
      </c>
      <c r="C402" s="17" t="s">
        <v>1099</v>
      </c>
    </row>
    <row r="403" spans="1:3" ht="45" customHeight="1">
      <c r="A403" s="5">
        <v>917</v>
      </c>
      <c r="B403" s="7" t="s">
        <v>348</v>
      </c>
      <c r="C403" s="17" t="s">
        <v>1100</v>
      </c>
    </row>
    <row r="404" spans="1:3" ht="45" customHeight="1">
      <c r="A404" s="5">
        <v>918</v>
      </c>
      <c r="B404" s="7" t="s">
        <v>278</v>
      </c>
      <c r="C404" s="17" t="s">
        <v>1101</v>
      </c>
    </row>
    <row r="405" spans="1:3" ht="45" customHeight="1">
      <c r="A405" s="23">
        <v>9200</v>
      </c>
      <c r="B405" s="8" t="s">
        <v>1217</v>
      </c>
      <c r="C405" s="24" t="s">
        <v>1102</v>
      </c>
    </row>
    <row r="406" spans="1:3" ht="45" customHeight="1">
      <c r="A406" s="5">
        <v>921</v>
      </c>
      <c r="B406" s="7" t="s">
        <v>282</v>
      </c>
      <c r="C406" s="17" t="s">
        <v>1103</v>
      </c>
    </row>
    <row r="407" spans="1:3" ht="45" customHeight="1">
      <c r="A407" s="5">
        <v>922</v>
      </c>
      <c r="B407" s="7" t="s">
        <v>349</v>
      </c>
      <c r="C407" s="17" t="s">
        <v>1104</v>
      </c>
    </row>
    <row r="408" spans="1:3" ht="45" customHeight="1">
      <c r="A408" s="5">
        <v>923</v>
      </c>
      <c r="B408" s="7" t="s">
        <v>281</v>
      </c>
      <c r="C408" s="17" t="s">
        <v>1105</v>
      </c>
    </row>
    <row r="409" spans="1:3" ht="45" customHeight="1">
      <c r="A409" s="5">
        <v>924</v>
      </c>
      <c r="B409" s="7" t="s">
        <v>283</v>
      </c>
      <c r="C409" s="17" t="s">
        <v>1106</v>
      </c>
    </row>
    <row r="410" spans="1:3" ht="45" customHeight="1">
      <c r="A410" s="5">
        <v>925</v>
      </c>
      <c r="B410" s="7" t="s">
        <v>279</v>
      </c>
      <c r="C410" s="17" t="s">
        <v>1107</v>
      </c>
    </row>
    <row r="411" spans="1:3" ht="45" customHeight="1">
      <c r="A411" s="5">
        <v>926</v>
      </c>
      <c r="B411" s="7" t="s">
        <v>280</v>
      </c>
      <c r="C411" s="17" t="s">
        <v>1108</v>
      </c>
    </row>
    <row r="412" spans="1:3" ht="45" customHeight="1">
      <c r="A412" s="5">
        <v>927</v>
      </c>
      <c r="B412" s="7" t="s">
        <v>350</v>
      </c>
      <c r="C412" s="17" t="s">
        <v>1109</v>
      </c>
    </row>
    <row r="413" spans="1:3" ht="45" customHeight="1">
      <c r="A413" s="5">
        <v>928</v>
      </c>
      <c r="B413" s="7" t="s">
        <v>284</v>
      </c>
      <c r="C413" s="17" t="s">
        <v>1110</v>
      </c>
    </row>
    <row r="414" spans="1:3" ht="45" customHeight="1">
      <c r="A414" s="23">
        <v>9300</v>
      </c>
      <c r="B414" s="8" t="s">
        <v>309</v>
      </c>
      <c r="C414" s="20" t="s">
        <v>1111</v>
      </c>
    </row>
    <row r="415" spans="1:3" ht="45" customHeight="1">
      <c r="A415" s="5">
        <v>931</v>
      </c>
      <c r="B415" s="7" t="s">
        <v>287</v>
      </c>
      <c r="C415" s="17" t="s">
        <v>1112</v>
      </c>
    </row>
    <row r="416" spans="1:3" ht="45" customHeight="1">
      <c r="A416" s="5">
        <v>932</v>
      </c>
      <c r="B416" s="7" t="s">
        <v>307</v>
      </c>
      <c r="C416" s="17" t="s">
        <v>1113</v>
      </c>
    </row>
    <row r="417" spans="1:3" ht="45" customHeight="1">
      <c r="A417" s="23">
        <v>9400</v>
      </c>
      <c r="B417" s="8" t="s">
        <v>310</v>
      </c>
      <c r="C417" s="20" t="s">
        <v>1114</v>
      </c>
    </row>
    <row r="418" spans="1:3" ht="75">
      <c r="A418" s="5">
        <v>941</v>
      </c>
      <c r="B418" s="7" t="s">
        <v>308</v>
      </c>
      <c r="C418" s="21" t="s">
        <v>1115</v>
      </c>
    </row>
    <row r="419" spans="1:3" ht="75">
      <c r="A419" s="5">
        <v>942</v>
      </c>
      <c r="B419" s="7" t="s">
        <v>285</v>
      </c>
      <c r="C419" s="21" t="s">
        <v>1116</v>
      </c>
    </row>
    <row r="420" spans="1:3" ht="45" customHeight="1">
      <c r="A420" s="23">
        <v>9500</v>
      </c>
      <c r="B420" s="8" t="s">
        <v>286</v>
      </c>
      <c r="C420" s="24" t="s">
        <v>1117</v>
      </c>
    </row>
    <row r="421" spans="1:3" ht="60">
      <c r="A421" s="5">
        <v>951</v>
      </c>
      <c r="B421" s="7" t="s">
        <v>1581</v>
      </c>
      <c r="C421" s="21" t="s">
        <v>1810</v>
      </c>
    </row>
    <row r="422" spans="1:3" ht="45" customHeight="1">
      <c r="A422" s="23">
        <v>9600</v>
      </c>
      <c r="B422" s="8" t="s">
        <v>288</v>
      </c>
      <c r="C422" s="20" t="s">
        <v>1118</v>
      </c>
    </row>
    <row r="423" spans="1:3" ht="45" customHeight="1">
      <c r="A423" s="5">
        <v>961</v>
      </c>
      <c r="B423" s="7" t="s">
        <v>289</v>
      </c>
      <c r="C423" s="17" t="s">
        <v>1119</v>
      </c>
    </row>
    <row r="424" spans="1:3" ht="45" customHeight="1">
      <c r="A424" s="5">
        <v>962</v>
      </c>
      <c r="B424" s="7" t="s">
        <v>290</v>
      </c>
      <c r="C424" s="17" t="s">
        <v>1120</v>
      </c>
    </row>
    <row r="425" spans="1:3" ht="60">
      <c r="A425" s="23">
        <v>9900</v>
      </c>
      <c r="B425" s="8" t="s">
        <v>291</v>
      </c>
      <c r="C425" s="24" t="s">
        <v>1121</v>
      </c>
    </row>
    <row r="426" spans="1:3" ht="60">
      <c r="A426" s="5">
        <v>991</v>
      </c>
      <c r="B426" s="7" t="s">
        <v>292</v>
      </c>
      <c r="C426" s="21" t="s">
        <v>1121</v>
      </c>
    </row>
    <row r="427" spans="1:3"/>
    <row r="428" spans="1:3"/>
    <row r="429" spans="1:3"/>
    <row r="430" spans="1:3"/>
    <row r="431" spans="1:3"/>
    <row r="432" spans="1:3"/>
    <row r="433"/>
    <row r="434"/>
    <row r="435"/>
    <row r="436"/>
    <row r="437"/>
    <row r="438"/>
  </sheetData>
  <sheetProtection password="D38D" sheet="1" objects="1" scenarios="1"/>
  <pageMargins left="0.25" right="0.25" top="0.75" bottom="0.75" header="0.3" footer="0.3"/>
  <pageSetup paperSize="5" orientation="landscape" r:id="rId1"/>
  <headerFooter>
    <oddFooter>&amp;CPágina &amp;P de &amp;N&amp;RFecha &amp;D</oddFooter>
  </headerFooter>
  <drawing r:id="rId2"/>
  <legacyDrawing r:id="rId3"/>
  <tableParts count="1">
    <tablePart r:id="rId4"/>
  </tableParts>
</worksheet>
</file>

<file path=xl/worksheets/sheet15.xml><?xml version="1.0" encoding="utf-8"?>
<worksheet xmlns="http://schemas.openxmlformats.org/spreadsheetml/2006/main" xmlns:r="http://schemas.openxmlformats.org/officeDocument/2006/relationships">
  <sheetPr codeName="Hoja12">
    <tabColor theme="6" tint="-0.249977111117893"/>
  </sheetPr>
  <dimension ref="A1:D4"/>
  <sheetViews>
    <sheetView workbookViewId="0">
      <pane ySplit="1" topLeftCell="A2" activePane="bottomLeft" state="frozen"/>
      <selection pane="bottomLeft" activeCell="A2" sqref="A2"/>
    </sheetView>
  </sheetViews>
  <sheetFormatPr baseColWidth="10" defaultColWidth="0" defaultRowHeight="15"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5" t="s">
        <v>608</v>
      </c>
      <c r="B1" s="16" t="s">
        <v>609</v>
      </c>
      <c r="C1" s="16" t="s">
        <v>664</v>
      </c>
    </row>
    <row r="2" spans="1:3" ht="60" customHeight="1">
      <c r="A2" s="4">
        <v>1</v>
      </c>
      <c r="B2" s="9" t="s">
        <v>635</v>
      </c>
      <c r="C2" s="17" t="s">
        <v>666</v>
      </c>
    </row>
    <row r="3" spans="1:3" ht="60" customHeight="1">
      <c r="A3" s="4">
        <v>2</v>
      </c>
      <c r="B3" s="9" t="s">
        <v>636</v>
      </c>
      <c r="C3" s="17" t="s">
        <v>667</v>
      </c>
    </row>
    <row r="4" spans="1:3" ht="60" customHeight="1">
      <c r="A4" s="5">
        <v>3</v>
      </c>
      <c r="B4" s="7" t="s">
        <v>1122</v>
      </c>
      <c r="C4" s="17" t="s">
        <v>668</v>
      </c>
    </row>
  </sheetData>
  <sheetProtection password="D38D"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6.xml><?xml version="1.0" encoding="utf-8"?>
<worksheet xmlns="http://schemas.openxmlformats.org/spreadsheetml/2006/main" xmlns:r="http://schemas.openxmlformats.org/officeDocument/2006/relationships">
  <sheetPr codeName="Hoja14">
    <tabColor theme="3" tint="0.39997558519241921"/>
  </sheetPr>
  <dimension ref="A1:E87"/>
  <sheetViews>
    <sheetView workbookViewId="0">
      <pane ySplit="1" topLeftCell="A67" activePane="bottomLeft" state="frozen"/>
      <selection pane="bottomLeft" activeCell="B68" sqref="B68"/>
    </sheetView>
  </sheetViews>
  <sheetFormatPr baseColWidth="10" defaultColWidth="0" defaultRowHeight="15" zeroHeight="1"/>
  <cols>
    <col min="1" max="1" width="5" style="41" customWidth="1"/>
    <col min="2" max="2" width="55" style="7" customWidth="1"/>
    <col min="3" max="3" width="99.85546875" style="3" hidden="1" customWidth="1"/>
    <col min="4" max="4" width="0.28515625" style="3" customWidth="1"/>
    <col min="5" max="5" width="0" style="3" hidden="1" customWidth="1"/>
    <col min="6" max="16384" width="11.42578125" style="3" hidden="1"/>
  </cols>
  <sheetData>
    <row r="1" spans="1:3" s="2" customFormat="1" ht="37.5" customHeight="1">
      <c r="A1" s="39" t="s">
        <v>733</v>
      </c>
      <c r="B1" s="19" t="s">
        <v>609</v>
      </c>
      <c r="C1" s="18" t="s">
        <v>664</v>
      </c>
    </row>
    <row r="2" spans="1:3" ht="45" customHeight="1">
      <c r="A2" s="46">
        <v>100</v>
      </c>
      <c r="B2" s="6" t="s">
        <v>724</v>
      </c>
      <c r="C2" s="17"/>
    </row>
    <row r="3" spans="1:3" ht="45" customHeight="1">
      <c r="A3" s="40">
        <v>101</v>
      </c>
      <c r="B3" s="9" t="s">
        <v>858</v>
      </c>
      <c r="C3" s="17"/>
    </row>
    <row r="4" spans="1:3" ht="45" customHeight="1">
      <c r="A4" s="40">
        <v>102</v>
      </c>
      <c r="B4" s="10" t="s">
        <v>538</v>
      </c>
      <c r="C4" s="17"/>
    </row>
    <row r="5" spans="1:3" ht="45" customHeight="1">
      <c r="A5" s="40">
        <v>103</v>
      </c>
      <c r="B5" s="7" t="s">
        <v>637</v>
      </c>
      <c r="C5" s="17"/>
    </row>
    <row r="6" spans="1:3" ht="45" customHeight="1">
      <c r="A6" s="40">
        <v>104</v>
      </c>
      <c r="B6" s="7" t="s">
        <v>934</v>
      </c>
      <c r="C6" s="17"/>
    </row>
    <row r="7" spans="1:3" ht="45" customHeight="1">
      <c r="A7" s="40">
        <v>105</v>
      </c>
      <c r="B7" s="7" t="s">
        <v>935</v>
      </c>
      <c r="C7" s="17"/>
    </row>
    <row r="8" spans="1:3" ht="45" customHeight="1">
      <c r="A8" s="40">
        <v>106</v>
      </c>
      <c r="B8" s="7" t="s">
        <v>905</v>
      </c>
      <c r="C8" s="17"/>
    </row>
    <row r="9" spans="1:3" ht="45" customHeight="1">
      <c r="A9" s="40">
        <v>199</v>
      </c>
      <c r="B9" s="7" t="s">
        <v>725</v>
      </c>
      <c r="C9" s="17"/>
    </row>
    <row r="10" spans="1:3" ht="45" customHeight="1">
      <c r="A10" s="46">
        <v>200</v>
      </c>
      <c r="B10" s="6" t="s">
        <v>360</v>
      </c>
      <c r="C10" s="17"/>
    </row>
    <row r="11" spans="1:3" ht="45" customHeight="1">
      <c r="A11" s="40">
        <v>201</v>
      </c>
      <c r="B11" s="9" t="s">
        <v>1388</v>
      </c>
      <c r="C11" s="17"/>
    </row>
    <row r="12" spans="1:3" ht="45" customHeight="1">
      <c r="A12" s="40">
        <v>202</v>
      </c>
      <c r="B12" s="9" t="s">
        <v>1389</v>
      </c>
      <c r="C12" s="17"/>
    </row>
    <row r="13" spans="1:3" ht="45" customHeight="1">
      <c r="A13" s="40">
        <v>203</v>
      </c>
      <c r="B13" s="9" t="s">
        <v>1390</v>
      </c>
      <c r="C13" s="17"/>
    </row>
    <row r="14" spans="1:3" ht="45" customHeight="1">
      <c r="A14" s="40">
        <v>204</v>
      </c>
      <c r="B14" s="9" t="s">
        <v>1391</v>
      </c>
      <c r="C14" s="17"/>
    </row>
    <row r="15" spans="1:3" ht="45" customHeight="1">
      <c r="A15" s="40">
        <v>205</v>
      </c>
      <c r="B15" s="9" t="s">
        <v>1392</v>
      </c>
      <c r="C15" s="17"/>
    </row>
    <row r="16" spans="1:3" ht="45" customHeight="1">
      <c r="A16" s="40">
        <v>206</v>
      </c>
      <c r="B16" s="9" t="s">
        <v>1393</v>
      </c>
      <c r="C16" s="17"/>
    </row>
    <row r="17" spans="1:3" ht="45" customHeight="1">
      <c r="A17" s="40">
        <v>207</v>
      </c>
      <c r="B17" s="9" t="s">
        <v>1394</v>
      </c>
      <c r="C17" s="17"/>
    </row>
    <row r="18" spans="1:3" ht="45" customHeight="1">
      <c r="A18" s="40">
        <v>208</v>
      </c>
      <c r="B18" s="9" t="s">
        <v>1395</v>
      </c>
      <c r="C18" s="17"/>
    </row>
    <row r="19" spans="1:3" ht="45" customHeight="1">
      <c r="A19" s="40">
        <v>209</v>
      </c>
      <c r="B19" s="9" t="s">
        <v>1396</v>
      </c>
      <c r="C19" s="17"/>
    </row>
    <row r="20" spans="1:3" ht="45" customHeight="1">
      <c r="A20" s="40">
        <v>210</v>
      </c>
      <c r="B20" s="9" t="s">
        <v>1397</v>
      </c>
      <c r="C20" s="17"/>
    </row>
    <row r="21" spans="1:3" ht="45" customHeight="1">
      <c r="A21" s="40">
        <v>211</v>
      </c>
      <c r="B21" s="9" t="s">
        <v>1398</v>
      </c>
      <c r="C21" s="17"/>
    </row>
    <row r="22" spans="1:3" ht="45" customHeight="1">
      <c r="A22" s="40">
        <v>212</v>
      </c>
      <c r="B22" s="9" t="s">
        <v>1399</v>
      </c>
      <c r="C22" s="17"/>
    </row>
    <row r="23" spans="1:3" ht="45" customHeight="1">
      <c r="A23" s="40">
        <v>213</v>
      </c>
      <c r="B23" s="9" t="s">
        <v>1400</v>
      </c>
      <c r="C23" s="17"/>
    </row>
    <row r="24" spans="1:3" ht="45" customHeight="1">
      <c r="A24" s="40">
        <v>214</v>
      </c>
      <c r="B24" s="9" t="s">
        <v>1401</v>
      </c>
      <c r="C24" s="17"/>
    </row>
    <row r="25" spans="1:3" ht="45" customHeight="1">
      <c r="A25" s="40">
        <v>215</v>
      </c>
      <c r="B25" s="9" t="s">
        <v>1402</v>
      </c>
      <c r="C25" s="17"/>
    </row>
    <row r="26" spans="1:3" ht="45" customHeight="1">
      <c r="A26" s="40">
        <v>216</v>
      </c>
      <c r="B26" s="9" t="s">
        <v>1403</v>
      </c>
      <c r="C26" s="17"/>
    </row>
    <row r="27" spans="1:3" ht="45" customHeight="1">
      <c r="A27" s="40">
        <v>217</v>
      </c>
      <c r="B27" s="9" t="s">
        <v>1404</v>
      </c>
      <c r="C27" s="17"/>
    </row>
    <row r="28" spans="1:3" ht="45" customHeight="1">
      <c r="A28" s="40">
        <v>218</v>
      </c>
      <c r="B28" s="9" t="s">
        <v>1405</v>
      </c>
      <c r="C28" s="17"/>
    </row>
    <row r="29" spans="1:3" ht="45" customHeight="1">
      <c r="A29" s="40">
        <v>219</v>
      </c>
      <c r="B29" s="9" t="s">
        <v>1406</v>
      </c>
      <c r="C29" s="17"/>
    </row>
    <row r="30" spans="1:3" ht="45" customHeight="1">
      <c r="A30" s="40">
        <v>220</v>
      </c>
      <c r="B30" s="9" t="s">
        <v>1407</v>
      </c>
      <c r="C30" s="17"/>
    </row>
    <row r="31" spans="1:3" ht="45" customHeight="1">
      <c r="A31" s="40">
        <v>221</v>
      </c>
      <c r="B31" s="9" t="s">
        <v>1408</v>
      </c>
      <c r="C31" s="17"/>
    </row>
    <row r="32" spans="1:3" ht="45" customHeight="1">
      <c r="A32" s="40">
        <v>222</v>
      </c>
      <c r="B32" s="9" t="s">
        <v>1409</v>
      </c>
      <c r="C32" s="17"/>
    </row>
    <row r="33" spans="1:3" ht="45" customHeight="1">
      <c r="A33" s="40">
        <v>223</v>
      </c>
      <c r="B33" s="9" t="s">
        <v>1410</v>
      </c>
      <c r="C33" s="17"/>
    </row>
    <row r="34" spans="1:3" ht="45" customHeight="1">
      <c r="A34" s="40">
        <v>224</v>
      </c>
      <c r="B34" s="9" t="s">
        <v>1411</v>
      </c>
      <c r="C34" s="17"/>
    </row>
    <row r="35" spans="1:3" ht="45" customHeight="1">
      <c r="A35" s="40">
        <v>225</v>
      </c>
      <c r="B35" s="9" t="s">
        <v>1412</v>
      </c>
      <c r="C35" s="17"/>
    </row>
    <row r="36" spans="1:3" ht="45" customHeight="1">
      <c r="A36" s="40">
        <v>226</v>
      </c>
      <c r="B36" s="9" t="s">
        <v>1413</v>
      </c>
      <c r="C36" s="17"/>
    </row>
    <row r="37" spans="1:3" ht="45" customHeight="1">
      <c r="A37" s="40">
        <v>227</v>
      </c>
      <c r="B37" s="9" t="s">
        <v>1414</v>
      </c>
      <c r="C37" s="17"/>
    </row>
    <row r="38" spans="1:3" ht="45" customHeight="1">
      <c r="A38" s="40">
        <v>228</v>
      </c>
      <c r="B38" s="9" t="s">
        <v>1415</v>
      </c>
      <c r="C38" s="17"/>
    </row>
    <row r="39" spans="1:3" ht="45" customHeight="1">
      <c r="A39" s="40">
        <v>229</v>
      </c>
      <c r="B39" s="9" t="s">
        <v>1813</v>
      </c>
      <c r="C39" s="17"/>
    </row>
    <row r="40" spans="1:3" ht="45" customHeight="1">
      <c r="A40" s="40">
        <v>230</v>
      </c>
      <c r="B40" s="9" t="s">
        <v>1814</v>
      </c>
      <c r="C40" s="17"/>
    </row>
    <row r="41" spans="1:3" ht="45" customHeight="1">
      <c r="A41" s="45">
        <v>300</v>
      </c>
      <c r="B41" s="38" t="s">
        <v>726</v>
      </c>
      <c r="C41" s="17"/>
    </row>
    <row r="42" spans="1:3" ht="45" customHeight="1">
      <c r="A42" s="41">
        <v>301</v>
      </c>
      <c r="B42" s="44" t="s">
        <v>936</v>
      </c>
      <c r="C42" s="17"/>
    </row>
    <row r="43" spans="1:3" ht="45" customHeight="1">
      <c r="A43" s="41">
        <v>302</v>
      </c>
      <c r="B43" s="44" t="s">
        <v>1332</v>
      </c>
      <c r="C43" s="17"/>
    </row>
    <row r="44" spans="1:3" ht="45" customHeight="1">
      <c r="A44" s="41">
        <v>303</v>
      </c>
      <c r="B44" s="44" t="s">
        <v>938</v>
      </c>
      <c r="C44" s="17"/>
    </row>
    <row r="45" spans="1:3" ht="45" customHeight="1">
      <c r="A45" s="41">
        <v>304</v>
      </c>
      <c r="B45" s="44" t="s">
        <v>939</v>
      </c>
      <c r="C45" s="17"/>
    </row>
    <row r="46" spans="1:3" ht="45" customHeight="1">
      <c r="A46" s="41">
        <v>305</v>
      </c>
      <c r="B46" s="44" t="s">
        <v>940</v>
      </c>
      <c r="C46" s="17"/>
    </row>
    <row r="47" spans="1:3" ht="45" customHeight="1">
      <c r="A47" s="41">
        <v>306</v>
      </c>
      <c r="B47" s="44" t="s">
        <v>941</v>
      </c>
      <c r="C47" s="17"/>
    </row>
    <row r="48" spans="1:3" ht="45" customHeight="1">
      <c r="A48" s="41">
        <v>307</v>
      </c>
      <c r="B48" s="44" t="s">
        <v>942</v>
      </c>
      <c r="C48" s="17"/>
    </row>
    <row r="49" spans="1:3" ht="45" customHeight="1">
      <c r="A49" s="41">
        <v>308</v>
      </c>
      <c r="B49" s="44" t="s">
        <v>1333</v>
      </c>
      <c r="C49" s="17"/>
    </row>
    <row r="50" spans="1:3" ht="45" customHeight="1">
      <c r="A50" s="41">
        <v>309</v>
      </c>
      <c r="B50" s="44" t="s">
        <v>944</v>
      </c>
      <c r="C50" s="17"/>
    </row>
    <row r="51" spans="1:3" ht="45" customHeight="1">
      <c r="A51" s="41">
        <v>310</v>
      </c>
      <c r="B51" s="44" t="s">
        <v>945</v>
      </c>
      <c r="C51" s="17"/>
    </row>
    <row r="52" spans="1:3" ht="45" customHeight="1">
      <c r="A52" s="41">
        <v>311</v>
      </c>
      <c r="B52" s="44" t="s">
        <v>946</v>
      </c>
      <c r="C52" s="17"/>
    </row>
    <row r="53" spans="1:3" ht="45" customHeight="1">
      <c r="A53" s="41">
        <v>312</v>
      </c>
      <c r="B53" s="44" t="s">
        <v>947</v>
      </c>
      <c r="C53" s="17"/>
    </row>
    <row r="54" spans="1:3" ht="45" customHeight="1">
      <c r="A54" s="41">
        <v>313</v>
      </c>
      <c r="B54" s="44" t="s">
        <v>948</v>
      </c>
      <c r="C54" s="17"/>
    </row>
    <row r="55" spans="1:3" ht="45" customHeight="1">
      <c r="A55" s="41">
        <v>314</v>
      </c>
      <c r="B55" s="44" t="s">
        <v>949</v>
      </c>
      <c r="C55" s="17"/>
    </row>
    <row r="56" spans="1:3" ht="45" customHeight="1">
      <c r="A56" s="41">
        <v>315</v>
      </c>
      <c r="B56" s="44" t="s">
        <v>950</v>
      </c>
      <c r="C56" s="17"/>
    </row>
    <row r="57" spans="1:3" ht="45" customHeight="1">
      <c r="A57" s="41">
        <v>316</v>
      </c>
      <c r="B57" s="44" t="s">
        <v>951</v>
      </c>
      <c r="C57" s="17"/>
    </row>
    <row r="58" spans="1:3" ht="45" customHeight="1">
      <c r="A58" s="41">
        <v>317</v>
      </c>
      <c r="B58" s="44" t="s">
        <v>952</v>
      </c>
      <c r="C58" s="17"/>
    </row>
    <row r="59" spans="1:3" ht="45" customHeight="1">
      <c r="A59" s="41">
        <v>399</v>
      </c>
      <c r="B59" s="44" t="s">
        <v>953</v>
      </c>
      <c r="C59" s="17"/>
    </row>
    <row r="60" spans="1:3" ht="45" customHeight="1">
      <c r="A60" s="45">
        <v>400</v>
      </c>
      <c r="B60" s="8" t="s">
        <v>727</v>
      </c>
      <c r="C60" s="17"/>
    </row>
    <row r="61" spans="1:3" ht="45" customHeight="1">
      <c r="A61" s="77">
        <v>401</v>
      </c>
      <c r="B61" s="78" t="s">
        <v>1125</v>
      </c>
      <c r="C61" s="17"/>
    </row>
    <row r="62" spans="1:3" ht="45" customHeight="1">
      <c r="A62" s="77">
        <v>402</v>
      </c>
      <c r="B62" s="78" t="s">
        <v>1126</v>
      </c>
      <c r="C62" s="17"/>
    </row>
    <row r="63" spans="1:3" ht="45" customHeight="1">
      <c r="A63" s="77">
        <v>403</v>
      </c>
      <c r="B63" s="78" t="s">
        <v>1127</v>
      </c>
      <c r="C63" s="17"/>
    </row>
    <row r="64" spans="1:3" ht="45" customHeight="1">
      <c r="A64" s="77">
        <v>404</v>
      </c>
      <c r="B64" s="7" t="s">
        <v>1334</v>
      </c>
      <c r="C64" s="17"/>
    </row>
    <row r="65" spans="1:3" ht="45" customHeight="1">
      <c r="A65" s="77">
        <v>405</v>
      </c>
      <c r="B65" s="7" t="s">
        <v>1129</v>
      </c>
      <c r="C65" s="17"/>
    </row>
    <row r="66" spans="1:3" ht="45" customHeight="1">
      <c r="A66" s="77">
        <v>406</v>
      </c>
      <c r="B66" s="78" t="s">
        <v>1130</v>
      </c>
      <c r="C66" s="17"/>
    </row>
    <row r="67" spans="1:3" ht="45" customHeight="1">
      <c r="A67" s="77">
        <v>407</v>
      </c>
      <c r="B67" s="7" t="s">
        <v>1335</v>
      </c>
      <c r="C67" s="17"/>
    </row>
    <row r="68" spans="1:3" ht="45" customHeight="1">
      <c r="A68" s="41">
        <v>499</v>
      </c>
      <c r="B68" s="7" t="s">
        <v>1132</v>
      </c>
      <c r="C68" s="17"/>
    </row>
    <row r="69" spans="1:3" ht="45" customHeight="1">
      <c r="A69" s="45">
        <v>500</v>
      </c>
      <c r="B69" s="8" t="s">
        <v>728</v>
      </c>
      <c r="C69" s="17"/>
    </row>
    <row r="70" spans="1:3" ht="45" customHeight="1">
      <c r="A70" s="41">
        <v>501</v>
      </c>
      <c r="B70" s="7" t="s">
        <v>730</v>
      </c>
      <c r="C70" s="17"/>
    </row>
    <row r="71" spans="1:3" ht="45" customHeight="1">
      <c r="A71" s="41">
        <v>502</v>
      </c>
      <c r="B71" s="7" t="s">
        <v>729</v>
      </c>
      <c r="C71" s="17"/>
    </row>
    <row r="72" spans="1:3" ht="45" customHeight="1">
      <c r="A72" s="41">
        <v>503</v>
      </c>
      <c r="B72" s="7" t="s">
        <v>731</v>
      </c>
      <c r="C72" s="17"/>
    </row>
    <row r="73" spans="1:3" ht="45" customHeight="1">
      <c r="A73" s="41">
        <v>599</v>
      </c>
      <c r="B73" s="7" t="s">
        <v>958</v>
      </c>
      <c r="C73" s="17"/>
    </row>
    <row r="74" spans="1:3" ht="45" customHeight="1">
      <c r="A74" s="45">
        <v>900</v>
      </c>
      <c r="B74" s="8" t="s">
        <v>732</v>
      </c>
      <c r="C74" s="17"/>
    </row>
    <row r="75" spans="1:3" ht="45" customHeight="1">
      <c r="A75" s="41">
        <v>901</v>
      </c>
      <c r="B75" s="7" t="s">
        <v>954</v>
      </c>
      <c r="C75" s="17"/>
    </row>
    <row r="76" spans="1:3" ht="45" customHeight="1">
      <c r="A76" s="41">
        <v>902</v>
      </c>
      <c r="B76" s="7" t="s">
        <v>955</v>
      </c>
      <c r="C76" s="17"/>
    </row>
    <row r="77" spans="1:3" ht="45" customHeight="1">
      <c r="A77" s="41">
        <v>903</v>
      </c>
      <c r="B77" s="7" t="s">
        <v>956</v>
      </c>
      <c r="C77" s="17"/>
    </row>
    <row r="78" spans="1:3" ht="45" customHeight="1">
      <c r="A78" s="41">
        <v>904</v>
      </c>
      <c r="B78" s="7" t="s">
        <v>957</v>
      </c>
      <c r="C78" s="17"/>
    </row>
    <row r="79" spans="1:3" ht="45" customHeight="1">
      <c r="A79" s="41">
        <v>999</v>
      </c>
      <c r="B79" s="7" t="s">
        <v>725</v>
      </c>
      <c r="C79" s="17"/>
    </row>
    <row r="80" spans="1:3" hidden="1"/>
    <row r="81" hidden="1"/>
    <row r="82" hidden="1"/>
    <row r="83" hidden="1"/>
    <row r="84" hidden="1"/>
    <row r="85" hidden="1"/>
    <row r="86" hidden="1"/>
    <row r="87" hidden="1"/>
  </sheetData>
  <sheetProtection password="D38D" sheet="1" objects="1" scenarios="1"/>
  <pageMargins left="1.1023622047244095" right="0.31496062992125984" top="0.74803149606299213" bottom="0.74803149606299213" header="0.31496062992125984" footer="0.31496062992125984"/>
  <pageSetup paperSize="5" orientation="portrait" r:id="rId1"/>
  <headerFooter>
    <oddFooter>&amp;CPágina &amp;P de &amp;N&amp;RFecha &amp;D</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sheetPr codeName="Hoja2">
    <tabColor rgb="FFA15517"/>
  </sheetPr>
  <dimension ref="A1:K118"/>
  <sheetViews>
    <sheetView workbookViewId="0">
      <selection sqref="A1:J1"/>
    </sheetView>
  </sheetViews>
  <sheetFormatPr baseColWidth="10" defaultColWidth="0" defaultRowHeight="15" zeroHeight="1"/>
  <cols>
    <col min="1" max="1" width="5.7109375" style="259" customWidth="1"/>
    <col min="2" max="2" width="32.85546875" style="256" customWidth="1"/>
    <col min="3" max="3" width="14.28515625" style="257" customWidth="1"/>
    <col min="4" max="4" width="11.7109375" style="258" bestFit="1" customWidth="1"/>
    <col min="5" max="10" width="11.42578125" style="256" customWidth="1"/>
    <col min="11" max="11" width="0.140625" customWidth="1"/>
    <col min="12" max="16384" width="11.42578125" hidden="1"/>
  </cols>
  <sheetData>
    <row r="1" spans="1:10" s="272" customFormat="1" ht="21">
      <c r="A1" s="595" t="s">
        <v>1272</v>
      </c>
      <c r="B1" s="595"/>
      <c r="C1" s="595"/>
      <c r="D1" s="595"/>
      <c r="E1" s="595"/>
      <c r="F1" s="595"/>
      <c r="G1" s="595"/>
      <c r="H1" s="595"/>
      <c r="I1" s="595"/>
      <c r="J1" s="595"/>
    </row>
    <row r="2" spans="1:10" ht="3.75" customHeight="1"/>
    <row r="3" spans="1:10" s="252" customFormat="1">
      <c r="A3" s="250" t="s">
        <v>1279</v>
      </c>
      <c r="B3" s="250" t="s">
        <v>609</v>
      </c>
      <c r="C3" s="254" t="s">
        <v>1343</v>
      </c>
      <c r="D3" s="253" t="s">
        <v>1280</v>
      </c>
      <c r="E3" s="262"/>
      <c r="F3" s="262"/>
      <c r="G3" s="262"/>
      <c r="H3" s="262"/>
      <c r="I3" s="262"/>
      <c r="J3" s="262"/>
    </row>
    <row r="4" spans="1:10" ht="30" customHeight="1">
      <c r="A4" s="260">
        <v>1</v>
      </c>
      <c r="B4" s="261" t="s">
        <v>604</v>
      </c>
      <c r="C4" s="248">
        <f>'I-TI'!D346</f>
        <v>1078307</v>
      </c>
      <c r="D4" s="451">
        <f>'I-TI'!E346</f>
        <v>3.0748191341989441E-2</v>
      </c>
    </row>
    <row r="5" spans="1:10" ht="30" customHeight="1">
      <c r="A5" s="260">
        <v>2</v>
      </c>
      <c r="B5" s="261" t="s">
        <v>576</v>
      </c>
      <c r="C5" s="248">
        <f>'I-TI'!D347</f>
        <v>0</v>
      </c>
      <c r="D5" s="451">
        <f>'I-TI'!E347</f>
        <v>0</v>
      </c>
    </row>
    <row r="6" spans="1:10" ht="30" customHeight="1">
      <c r="A6" s="260">
        <v>3</v>
      </c>
      <c r="B6" s="261" t="s">
        <v>571</v>
      </c>
      <c r="C6" s="248">
        <f>'I-TI'!D348</f>
        <v>0</v>
      </c>
      <c r="D6" s="451">
        <f>'I-TI'!E348</f>
        <v>0</v>
      </c>
    </row>
    <row r="7" spans="1:10" ht="30" customHeight="1">
      <c r="A7" s="260">
        <v>4</v>
      </c>
      <c r="B7" s="261" t="s">
        <v>563</v>
      </c>
      <c r="C7" s="248">
        <f>'I-TI'!D349</f>
        <v>1716162</v>
      </c>
      <c r="D7" s="451">
        <f>'I-TI'!E349</f>
        <v>4.8936784746692066E-2</v>
      </c>
    </row>
    <row r="8" spans="1:10" ht="30" customHeight="1">
      <c r="A8" s="260">
        <v>5</v>
      </c>
      <c r="B8" s="261" t="s">
        <v>1139</v>
      </c>
      <c r="C8" s="248">
        <f>'I-TI'!D350</f>
        <v>1495200</v>
      </c>
      <c r="D8" s="451">
        <f>'I-TI'!E350</f>
        <v>4.263599855564567E-2</v>
      </c>
    </row>
    <row r="9" spans="1:10" ht="30" customHeight="1">
      <c r="A9" s="260">
        <v>6</v>
      </c>
      <c r="B9" s="261" t="s">
        <v>1141</v>
      </c>
      <c r="C9" s="248">
        <f>'I-TI'!D351</f>
        <v>9207300</v>
      </c>
      <c r="D9" s="451">
        <f>'I-TI'!E351</f>
        <v>0.26254844134657329</v>
      </c>
    </row>
    <row r="10" spans="1:10" ht="30" customHeight="1">
      <c r="A10" s="260">
        <v>7</v>
      </c>
      <c r="B10" s="261" t="s">
        <v>1224</v>
      </c>
      <c r="C10" s="248">
        <f>'I-TI'!D352</f>
        <v>0</v>
      </c>
      <c r="D10" s="451">
        <f>'I-TI'!E352</f>
        <v>0</v>
      </c>
    </row>
    <row r="11" spans="1:10" ht="30" customHeight="1">
      <c r="A11" s="260">
        <v>8</v>
      </c>
      <c r="B11" s="261" t="s">
        <v>258</v>
      </c>
      <c r="C11" s="248">
        <f>'I-TI'!D353</f>
        <v>21571988</v>
      </c>
      <c r="D11" s="451">
        <f>'I-TI'!E353</f>
        <v>0.61513058400909959</v>
      </c>
    </row>
    <row r="12" spans="1:10" ht="30" customHeight="1">
      <c r="A12" s="260">
        <v>9</v>
      </c>
      <c r="B12" s="261" t="s">
        <v>354</v>
      </c>
      <c r="C12" s="248">
        <f>'I-TI'!D354</f>
        <v>0</v>
      </c>
      <c r="D12" s="451">
        <f>'I-TI'!E354</f>
        <v>0</v>
      </c>
    </row>
    <row r="13" spans="1:10" ht="30" customHeight="1">
      <c r="A13" s="260">
        <v>0</v>
      </c>
      <c r="B13" s="261" t="s">
        <v>1149</v>
      </c>
      <c r="C13" s="248">
        <f>'I-TI'!D355</f>
        <v>0</v>
      </c>
      <c r="D13" s="451">
        <f>'I-TI'!E355</f>
        <v>0</v>
      </c>
    </row>
    <row r="14" spans="1:10">
      <c r="A14" s="263"/>
      <c r="B14" s="264" t="s">
        <v>712</v>
      </c>
      <c r="C14" s="265">
        <f>SUBTOTAL(109,C4:C13)</f>
        <v>35068957</v>
      </c>
      <c r="D14" s="452">
        <f>D4+D5+D6+D7+D8+D9+D10+D11+D12+D13</f>
        <v>1</v>
      </c>
    </row>
    <row r="15" spans="1:10"/>
    <row r="16" spans="1:10" ht="21">
      <c r="A16" s="595" t="s">
        <v>1273</v>
      </c>
      <c r="B16" s="595"/>
      <c r="C16" s="595"/>
      <c r="D16" s="595"/>
      <c r="E16" s="595"/>
      <c r="F16" s="595"/>
      <c r="G16" s="595"/>
      <c r="H16" s="595"/>
      <c r="I16" s="595"/>
      <c r="J16" s="595"/>
    </row>
    <row r="17" spans="1:10" ht="3.75" customHeight="1">
      <c r="B17" s="255"/>
    </row>
    <row r="18" spans="1:10" s="252" customFormat="1">
      <c r="A18" s="250" t="s">
        <v>1281</v>
      </c>
      <c r="B18" s="250" t="s">
        <v>609</v>
      </c>
      <c r="C18" s="254" t="s">
        <v>1343</v>
      </c>
      <c r="D18" s="253" t="s">
        <v>1280</v>
      </c>
      <c r="E18" s="262"/>
      <c r="F18" s="262"/>
      <c r="G18" s="262"/>
      <c r="H18" s="262"/>
      <c r="I18" s="262"/>
      <c r="J18" s="262"/>
    </row>
    <row r="19" spans="1:10" ht="18.75" customHeight="1">
      <c r="A19" s="260">
        <v>1</v>
      </c>
      <c r="B19" s="93" t="s">
        <v>604</v>
      </c>
      <c r="C19" s="248">
        <f>'I-TI'!D359</f>
        <v>1078307</v>
      </c>
      <c r="D19" s="451">
        <f>'I-TI'!E359</f>
        <v>3.0748191341989441E-2</v>
      </c>
    </row>
    <row r="20" spans="1:10" ht="18.75" customHeight="1">
      <c r="A20" s="260">
        <v>2</v>
      </c>
      <c r="B20" s="93" t="s">
        <v>1271</v>
      </c>
      <c r="C20" s="248">
        <f>'I-TI'!D360</f>
        <v>0</v>
      </c>
      <c r="D20" s="451">
        <f>'I-TI'!E360</f>
        <v>0</v>
      </c>
    </row>
    <row r="21" spans="1:10" ht="18.75" customHeight="1">
      <c r="A21" s="260">
        <v>3</v>
      </c>
      <c r="B21" s="93" t="s">
        <v>563</v>
      </c>
      <c r="C21" s="248">
        <f>'I-TI'!D361</f>
        <v>1716162</v>
      </c>
      <c r="D21" s="451">
        <f>'I-TI'!E361</f>
        <v>4.8936784746692066E-2</v>
      </c>
    </row>
    <row r="22" spans="1:10" ht="18.75" customHeight="1">
      <c r="A22" s="260">
        <v>4</v>
      </c>
      <c r="B22" s="93" t="s">
        <v>1139</v>
      </c>
      <c r="C22" s="248">
        <f>'I-TI'!D362</f>
        <v>1495200</v>
      </c>
      <c r="D22" s="451">
        <f>'I-TI'!E362</f>
        <v>4.263599855564567E-2</v>
      </c>
    </row>
    <row r="23" spans="1:10" ht="18.75" customHeight="1">
      <c r="A23" s="260">
        <v>5</v>
      </c>
      <c r="B23" s="93" t="s">
        <v>1141</v>
      </c>
      <c r="C23" s="248">
        <f>'I-TI'!D363</f>
        <v>9207300</v>
      </c>
      <c r="D23" s="451">
        <f>'I-TI'!E363</f>
        <v>0.26254844134657329</v>
      </c>
    </row>
    <row r="24" spans="1:10" ht="18.75" customHeight="1">
      <c r="A24" s="260">
        <v>6</v>
      </c>
      <c r="B24" s="93" t="s">
        <v>259</v>
      </c>
      <c r="C24" s="248">
        <f>'I-TI'!D364</f>
        <v>15603500</v>
      </c>
      <c r="D24" s="451">
        <f>'I-TI'!E364</f>
        <v>0.44493766951780173</v>
      </c>
    </row>
    <row r="25" spans="1:10" ht="18.75" customHeight="1">
      <c r="A25" s="260">
        <v>7</v>
      </c>
      <c r="B25" s="93" t="s">
        <v>360</v>
      </c>
      <c r="C25" s="248">
        <f>'I-TI'!D365</f>
        <v>5968488</v>
      </c>
      <c r="D25" s="451">
        <f>'I-TI'!E365</f>
        <v>0.17019291449129781</v>
      </c>
    </row>
    <row r="26" spans="1:10" s="93" customFormat="1">
      <c r="A26" s="263"/>
      <c r="B26" s="270" t="s">
        <v>712</v>
      </c>
      <c r="C26" s="265">
        <f>SUBTOTAL(109,Tabla8[Estimación])</f>
        <v>35068957</v>
      </c>
      <c r="D26" s="452">
        <f>D19+D20+D21+D22+D23+D24+D25</f>
        <v>1</v>
      </c>
      <c r="E26" s="271"/>
      <c r="F26" s="271"/>
      <c r="G26" s="271"/>
      <c r="H26" s="271"/>
      <c r="I26" s="271"/>
      <c r="J26" s="271"/>
    </row>
    <row r="27" spans="1:10"/>
    <row r="28" spans="1:10" ht="21">
      <c r="A28" s="595" t="s">
        <v>1276</v>
      </c>
      <c r="B28" s="595"/>
      <c r="C28" s="595"/>
      <c r="D28" s="595"/>
      <c r="E28" s="595"/>
      <c r="F28" s="595"/>
      <c r="G28" s="595"/>
      <c r="H28" s="595"/>
      <c r="I28" s="595"/>
      <c r="J28" s="595"/>
    </row>
    <row r="29" spans="1:10" ht="3.75" customHeight="1">
      <c r="B29" s="255"/>
    </row>
    <row r="30" spans="1:10" s="252" customFormat="1">
      <c r="A30" s="250" t="s">
        <v>1157</v>
      </c>
      <c r="B30" s="250" t="s">
        <v>609</v>
      </c>
      <c r="C30" s="254" t="s">
        <v>1343</v>
      </c>
      <c r="D30" s="253" t="s">
        <v>1280</v>
      </c>
      <c r="E30" s="262"/>
      <c r="F30" s="262"/>
      <c r="G30" s="262"/>
      <c r="H30" s="262"/>
      <c r="I30" s="262"/>
      <c r="J30" s="262"/>
    </row>
    <row r="31" spans="1:10" ht="45" customHeight="1">
      <c r="A31" s="260">
        <v>1</v>
      </c>
      <c r="B31" s="261" t="s">
        <v>1278</v>
      </c>
      <c r="C31" s="248">
        <f>'I-TI'!D368</f>
        <v>13496969</v>
      </c>
      <c r="D31" s="451">
        <f>'I-TI'!E368</f>
        <v>0.38486941599090047</v>
      </c>
    </row>
    <row r="32" spans="1:10" ht="45" customHeight="1">
      <c r="A32" s="260">
        <v>2</v>
      </c>
      <c r="B32" s="261" t="s">
        <v>1383</v>
      </c>
      <c r="C32" s="248">
        <f>'I-TI'!D369</f>
        <v>21571988</v>
      </c>
      <c r="D32" s="451">
        <f>'I-TI'!E369</f>
        <v>0.61513058400909959</v>
      </c>
    </row>
    <row r="33" spans="1:10" ht="45" customHeight="1">
      <c r="A33" s="260">
        <v>3</v>
      </c>
      <c r="B33" s="261" t="s">
        <v>1344</v>
      </c>
      <c r="C33" s="248">
        <f>'I-TI'!D370</f>
        <v>0</v>
      </c>
      <c r="D33" s="451">
        <f>'I-TI'!E370</f>
        <v>0</v>
      </c>
    </row>
    <row r="34" spans="1:10" ht="15" customHeight="1">
      <c r="A34" s="266"/>
      <c r="B34" s="264" t="s">
        <v>712</v>
      </c>
      <c r="C34" s="265">
        <f>SUBTOTAL(109,C31:C33)</f>
        <v>35068957</v>
      </c>
      <c r="D34" s="452">
        <f>'I-TI'!E371</f>
        <v>1</v>
      </c>
    </row>
    <row r="35" spans="1:10"/>
    <row r="36" spans="1:10" s="273" customFormat="1" ht="21">
      <c r="A36" s="595" t="s">
        <v>1277</v>
      </c>
      <c r="B36" s="595"/>
      <c r="C36" s="595"/>
      <c r="D36" s="595"/>
      <c r="E36" s="595"/>
      <c r="F36" s="595"/>
      <c r="G36" s="595"/>
      <c r="H36" s="595"/>
      <c r="I36" s="595"/>
      <c r="J36" s="595"/>
    </row>
    <row r="37" spans="1:10" ht="3.75" customHeight="1">
      <c r="A37" s="255"/>
    </row>
    <row r="38" spans="1:10" s="252" customFormat="1">
      <c r="A38" s="250" t="s">
        <v>733</v>
      </c>
      <c r="B38" s="250" t="s">
        <v>609</v>
      </c>
      <c r="C38" s="254" t="s">
        <v>1343</v>
      </c>
      <c r="D38" s="253" t="s">
        <v>1280</v>
      </c>
      <c r="E38" s="262"/>
      <c r="F38" s="262"/>
      <c r="G38" s="262"/>
      <c r="H38" s="262"/>
      <c r="I38" s="262"/>
      <c r="J38" s="262"/>
    </row>
    <row r="39" spans="1:10" ht="18.75" customHeight="1">
      <c r="A39" s="260">
        <v>100</v>
      </c>
      <c r="B39" s="93" t="s">
        <v>724</v>
      </c>
      <c r="C39" s="248">
        <f>'I-TI'!D373</f>
        <v>19938169</v>
      </c>
      <c r="D39" s="451">
        <f>'I-TI'!E373</f>
        <v>0.5685418303144858</v>
      </c>
    </row>
    <row r="40" spans="1:10" hidden="1">
      <c r="A40" s="260">
        <v>101</v>
      </c>
      <c r="B40" s="93" t="s">
        <v>858</v>
      </c>
      <c r="C40" s="248" t="e">
        <f>'I-TI'!#REF!</f>
        <v>#REF!</v>
      </c>
      <c r="D40" s="451">
        <f>'I-TI'!D374</f>
        <v>19634739</v>
      </c>
    </row>
    <row r="41" spans="1:10" hidden="1">
      <c r="A41" s="260">
        <v>102</v>
      </c>
      <c r="B41" s="93" t="s">
        <v>538</v>
      </c>
      <c r="C41" s="248" t="e">
        <f>'I-TI'!#REF!</f>
        <v>#REF!</v>
      </c>
      <c r="D41" s="451">
        <f>'I-TI'!D375</f>
        <v>263852</v>
      </c>
    </row>
    <row r="42" spans="1:10" hidden="1">
      <c r="A42" s="260">
        <v>103</v>
      </c>
      <c r="B42" s="93" t="s">
        <v>637</v>
      </c>
      <c r="C42" s="248" t="e">
        <f>'I-TI'!#REF!</f>
        <v>#REF!</v>
      </c>
      <c r="D42" s="451">
        <f>'I-TI'!D376</f>
        <v>39578</v>
      </c>
    </row>
    <row r="43" spans="1:10" hidden="1">
      <c r="A43" s="260">
        <v>104</v>
      </c>
      <c r="B43" s="93" t="s">
        <v>934</v>
      </c>
      <c r="C43" s="248" t="e">
        <f>'I-TI'!#REF!</f>
        <v>#REF!</v>
      </c>
      <c r="D43" s="451">
        <f>'I-TI'!D377</f>
        <v>0</v>
      </c>
    </row>
    <row r="44" spans="1:10" hidden="1">
      <c r="A44" s="260">
        <v>105</v>
      </c>
      <c r="B44" s="93" t="s">
        <v>935</v>
      </c>
      <c r="C44" s="248" t="e">
        <f>'I-TI'!#REF!</f>
        <v>#REF!</v>
      </c>
      <c r="D44" s="451">
        <f>'I-TI'!D378</f>
        <v>0</v>
      </c>
    </row>
    <row r="45" spans="1:10" hidden="1">
      <c r="A45" s="260">
        <v>106</v>
      </c>
      <c r="B45" s="93" t="s">
        <v>905</v>
      </c>
      <c r="C45" s="248" t="e">
        <f>'I-TI'!#REF!</f>
        <v>#REF!</v>
      </c>
      <c r="D45" s="451">
        <f>'I-TI'!D379</f>
        <v>0</v>
      </c>
    </row>
    <row r="46" spans="1:10" hidden="1">
      <c r="A46" s="260">
        <v>199</v>
      </c>
      <c r="B46" s="93" t="s">
        <v>725</v>
      </c>
      <c r="C46" s="248" t="e">
        <f>'I-TI'!#REF!</f>
        <v>#REF!</v>
      </c>
      <c r="D46" s="451">
        <f>'I-TI'!D380</f>
        <v>0</v>
      </c>
    </row>
    <row r="47" spans="1:10" ht="18.75" customHeight="1">
      <c r="A47" s="260">
        <v>200</v>
      </c>
      <c r="B47" s="93" t="s">
        <v>360</v>
      </c>
      <c r="C47" s="248">
        <f>'I-TI'!D381</f>
        <v>5968488</v>
      </c>
      <c r="D47" s="451">
        <f>'I-TI'!E381</f>
        <v>0.17019291449129781</v>
      </c>
    </row>
    <row r="48" spans="1:10" hidden="1">
      <c r="A48" s="260">
        <v>201</v>
      </c>
      <c r="B48" s="93" t="s">
        <v>906</v>
      </c>
      <c r="C48" s="248" t="e">
        <f>'I-TI'!#REF!</f>
        <v>#REF!</v>
      </c>
      <c r="D48" s="451">
        <f>'I-TI'!D382</f>
        <v>0</v>
      </c>
    </row>
    <row r="49" spans="1:4" hidden="1">
      <c r="A49" s="260">
        <v>202</v>
      </c>
      <c r="B49" s="93" t="s">
        <v>907</v>
      </c>
      <c r="C49" s="248" t="e">
        <f>'I-TI'!#REF!</f>
        <v>#REF!</v>
      </c>
      <c r="D49" s="451">
        <f>'I-TI'!D383</f>
        <v>0</v>
      </c>
    </row>
    <row r="50" spans="1:4" hidden="1">
      <c r="A50" s="260">
        <v>203</v>
      </c>
      <c r="B50" s="93" t="s">
        <v>908</v>
      </c>
      <c r="C50" s="248" t="e">
        <f>'I-TI'!#REF!</f>
        <v>#REF!</v>
      </c>
      <c r="D50" s="451">
        <f>'I-TI'!D384</f>
        <v>0</v>
      </c>
    </row>
    <row r="51" spans="1:4" hidden="1">
      <c r="A51" s="260">
        <v>204</v>
      </c>
      <c r="B51" s="93" t="s">
        <v>909</v>
      </c>
      <c r="C51" s="248" t="e">
        <f>'I-TI'!#REF!</f>
        <v>#REF!</v>
      </c>
      <c r="D51" s="451">
        <f>'I-TI'!D385</f>
        <v>0</v>
      </c>
    </row>
    <row r="52" spans="1:4" hidden="1">
      <c r="A52" s="260">
        <v>205</v>
      </c>
      <c r="B52" s="93" t="s">
        <v>910</v>
      </c>
      <c r="C52" s="248" t="e">
        <f>'I-TI'!#REF!</f>
        <v>#REF!</v>
      </c>
      <c r="D52" s="451">
        <f>'I-TI'!D386</f>
        <v>0</v>
      </c>
    </row>
    <row r="53" spans="1:4" hidden="1">
      <c r="A53" s="260">
        <v>206</v>
      </c>
      <c r="B53" s="93" t="s">
        <v>911</v>
      </c>
      <c r="C53" s="248" t="e">
        <f>'I-TI'!#REF!</f>
        <v>#REF!</v>
      </c>
      <c r="D53" s="451">
        <f>'I-TI'!D387</f>
        <v>0</v>
      </c>
    </row>
    <row r="54" spans="1:4" hidden="1">
      <c r="A54" s="260">
        <v>207</v>
      </c>
      <c r="B54" s="93" t="s">
        <v>912</v>
      </c>
      <c r="C54" s="248" t="e">
        <f>'I-TI'!#REF!</f>
        <v>#REF!</v>
      </c>
      <c r="D54" s="451">
        <f>'I-TI'!D388</f>
        <v>0</v>
      </c>
    </row>
    <row r="55" spans="1:4" hidden="1">
      <c r="A55" s="260">
        <v>208</v>
      </c>
      <c r="B55" s="93" t="s">
        <v>913</v>
      </c>
      <c r="C55" s="248" t="e">
        <f>'I-TI'!#REF!</f>
        <v>#REF!</v>
      </c>
      <c r="D55" s="451">
        <f>'I-TI'!D389</f>
        <v>0</v>
      </c>
    </row>
    <row r="56" spans="1:4" hidden="1">
      <c r="A56" s="260">
        <v>209</v>
      </c>
      <c r="B56" s="93" t="s">
        <v>914</v>
      </c>
      <c r="C56" s="248" t="e">
        <f>'I-TI'!#REF!</f>
        <v>#REF!</v>
      </c>
      <c r="D56" s="451">
        <f>'I-TI'!D390</f>
        <v>0</v>
      </c>
    </row>
    <row r="57" spans="1:4" hidden="1">
      <c r="A57" s="260">
        <v>210</v>
      </c>
      <c r="B57" s="93" t="s">
        <v>915</v>
      </c>
      <c r="C57" s="248" t="e">
        <f>'I-TI'!#REF!</f>
        <v>#REF!</v>
      </c>
      <c r="D57" s="451">
        <f>'I-TI'!D391</f>
        <v>0</v>
      </c>
    </row>
    <row r="58" spans="1:4" hidden="1">
      <c r="A58" s="260">
        <v>211</v>
      </c>
      <c r="B58" s="93" t="s">
        <v>916</v>
      </c>
      <c r="C58" s="248" t="e">
        <f>'I-TI'!#REF!</f>
        <v>#REF!</v>
      </c>
      <c r="D58" s="451">
        <f>'I-TI'!D392</f>
        <v>0</v>
      </c>
    </row>
    <row r="59" spans="1:4" hidden="1">
      <c r="A59" s="260">
        <v>212</v>
      </c>
      <c r="B59" s="93" t="s">
        <v>918</v>
      </c>
      <c r="C59" s="248" t="e">
        <f>'I-TI'!#REF!</f>
        <v>#REF!</v>
      </c>
      <c r="D59" s="451">
        <f>'I-TI'!D393</f>
        <v>0</v>
      </c>
    </row>
    <row r="60" spans="1:4" hidden="1">
      <c r="A60" s="260">
        <v>213</v>
      </c>
      <c r="B60" s="93" t="s">
        <v>919</v>
      </c>
      <c r="C60" s="248" t="e">
        <f>'I-TI'!#REF!</f>
        <v>#REF!</v>
      </c>
      <c r="D60" s="451">
        <f>'I-TI'!D394</f>
        <v>0</v>
      </c>
    </row>
    <row r="61" spans="1:4" hidden="1">
      <c r="A61" s="260">
        <v>214</v>
      </c>
      <c r="B61" s="93" t="s">
        <v>917</v>
      </c>
      <c r="C61" s="248" t="e">
        <f>'I-TI'!#REF!</f>
        <v>#REF!</v>
      </c>
      <c r="D61" s="451">
        <f>'I-TI'!D395</f>
        <v>0</v>
      </c>
    </row>
    <row r="62" spans="1:4" hidden="1">
      <c r="A62" s="260">
        <v>215</v>
      </c>
      <c r="B62" s="93" t="s">
        <v>920</v>
      </c>
      <c r="C62" s="248" t="e">
        <f>'I-TI'!#REF!</f>
        <v>#REF!</v>
      </c>
      <c r="D62" s="451">
        <f>'I-TI'!D396</f>
        <v>0</v>
      </c>
    </row>
    <row r="63" spans="1:4" hidden="1">
      <c r="A63" s="260">
        <v>216</v>
      </c>
      <c r="B63" s="93" t="s">
        <v>921</v>
      </c>
      <c r="C63" s="248" t="e">
        <f>'I-TI'!#REF!</f>
        <v>#REF!</v>
      </c>
      <c r="D63" s="451">
        <f>'I-TI'!D397</f>
        <v>0</v>
      </c>
    </row>
    <row r="64" spans="1:4" hidden="1">
      <c r="A64" s="260">
        <v>217</v>
      </c>
      <c r="B64" s="93" t="s">
        <v>922</v>
      </c>
      <c r="C64" s="248" t="e">
        <f>'I-TI'!#REF!</f>
        <v>#REF!</v>
      </c>
      <c r="D64" s="451">
        <f>'I-TI'!D398</f>
        <v>0</v>
      </c>
    </row>
    <row r="65" spans="1:4" hidden="1">
      <c r="A65" s="260">
        <v>218</v>
      </c>
      <c r="B65" s="93" t="s">
        <v>923</v>
      </c>
      <c r="C65" s="248" t="e">
        <f>'I-TI'!#REF!</f>
        <v>#REF!</v>
      </c>
      <c r="D65" s="451">
        <f>'I-TI'!D399</f>
        <v>0</v>
      </c>
    </row>
    <row r="66" spans="1:4" hidden="1">
      <c r="A66" s="260">
        <v>219</v>
      </c>
      <c r="B66" s="93" t="s">
        <v>924</v>
      </c>
      <c r="C66" s="248" t="e">
        <f>'I-TI'!#REF!</f>
        <v>#REF!</v>
      </c>
      <c r="D66" s="451">
        <f>'I-TI'!D400</f>
        <v>0</v>
      </c>
    </row>
    <row r="67" spans="1:4" hidden="1">
      <c r="A67" s="260">
        <v>220</v>
      </c>
      <c r="B67" s="93" t="s">
        <v>925</v>
      </c>
      <c r="C67" s="248" t="e">
        <f>'I-TI'!#REF!</f>
        <v>#REF!</v>
      </c>
      <c r="D67" s="451">
        <f>'I-TI'!D401</f>
        <v>0</v>
      </c>
    </row>
    <row r="68" spans="1:4" hidden="1">
      <c r="A68" s="260">
        <v>221</v>
      </c>
      <c r="B68" s="93" t="s">
        <v>926</v>
      </c>
      <c r="C68" s="248" t="e">
        <f>'I-TI'!#REF!</f>
        <v>#REF!</v>
      </c>
      <c r="D68" s="451">
        <f>'I-TI'!D402</f>
        <v>0</v>
      </c>
    </row>
    <row r="69" spans="1:4" hidden="1">
      <c r="A69" s="260">
        <v>222</v>
      </c>
      <c r="B69" s="93" t="s">
        <v>927</v>
      </c>
      <c r="C69" s="248" t="e">
        <f>'I-TI'!#REF!</f>
        <v>#REF!</v>
      </c>
      <c r="D69" s="451">
        <f>'I-TI'!D403</f>
        <v>0</v>
      </c>
    </row>
    <row r="70" spans="1:4" hidden="1">
      <c r="A70" s="260">
        <v>223</v>
      </c>
      <c r="B70" s="93" t="s">
        <v>928</v>
      </c>
      <c r="C70" s="248" t="e">
        <f>'I-TI'!#REF!</f>
        <v>#REF!</v>
      </c>
      <c r="D70" s="451">
        <f>'I-TI'!D404</f>
        <v>0</v>
      </c>
    </row>
    <row r="71" spans="1:4" hidden="1">
      <c r="A71" s="260">
        <v>224</v>
      </c>
      <c r="B71" s="93" t="s">
        <v>929</v>
      </c>
      <c r="C71" s="248" t="e">
        <f>'I-TI'!#REF!</f>
        <v>#REF!</v>
      </c>
      <c r="D71" s="451">
        <f>'I-TI'!D405</f>
        <v>0</v>
      </c>
    </row>
    <row r="72" spans="1:4" hidden="1">
      <c r="A72" s="260">
        <v>225</v>
      </c>
      <c r="B72" s="93" t="s">
        <v>930</v>
      </c>
      <c r="C72" s="248" t="e">
        <f>'I-TI'!#REF!</f>
        <v>#REF!</v>
      </c>
      <c r="D72" s="451">
        <f>'I-TI'!D406</f>
        <v>0</v>
      </c>
    </row>
    <row r="73" spans="1:4" hidden="1">
      <c r="A73" s="260">
        <v>226</v>
      </c>
      <c r="B73" s="93" t="s">
        <v>931</v>
      </c>
      <c r="C73" s="248" t="e">
        <f>'I-TI'!#REF!</f>
        <v>#REF!</v>
      </c>
      <c r="D73" s="451">
        <f>'I-TI'!D407</f>
        <v>0</v>
      </c>
    </row>
    <row r="74" spans="1:4" hidden="1">
      <c r="A74" s="260">
        <v>227</v>
      </c>
      <c r="B74" s="93" t="s">
        <v>932</v>
      </c>
      <c r="C74" s="248" t="e">
        <f>'I-TI'!#REF!</f>
        <v>#REF!</v>
      </c>
      <c r="D74" s="451">
        <f>'I-TI'!D408</f>
        <v>0</v>
      </c>
    </row>
    <row r="75" spans="1:4" hidden="1">
      <c r="A75" s="260">
        <v>228</v>
      </c>
      <c r="B75" s="93" t="s">
        <v>933</v>
      </c>
      <c r="C75" s="248" t="e">
        <f>'I-TI'!#REF!</f>
        <v>#REF!</v>
      </c>
      <c r="D75" s="451">
        <f>'I-TI'!D409</f>
        <v>0</v>
      </c>
    </row>
    <row r="76" spans="1:4" ht="18.75" customHeight="1">
      <c r="A76" s="260">
        <v>300</v>
      </c>
      <c r="B76" s="93" t="s">
        <v>726</v>
      </c>
      <c r="C76" s="248">
        <f>'I-TI'!D412</f>
        <v>6162300</v>
      </c>
      <c r="D76" s="451">
        <f>'I-TI'!E412</f>
        <v>0.17571951170375555</v>
      </c>
    </row>
    <row r="77" spans="1:4" hidden="1">
      <c r="A77" s="260">
        <v>301</v>
      </c>
      <c r="B77" s="93" t="s">
        <v>936</v>
      </c>
      <c r="C77" s="248" t="e">
        <f>'I-TI'!#REF!</f>
        <v>#REF!</v>
      </c>
      <c r="D77" s="451">
        <f>'I-TI'!D413</f>
        <v>0</v>
      </c>
    </row>
    <row r="78" spans="1:4" hidden="1">
      <c r="A78" s="260">
        <v>302</v>
      </c>
      <c r="B78" s="93" t="s">
        <v>937</v>
      </c>
      <c r="C78" s="248" t="e">
        <f>'I-TI'!#REF!</f>
        <v>#REF!</v>
      </c>
      <c r="D78" s="451">
        <f>'I-TI'!D414</f>
        <v>0</v>
      </c>
    </row>
    <row r="79" spans="1:4" hidden="1">
      <c r="A79" s="260">
        <v>303</v>
      </c>
      <c r="B79" s="93" t="s">
        <v>938</v>
      </c>
      <c r="C79" s="248" t="e">
        <f>'I-TI'!#REF!</f>
        <v>#REF!</v>
      </c>
      <c r="D79" s="451">
        <f>'I-TI'!D415</f>
        <v>0</v>
      </c>
    </row>
    <row r="80" spans="1:4" hidden="1">
      <c r="A80" s="260">
        <v>304</v>
      </c>
      <c r="B80" s="93" t="s">
        <v>939</v>
      </c>
      <c r="C80" s="248" t="e">
        <f>'I-TI'!#REF!</f>
        <v>#REF!</v>
      </c>
      <c r="D80" s="451">
        <f>'I-TI'!D416</f>
        <v>6162300</v>
      </c>
    </row>
    <row r="81" spans="1:4" hidden="1">
      <c r="A81" s="260">
        <v>305</v>
      </c>
      <c r="B81" s="93" t="s">
        <v>940</v>
      </c>
      <c r="C81" s="248" t="e">
        <f>'I-TI'!#REF!</f>
        <v>#REF!</v>
      </c>
      <c r="D81" s="451">
        <f>'I-TI'!D417</f>
        <v>0</v>
      </c>
    </row>
    <row r="82" spans="1:4" hidden="1">
      <c r="A82" s="260">
        <v>306</v>
      </c>
      <c r="B82" s="93" t="s">
        <v>941</v>
      </c>
      <c r="C82" s="248" t="e">
        <f>'I-TI'!#REF!</f>
        <v>#REF!</v>
      </c>
      <c r="D82" s="451">
        <f>'I-TI'!D418</f>
        <v>0</v>
      </c>
    </row>
    <row r="83" spans="1:4" hidden="1">
      <c r="A83" s="260">
        <v>307</v>
      </c>
      <c r="B83" s="93" t="s">
        <v>942</v>
      </c>
      <c r="C83" s="248" t="e">
        <f>'I-TI'!#REF!</f>
        <v>#REF!</v>
      </c>
      <c r="D83" s="451">
        <f>'I-TI'!D419</f>
        <v>0</v>
      </c>
    </row>
    <row r="84" spans="1:4" hidden="1">
      <c r="A84" s="260">
        <v>308</v>
      </c>
      <c r="B84" s="93" t="s">
        <v>943</v>
      </c>
      <c r="C84" s="248" t="e">
        <f>'I-TI'!#REF!</f>
        <v>#REF!</v>
      </c>
      <c r="D84" s="451">
        <f>'I-TI'!D420</f>
        <v>0</v>
      </c>
    </row>
    <row r="85" spans="1:4" hidden="1">
      <c r="A85" s="260">
        <v>309</v>
      </c>
      <c r="B85" s="93" t="s">
        <v>944</v>
      </c>
      <c r="C85" s="248" t="e">
        <f>'I-TI'!#REF!</f>
        <v>#REF!</v>
      </c>
      <c r="D85" s="451">
        <f>'I-TI'!D421</f>
        <v>0</v>
      </c>
    </row>
    <row r="86" spans="1:4" hidden="1">
      <c r="A86" s="260">
        <v>310</v>
      </c>
      <c r="B86" s="93" t="s">
        <v>945</v>
      </c>
      <c r="C86" s="248" t="e">
        <f>'I-TI'!#REF!</f>
        <v>#REF!</v>
      </c>
      <c r="D86" s="451">
        <f>'I-TI'!D422</f>
        <v>0</v>
      </c>
    </row>
    <row r="87" spans="1:4" hidden="1">
      <c r="A87" s="260">
        <v>311</v>
      </c>
      <c r="B87" s="93" t="s">
        <v>946</v>
      </c>
      <c r="C87" s="248" t="e">
        <f>'I-TI'!#REF!</f>
        <v>#REF!</v>
      </c>
      <c r="D87" s="451">
        <f>'I-TI'!D423</f>
        <v>0</v>
      </c>
    </row>
    <row r="88" spans="1:4" hidden="1">
      <c r="A88" s="260">
        <v>312</v>
      </c>
      <c r="B88" s="93" t="s">
        <v>947</v>
      </c>
      <c r="C88" s="248" t="e">
        <f>'I-TI'!#REF!</f>
        <v>#REF!</v>
      </c>
      <c r="D88" s="451">
        <f>'I-TI'!D424</f>
        <v>0</v>
      </c>
    </row>
    <row r="89" spans="1:4" hidden="1">
      <c r="A89" s="260">
        <v>313</v>
      </c>
      <c r="B89" s="93" t="s">
        <v>948</v>
      </c>
      <c r="C89" s="248" t="e">
        <f>'I-TI'!#REF!</f>
        <v>#REF!</v>
      </c>
      <c r="D89" s="451">
        <f>'I-TI'!D425</f>
        <v>0</v>
      </c>
    </row>
    <row r="90" spans="1:4" hidden="1">
      <c r="A90" s="260">
        <v>314</v>
      </c>
      <c r="B90" s="93" t="s">
        <v>949</v>
      </c>
      <c r="C90" s="248" t="e">
        <f>'I-TI'!#REF!</f>
        <v>#REF!</v>
      </c>
      <c r="D90" s="451">
        <f>'I-TI'!D426</f>
        <v>0</v>
      </c>
    </row>
    <row r="91" spans="1:4" hidden="1">
      <c r="A91" s="260">
        <v>315</v>
      </c>
      <c r="B91" s="93" t="s">
        <v>950</v>
      </c>
      <c r="C91" s="248" t="e">
        <f>'I-TI'!#REF!</f>
        <v>#REF!</v>
      </c>
      <c r="D91" s="451">
        <f>'I-TI'!D427</f>
        <v>0</v>
      </c>
    </row>
    <row r="92" spans="1:4" hidden="1">
      <c r="A92" s="260">
        <v>316</v>
      </c>
      <c r="B92" s="93" t="s">
        <v>951</v>
      </c>
      <c r="C92" s="248" t="e">
        <f>'I-TI'!#REF!</f>
        <v>#REF!</v>
      </c>
      <c r="D92" s="451">
        <f>'I-TI'!D428</f>
        <v>0</v>
      </c>
    </row>
    <row r="93" spans="1:4" hidden="1">
      <c r="A93" s="260">
        <v>317</v>
      </c>
      <c r="B93" s="93" t="s">
        <v>952</v>
      </c>
      <c r="C93" s="248" t="e">
        <f>'I-TI'!#REF!</f>
        <v>#REF!</v>
      </c>
      <c r="D93" s="451">
        <f>'I-TI'!D429</f>
        <v>0</v>
      </c>
    </row>
    <row r="94" spans="1:4" hidden="1">
      <c r="A94" s="260">
        <v>399</v>
      </c>
      <c r="B94" s="93" t="s">
        <v>953</v>
      </c>
      <c r="C94" s="248" t="e">
        <f>'I-TI'!#REF!</f>
        <v>#REF!</v>
      </c>
      <c r="D94" s="451">
        <f>'I-TI'!D430</f>
        <v>0</v>
      </c>
    </row>
    <row r="95" spans="1:4" ht="18.75" customHeight="1">
      <c r="A95" s="260">
        <v>400</v>
      </c>
      <c r="B95" s="93" t="s">
        <v>727</v>
      </c>
      <c r="C95" s="248">
        <f>'I-TI'!D431</f>
        <v>3000000</v>
      </c>
      <c r="D95" s="451">
        <f>'I-TI'!E431</f>
        <v>8.5545743490460804E-2</v>
      </c>
    </row>
    <row r="96" spans="1:4" hidden="1">
      <c r="A96" s="260">
        <v>401</v>
      </c>
      <c r="B96" s="93" t="s">
        <v>1125</v>
      </c>
      <c r="C96" s="248" t="e">
        <f>'I-TI'!#REF!</f>
        <v>#REF!</v>
      </c>
      <c r="D96" s="451">
        <f>'I-TI'!D432</f>
        <v>0</v>
      </c>
    </row>
    <row r="97" spans="1:10" hidden="1">
      <c r="A97" s="260">
        <v>402</v>
      </c>
      <c r="B97" s="93" t="s">
        <v>1126</v>
      </c>
      <c r="C97" s="248" t="e">
        <f>'I-TI'!#REF!</f>
        <v>#REF!</v>
      </c>
      <c r="D97" s="451">
        <f>'I-TI'!D433</f>
        <v>0</v>
      </c>
    </row>
    <row r="98" spans="1:10" hidden="1">
      <c r="A98" s="260">
        <v>403</v>
      </c>
      <c r="B98" s="93" t="s">
        <v>1127</v>
      </c>
      <c r="C98" s="248" t="e">
        <f>'I-TI'!#REF!</f>
        <v>#REF!</v>
      </c>
      <c r="D98" s="451">
        <f>'I-TI'!D434</f>
        <v>0</v>
      </c>
    </row>
    <row r="99" spans="1:10" hidden="1">
      <c r="A99" s="260">
        <v>404</v>
      </c>
      <c r="B99" s="93" t="s">
        <v>1128</v>
      </c>
      <c r="C99" s="248" t="e">
        <f>'I-TI'!#REF!</f>
        <v>#REF!</v>
      </c>
      <c r="D99" s="451">
        <f>'I-TI'!D435</f>
        <v>0</v>
      </c>
    </row>
    <row r="100" spans="1:10" hidden="1">
      <c r="A100" s="260">
        <v>405</v>
      </c>
      <c r="B100" s="93" t="s">
        <v>1129</v>
      </c>
      <c r="C100" s="248" t="e">
        <f>'I-TI'!#REF!</f>
        <v>#REF!</v>
      </c>
      <c r="D100" s="451">
        <f>'I-TI'!D436</f>
        <v>0</v>
      </c>
    </row>
    <row r="101" spans="1:10" hidden="1">
      <c r="A101" s="260">
        <v>406</v>
      </c>
      <c r="B101" s="93" t="s">
        <v>1130</v>
      </c>
      <c r="C101" s="248" t="e">
        <f>'I-TI'!#REF!</f>
        <v>#REF!</v>
      </c>
      <c r="D101" s="451">
        <f>'I-TI'!D437</f>
        <v>3000000</v>
      </c>
    </row>
    <row r="102" spans="1:10" hidden="1">
      <c r="A102" s="260">
        <v>407</v>
      </c>
      <c r="B102" s="93" t="s">
        <v>1131</v>
      </c>
      <c r="C102" s="248" t="e">
        <f>'I-TI'!#REF!</f>
        <v>#REF!</v>
      </c>
      <c r="D102" s="451">
        <f>'I-TI'!D438</f>
        <v>0</v>
      </c>
    </row>
    <row r="103" spans="1:10" hidden="1">
      <c r="A103" s="260">
        <v>499</v>
      </c>
      <c r="B103" s="93" t="s">
        <v>1132</v>
      </c>
      <c r="C103" s="248" t="e">
        <f>'I-TI'!#REF!</f>
        <v>#REF!</v>
      </c>
      <c r="D103" s="451">
        <f>'I-TI'!D439</f>
        <v>0</v>
      </c>
    </row>
    <row r="104" spans="1:10" ht="18.75" customHeight="1">
      <c r="A104" s="260">
        <v>500</v>
      </c>
      <c r="B104" s="93" t="s">
        <v>728</v>
      </c>
      <c r="C104" s="248">
        <f>'I-TI'!D440</f>
        <v>0</v>
      </c>
      <c r="D104" s="451">
        <f>'I-TI'!E440</f>
        <v>0</v>
      </c>
    </row>
    <row r="105" spans="1:10" hidden="1">
      <c r="A105" s="260">
        <v>501</v>
      </c>
      <c r="B105" s="93" t="s">
        <v>730</v>
      </c>
      <c r="C105" s="248">
        <f>'I-TI'!E441</f>
        <v>0</v>
      </c>
      <c r="D105" s="451">
        <f>'I-TI'!D441</f>
        <v>0</v>
      </c>
    </row>
    <row r="106" spans="1:10" hidden="1">
      <c r="A106" s="260">
        <v>502</v>
      </c>
      <c r="B106" s="93" t="s">
        <v>729</v>
      </c>
      <c r="C106" s="248">
        <f>'I-TI'!E442</f>
        <v>0</v>
      </c>
      <c r="D106" s="451">
        <f>'I-TI'!D442</f>
        <v>0</v>
      </c>
    </row>
    <row r="107" spans="1:10" hidden="1">
      <c r="A107" s="260">
        <v>503</v>
      </c>
      <c r="B107" s="93" t="s">
        <v>731</v>
      </c>
      <c r="C107" s="248">
        <f>'I-TI'!E443</f>
        <v>0</v>
      </c>
      <c r="D107" s="451">
        <f>'I-TI'!D443</f>
        <v>0</v>
      </c>
    </row>
    <row r="108" spans="1:10" hidden="1">
      <c r="A108" s="260">
        <v>599</v>
      </c>
      <c r="B108" s="93" t="s">
        <v>958</v>
      </c>
      <c r="C108" s="248">
        <f>'I-TI'!E444</f>
        <v>0</v>
      </c>
      <c r="D108" s="451">
        <f>'I-TI'!D444</f>
        <v>0</v>
      </c>
    </row>
    <row r="109" spans="1:10" ht="18.75" customHeight="1">
      <c r="A109" s="260">
        <v>900</v>
      </c>
      <c r="B109" s="93" t="s">
        <v>732</v>
      </c>
      <c r="C109" s="248">
        <f>'I-TI'!D445</f>
        <v>0</v>
      </c>
      <c r="D109" s="451">
        <f>'I-TI'!E445</f>
        <v>0</v>
      </c>
    </row>
    <row r="110" spans="1:10" hidden="1">
      <c r="A110" s="251">
        <v>901</v>
      </c>
      <c r="B110" t="s">
        <v>954</v>
      </c>
      <c r="C110" s="146" t="e">
        <f>'I-TI'!#REF!</f>
        <v>#REF!</v>
      </c>
      <c r="D110" s="451">
        <f>'I-TI'!D446</f>
        <v>0</v>
      </c>
      <c r="E110"/>
      <c r="F110"/>
      <c r="G110"/>
      <c r="H110"/>
      <c r="I110"/>
      <c r="J110"/>
    </row>
    <row r="111" spans="1:10" hidden="1">
      <c r="A111" s="251">
        <v>902</v>
      </c>
      <c r="B111" t="s">
        <v>955</v>
      </c>
      <c r="C111" s="146" t="e">
        <f>'I-TI'!#REF!</f>
        <v>#REF!</v>
      </c>
      <c r="D111" s="451">
        <f>'I-TI'!D447</f>
        <v>0</v>
      </c>
      <c r="E111"/>
      <c r="F111"/>
      <c r="G111"/>
      <c r="H111"/>
      <c r="I111"/>
      <c r="J111"/>
    </row>
    <row r="112" spans="1:10" hidden="1">
      <c r="A112" s="251">
        <v>903</v>
      </c>
      <c r="B112" t="s">
        <v>956</v>
      </c>
      <c r="C112" s="146" t="e">
        <f>'I-TI'!#REF!</f>
        <v>#REF!</v>
      </c>
      <c r="D112" s="451">
        <f>'I-TI'!D448</f>
        <v>0</v>
      </c>
      <c r="E112"/>
      <c r="F112"/>
      <c r="G112"/>
      <c r="H112"/>
      <c r="I112"/>
      <c r="J112"/>
    </row>
    <row r="113" spans="1:10" hidden="1">
      <c r="A113" s="251">
        <v>904</v>
      </c>
      <c r="B113" t="s">
        <v>957</v>
      </c>
      <c r="C113" s="146" t="e">
        <f>'I-TI'!#REF!</f>
        <v>#REF!</v>
      </c>
      <c r="D113" s="451">
        <f>'I-TI'!D449</f>
        <v>0</v>
      </c>
      <c r="E113"/>
      <c r="F113"/>
      <c r="G113"/>
      <c r="H113"/>
      <c r="I113"/>
      <c r="J113"/>
    </row>
    <row r="114" spans="1:10" hidden="1">
      <c r="A114" s="251">
        <v>999</v>
      </c>
      <c r="B114" t="s">
        <v>725</v>
      </c>
      <c r="C114" s="146" t="e">
        <f>'I-TI'!#REF!</f>
        <v>#REF!</v>
      </c>
      <c r="D114" s="451">
        <f>'I-TI'!D450</f>
        <v>0</v>
      </c>
      <c r="E114"/>
      <c r="F114"/>
      <c r="G114"/>
      <c r="H114"/>
      <c r="I114"/>
      <c r="J114"/>
    </row>
    <row r="115" spans="1:10">
      <c r="A115" s="267"/>
      <c r="B115" s="268" t="s">
        <v>712</v>
      </c>
      <c r="C115" s="269">
        <f>C39+C47+C76+C95+C104+C109</f>
        <v>35068957</v>
      </c>
      <c r="D115" s="453">
        <f>D39+D47+D76+D95+D104+D109</f>
        <v>1</v>
      </c>
      <c r="E115"/>
      <c r="F115"/>
      <c r="G115"/>
      <c r="H115"/>
      <c r="I115"/>
      <c r="J115"/>
    </row>
    <row r="116" spans="1:10"/>
    <row r="117" spans="1:10" hidden="1"/>
    <row r="118" spans="1:10" hidden="1"/>
  </sheetData>
  <sheetProtection password="D38D" sheet="1" objects="1" scenarios="1" selectLockedCells="1" selectUnlockedCells="1"/>
  <mergeCells count="4">
    <mergeCell ref="A1:J1"/>
    <mergeCell ref="A16:J16"/>
    <mergeCell ref="A28:J28"/>
    <mergeCell ref="A36:J36"/>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Ingreso Presupuestados 2012
Municipio: &amp;F, Jalisco</oddHeader>
  </headerFooter>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sheetPr codeName="Hoja3">
    <tabColor rgb="FFA15517"/>
  </sheetPr>
  <dimension ref="A1:L103"/>
  <sheetViews>
    <sheetView workbookViewId="0">
      <selection activeCell="B1" sqref="B1:K1"/>
    </sheetView>
  </sheetViews>
  <sheetFormatPr baseColWidth="10" defaultColWidth="0" defaultRowHeight="15" zeroHeight="1"/>
  <cols>
    <col min="1" max="1" width="0.28515625" style="256" customWidth="1"/>
    <col min="2" max="2" width="5.7109375" style="277" customWidth="1"/>
    <col min="3" max="3" width="32.85546875" style="261" customWidth="1"/>
    <col min="4" max="4" width="14.28515625" customWidth="1"/>
    <col min="5" max="5" width="13.85546875" customWidth="1"/>
    <col min="6" max="11" width="11.42578125" style="256" customWidth="1"/>
    <col min="12" max="12" width="0.28515625" style="256" customWidth="1"/>
    <col min="13" max="16384" width="11.42578125" hidden="1"/>
  </cols>
  <sheetData>
    <row r="1" spans="2:11" ht="21">
      <c r="B1" s="596" t="s">
        <v>1288</v>
      </c>
      <c r="C1" s="596"/>
      <c r="D1" s="596"/>
      <c r="E1" s="596"/>
      <c r="F1" s="596"/>
      <c r="G1" s="596"/>
      <c r="H1" s="596"/>
      <c r="I1" s="596"/>
      <c r="J1" s="596"/>
      <c r="K1" s="596"/>
    </row>
    <row r="2" spans="2:11">
      <c r="B2" s="285" t="s">
        <v>1293</v>
      </c>
      <c r="C2" s="281" t="s">
        <v>609</v>
      </c>
      <c r="D2" s="282" t="s">
        <v>1343</v>
      </c>
      <c r="E2" s="286" t="s">
        <v>1280</v>
      </c>
    </row>
    <row r="3" spans="2:11" ht="30" customHeight="1">
      <c r="B3" s="276">
        <v>1000</v>
      </c>
      <c r="C3" s="278" t="s">
        <v>0</v>
      </c>
      <c r="D3" s="248">
        <f>'E-OG'!C434</f>
        <v>9418960</v>
      </c>
      <c r="E3" s="279">
        <f>'E-OG'!D434</f>
        <v>0.26858397870230361</v>
      </c>
    </row>
    <row r="4" spans="2:11" ht="30" customHeight="1">
      <c r="B4" s="276">
        <v>2000</v>
      </c>
      <c r="C4" s="278" t="s">
        <v>32</v>
      </c>
      <c r="D4" s="248">
        <f>'E-OG'!C435</f>
        <v>3508218</v>
      </c>
      <c r="E4" s="279">
        <f>'E-OG'!D435</f>
        <v>0.10003770571220581</v>
      </c>
    </row>
    <row r="5" spans="2:11" ht="30" customHeight="1">
      <c r="B5" s="276">
        <v>3000</v>
      </c>
      <c r="C5" s="278" t="s">
        <v>89</v>
      </c>
      <c r="D5" s="248">
        <f>'E-OG'!C436</f>
        <v>6725962</v>
      </c>
      <c r="E5" s="279">
        <f>'E-OG'!D436</f>
        <v>0.19179247332619559</v>
      </c>
    </row>
    <row r="6" spans="2:11" ht="30" customHeight="1">
      <c r="B6" s="276">
        <v>4000</v>
      </c>
      <c r="C6" s="278" t="s">
        <v>150</v>
      </c>
      <c r="D6" s="248">
        <f>'E-OG'!C437</f>
        <v>2631187</v>
      </c>
      <c r="E6" s="279">
        <f>'E-OG'!D437</f>
        <v>7.5028949392478367E-2</v>
      </c>
    </row>
    <row r="7" spans="2:11" ht="30" customHeight="1">
      <c r="B7" s="276">
        <v>5000</v>
      </c>
      <c r="C7" s="278" t="s">
        <v>186</v>
      </c>
      <c r="D7" s="248">
        <f>'E-OG'!C438</f>
        <v>335000</v>
      </c>
      <c r="E7" s="279">
        <f>'E-OG'!D438</f>
        <v>9.5526080231014571E-3</v>
      </c>
    </row>
    <row r="8" spans="2:11" ht="30" customHeight="1">
      <c r="B8" s="276">
        <v>6000</v>
      </c>
      <c r="C8" s="278" t="s">
        <v>1286</v>
      </c>
      <c r="D8" s="248">
        <f>'E-OG'!C439</f>
        <v>12334770</v>
      </c>
      <c r="E8" s="279">
        <f>'E-OG'!D439</f>
        <v>0.35172902347794377</v>
      </c>
    </row>
    <row r="9" spans="2:11" ht="30" customHeight="1">
      <c r="B9" s="276">
        <v>7000</v>
      </c>
      <c r="C9" s="278" t="s">
        <v>230</v>
      </c>
      <c r="D9" s="248">
        <f>'E-OG'!C440</f>
        <v>0</v>
      </c>
      <c r="E9" s="279">
        <f>'E-OG'!D440</f>
        <v>0</v>
      </c>
    </row>
    <row r="10" spans="2:11" ht="30" customHeight="1">
      <c r="B10" s="276">
        <v>8000</v>
      </c>
      <c r="C10" s="278" t="s">
        <v>258</v>
      </c>
      <c r="D10" s="248">
        <f>'E-OG'!C441</f>
        <v>0</v>
      </c>
      <c r="E10" s="279">
        <f>'E-OG'!D441</f>
        <v>0</v>
      </c>
    </row>
    <row r="11" spans="2:11" ht="30" customHeight="1">
      <c r="B11" s="276">
        <v>9000</v>
      </c>
      <c r="C11" s="278" t="s">
        <v>311</v>
      </c>
      <c r="D11" s="248">
        <f>'E-OG'!C442</f>
        <v>114860</v>
      </c>
      <c r="E11" s="279">
        <f>'E-OG'!D442</f>
        <v>3.2752613657714429E-3</v>
      </c>
    </row>
    <row r="12" spans="2:11">
      <c r="B12" s="284"/>
      <c r="C12" s="287" t="s">
        <v>712</v>
      </c>
      <c r="D12" s="288">
        <f>SUM(D3:D11)</f>
        <v>35068957</v>
      </c>
      <c r="E12" s="289">
        <f>SUM(E3:E11)</f>
        <v>1</v>
      </c>
    </row>
    <row r="13" spans="2:11" s="256" customFormat="1">
      <c r="B13" s="293"/>
      <c r="C13" s="294"/>
    </row>
    <row r="14" spans="2:11" s="256" customFormat="1" ht="21">
      <c r="B14" s="596" t="s">
        <v>1277</v>
      </c>
      <c r="C14" s="596"/>
      <c r="D14" s="596"/>
      <c r="E14" s="596"/>
      <c r="F14" s="596"/>
      <c r="G14" s="596"/>
      <c r="H14" s="596"/>
      <c r="I14" s="596"/>
      <c r="J14" s="596"/>
      <c r="K14" s="596"/>
    </row>
    <row r="15" spans="2:11">
      <c r="B15" s="280" t="s">
        <v>1293</v>
      </c>
      <c r="C15" s="281" t="s">
        <v>609</v>
      </c>
      <c r="D15" s="282" t="s">
        <v>1343</v>
      </c>
      <c r="E15" s="283" t="s">
        <v>1280</v>
      </c>
    </row>
    <row r="16" spans="2:11" ht="45" customHeight="1">
      <c r="B16" s="276">
        <v>100</v>
      </c>
      <c r="C16" s="278" t="s">
        <v>724</v>
      </c>
      <c r="D16" s="248">
        <f>'E-OG'!C446</f>
        <v>19938169</v>
      </c>
      <c r="E16" s="279">
        <f>'E-OG'!D446</f>
        <v>0.5685418303144858</v>
      </c>
    </row>
    <row r="17" spans="2:5" hidden="1">
      <c r="B17" s="276">
        <v>101</v>
      </c>
      <c r="C17" s="278" t="s">
        <v>858</v>
      </c>
      <c r="D17" s="93"/>
      <c r="E17" s="93"/>
    </row>
    <row r="18" spans="2:5" ht="30" hidden="1">
      <c r="B18" s="276">
        <v>102</v>
      </c>
      <c r="C18" s="278" t="s">
        <v>538</v>
      </c>
      <c r="D18" s="93"/>
      <c r="E18" s="93"/>
    </row>
    <row r="19" spans="2:5" ht="30" hidden="1">
      <c r="B19" s="276">
        <v>103</v>
      </c>
      <c r="C19" s="278" t="s">
        <v>637</v>
      </c>
      <c r="D19" s="93"/>
      <c r="E19" s="93"/>
    </row>
    <row r="20" spans="2:5" ht="30" hidden="1">
      <c r="B20" s="276">
        <v>104</v>
      </c>
      <c r="C20" s="278" t="s">
        <v>934</v>
      </c>
      <c r="D20" s="93"/>
      <c r="E20" s="93"/>
    </row>
    <row r="21" spans="2:5" ht="30" hidden="1">
      <c r="B21" s="276">
        <v>105</v>
      </c>
      <c r="C21" s="278" t="s">
        <v>935</v>
      </c>
      <c r="D21" s="93"/>
      <c r="E21" s="93"/>
    </row>
    <row r="22" spans="2:5" ht="30" hidden="1">
      <c r="B22" s="276">
        <v>106</v>
      </c>
      <c r="C22" s="278" t="s">
        <v>905</v>
      </c>
      <c r="D22" s="93"/>
      <c r="E22" s="93"/>
    </row>
    <row r="23" spans="2:5" hidden="1">
      <c r="B23" s="276">
        <v>199</v>
      </c>
      <c r="C23" s="278" t="s">
        <v>725</v>
      </c>
      <c r="D23" s="93"/>
      <c r="E23" s="93"/>
    </row>
    <row r="24" spans="2:5" ht="45" customHeight="1">
      <c r="B24" s="276">
        <v>200</v>
      </c>
      <c r="C24" s="278" t="s">
        <v>360</v>
      </c>
      <c r="D24" s="248">
        <f>'E-OG'!C454</f>
        <v>5968488</v>
      </c>
      <c r="E24" s="279">
        <f>'E-OG'!D454</f>
        <v>0.17019291449129781</v>
      </c>
    </row>
    <row r="25" spans="2:5" ht="30" hidden="1">
      <c r="B25" s="276">
        <v>201</v>
      </c>
      <c r="C25" s="278" t="s">
        <v>906</v>
      </c>
      <c r="D25" s="93"/>
      <c r="E25" s="93"/>
    </row>
    <row r="26" spans="2:5" ht="30" hidden="1">
      <c r="B26" s="276">
        <v>202</v>
      </c>
      <c r="C26" s="278" t="s">
        <v>907</v>
      </c>
      <c r="D26" s="93"/>
      <c r="E26" s="93"/>
    </row>
    <row r="27" spans="2:5" ht="30" hidden="1">
      <c r="B27" s="276">
        <v>203</v>
      </c>
      <c r="C27" s="278" t="s">
        <v>908</v>
      </c>
      <c r="D27" s="93"/>
      <c r="E27" s="93"/>
    </row>
    <row r="28" spans="2:5" ht="30" hidden="1">
      <c r="B28" s="276">
        <v>204</v>
      </c>
      <c r="C28" s="278" t="s">
        <v>909</v>
      </c>
      <c r="D28" s="93"/>
      <c r="E28" s="93"/>
    </row>
    <row r="29" spans="2:5" ht="30" hidden="1">
      <c r="B29" s="276">
        <v>205</v>
      </c>
      <c r="C29" s="278" t="s">
        <v>910</v>
      </c>
      <c r="D29" s="93"/>
      <c r="E29" s="93"/>
    </row>
    <row r="30" spans="2:5" ht="30" hidden="1">
      <c r="B30" s="276">
        <v>206</v>
      </c>
      <c r="C30" s="278" t="s">
        <v>911</v>
      </c>
      <c r="D30" s="93"/>
      <c r="E30" s="93"/>
    </row>
    <row r="31" spans="2:5" ht="30" hidden="1">
      <c r="B31" s="276">
        <v>207</v>
      </c>
      <c r="C31" s="278" t="s">
        <v>912</v>
      </c>
      <c r="D31" s="93"/>
      <c r="E31" s="93"/>
    </row>
    <row r="32" spans="2:5" ht="30" hidden="1">
      <c r="B32" s="276">
        <v>208</v>
      </c>
      <c r="C32" s="278" t="s">
        <v>913</v>
      </c>
      <c r="D32" s="93"/>
      <c r="E32" s="93"/>
    </row>
    <row r="33" spans="2:5" ht="30" hidden="1">
      <c r="B33" s="276">
        <v>209</v>
      </c>
      <c r="C33" s="278" t="s">
        <v>914</v>
      </c>
      <c r="D33" s="93"/>
      <c r="E33" s="93"/>
    </row>
    <row r="34" spans="2:5" ht="30" hidden="1">
      <c r="B34" s="276">
        <v>210</v>
      </c>
      <c r="C34" s="278" t="s">
        <v>915</v>
      </c>
      <c r="D34" s="93"/>
      <c r="E34" s="93"/>
    </row>
    <row r="35" spans="2:5" ht="30" hidden="1">
      <c r="B35" s="276">
        <v>211</v>
      </c>
      <c r="C35" s="278" t="s">
        <v>916</v>
      </c>
      <c r="D35" s="93"/>
      <c r="E35" s="93"/>
    </row>
    <row r="36" spans="2:5" ht="30" hidden="1">
      <c r="B36" s="276">
        <v>212</v>
      </c>
      <c r="C36" s="278" t="s">
        <v>918</v>
      </c>
      <c r="D36" s="93"/>
      <c r="E36" s="93"/>
    </row>
    <row r="37" spans="2:5" ht="30" hidden="1">
      <c r="B37" s="276">
        <v>213</v>
      </c>
      <c r="C37" s="278" t="s">
        <v>919</v>
      </c>
      <c r="D37" s="93"/>
      <c r="E37" s="93"/>
    </row>
    <row r="38" spans="2:5" ht="30" hidden="1">
      <c r="B38" s="276">
        <v>214</v>
      </c>
      <c r="C38" s="278" t="s">
        <v>917</v>
      </c>
      <c r="D38" s="93"/>
      <c r="E38" s="93"/>
    </row>
    <row r="39" spans="2:5" ht="30" hidden="1">
      <c r="B39" s="276">
        <v>215</v>
      </c>
      <c r="C39" s="278" t="s">
        <v>920</v>
      </c>
      <c r="D39" s="93"/>
      <c r="E39" s="93"/>
    </row>
    <row r="40" spans="2:5" ht="30" hidden="1">
      <c r="B40" s="276">
        <v>216</v>
      </c>
      <c r="C40" s="278" t="s">
        <v>921</v>
      </c>
      <c r="D40" s="93"/>
      <c r="E40" s="93"/>
    </row>
    <row r="41" spans="2:5" ht="30" hidden="1">
      <c r="B41" s="276">
        <v>217</v>
      </c>
      <c r="C41" s="278" t="s">
        <v>922</v>
      </c>
      <c r="D41" s="93"/>
      <c r="E41" s="93"/>
    </row>
    <row r="42" spans="2:5" ht="30" hidden="1">
      <c r="B42" s="276">
        <v>218</v>
      </c>
      <c r="C42" s="278" t="s">
        <v>923</v>
      </c>
      <c r="D42" s="93"/>
      <c r="E42" s="93"/>
    </row>
    <row r="43" spans="2:5" ht="30" hidden="1">
      <c r="B43" s="276">
        <v>219</v>
      </c>
      <c r="C43" s="278" t="s">
        <v>924</v>
      </c>
      <c r="D43" s="93"/>
      <c r="E43" s="93"/>
    </row>
    <row r="44" spans="2:5" ht="30" hidden="1">
      <c r="B44" s="276">
        <v>220</v>
      </c>
      <c r="C44" s="278" t="s">
        <v>925</v>
      </c>
      <c r="D44" s="93"/>
      <c r="E44" s="93"/>
    </row>
    <row r="45" spans="2:5" ht="30" hidden="1">
      <c r="B45" s="276">
        <v>221</v>
      </c>
      <c r="C45" s="278" t="s">
        <v>926</v>
      </c>
      <c r="D45" s="93"/>
      <c r="E45" s="93"/>
    </row>
    <row r="46" spans="2:5" ht="30" hidden="1">
      <c r="B46" s="276">
        <v>222</v>
      </c>
      <c r="C46" s="278" t="s">
        <v>927</v>
      </c>
      <c r="D46" s="93"/>
      <c r="E46" s="93"/>
    </row>
    <row r="47" spans="2:5" ht="30" hidden="1">
      <c r="B47" s="276">
        <v>223</v>
      </c>
      <c r="C47" s="278" t="s">
        <v>928</v>
      </c>
      <c r="D47" s="93"/>
      <c r="E47" s="93"/>
    </row>
    <row r="48" spans="2:5" ht="30" hidden="1">
      <c r="B48" s="276">
        <v>224</v>
      </c>
      <c r="C48" s="278" t="s">
        <v>929</v>
      </c>
      <c r="D48" s="93"/>
      <c r="E48" s="93"/>
    </row>
    <row r="49" spans="2:5" ht="30" hidden="1">
      <c r="B49" s="276">
        <v>225</v>
      </c>
      <c r="C49" s="278" t="s">
        <v>930</v>
      </c>
      <c r="D49" s="93"/>
      <c r="E49" s="93"/>
    </row>
    <row r="50" spans="2:5" ht="30" hidden="1">
      <c r="B50" s="276">
        <v>226</v>
      </c>
      <c r="C50" s="278" t="s">
        <v>931</v>
      </c>
      <c r="D50" s="93"/>
      <c r="E50" s="93"/>
    </row>
    <row r="51" spans="2:5" ht="30" hidden="1">
      <c r="B51" s="276">
        <v>227</v>
      </c>
      <c r="C51" s="278" t="s">
        <v>932</v>
      </c>
      <c r="D51" s="93"/>
      <c r="E51" s="93"/>
    </row>
    <row r="52" spans="2:5" ht="30" hidden="1">
      <c r="B52" s="276">
        <v>228</v>
      </c>
      <c r="C52" s="278" t="s">
        <v>933</v>
      </c>
      <c r="D52" s="93"/>
      <c r="E52" s="93"/>
    </row>
    <row r="53" spans="2:5" ht="45" customHeight="1">
      <c r="B53" s="276">
        <v>300</v>
      </c>
      <c r="C53" s="278" t="s">
        <v>726</v>
      </c>
      <c r="D53" s="248">
        <f>'E-OG'!C485</f>
        <v>6162300</v>
      </c>
      <c r="E53" s="279">
        <f>'E-OG'!D485</f>
        <v>0.17571951170375555</v>
      </c>
    </row>
    <row r="54" spans="2:5" hidden="1">
      <c r="B54" s="276">
        <v>301</v>
      </c>
      <c r="C54" s="278" t="s">
        <v>936</v>
      </c>
      <c r="D54" s="93"/>
      <c r="E54" s="93"/>
    </row>
    <row r="55" spans="2:5" ht="30" hidden="1">
      <c r="B55" s="276">
        <v>302</v>
      </c>
      <c r="C55" s="278" t="s">
        <v>937</v>
      </c>
      <c r="D55" s="93"/>
      <c r="E55" s="93"/>
    </row>
    <row r="56" spans="2:5" hidden="1">
      <c r="B56" s="276">
        <v>303</v>
      </c>
      <c r="C56" s="278" t="s">
        <v>938</v>
      </c>
      <c r="D56" s="93"/>
      <c r="E56" s="93"/>
    </row>
    <row r="57" spans="2:5" hidden="1">
      <c r="B57" s="276">
        <v>304</v>
      </c>
      <c r="C57" s="278" t="s">
        <v>939</v>
      </c>
      <c r="D57" s="93"/>
      <c r="E57" s="93"/>
    </row>
    <row r="58" spans="2:5" hidden="1">
      <c r="B58" s="276">
        <v>305</v>
      </c>
      <c r="C58" s="278" t="s">
        <v>940</v>
      </c>
      <c r="D58" s="93"/>
      <c r="E58" s="93"/>
    </row>
    <row r="59" spans="2:5" hidden="1">
      <c r="B59" s="276">
        <v>306</v>
      </c>
      <c r="C59" s="278" t="s">
        <v>941</v>
      </c>
      <c r="D59" s="93"/>
      <c r="E59" s="93"/>
    </row>
    <row r="60" spans="2:5" hidden="1">
      <c r="B60" s="276">
        <v>307</v>
      </c>
      <c r="C60" s="278" t="s">
        <v>942</v>
      </c>
      <c r="D60" s="93"/>
      <c r="E60" s="93"/>
    </row>
    <row r="61" spans="2:5" hidden="1">
      <c r="B61" s="276">
        <v>308</v>
      </c>
      <c r="C61" s="278" t="s">
        <v>943</v>
      </c>
      <c r="D61" s="93"/>
      <c r="E61" s="93"/>
    </row>
    <row r="62" spans="2:5" hidden="1">
      <c r="B62" s="276">
        <v>309</v>
      </c>
      <c r="C62" s="278" t="s">
        <v>944</v>
      </c>
      <c r="D62" s="93"/>
      <c r="E62" s="93"/>
    </row>
    <row r="63" spans="2:5" hidden="1">
      <c r="B63" s="276">
        <v>310</v>
      </c>
      <c r="C63" s="278" t="s">
        <v>945</v>
      </c>
      <c r="D63" s="93"/>
      <c r="E63" s="93"/>
    </row>
    <row r="64" spans="2:5" hidden="1">
      <c r="B64" s="276">
        <v>311</v>
      </c>
      <c r="C64" s="278" t="s">
        <v>946</v>
      </c>
      <c r="D64" s="93"/>
      <c r="E64" s="93"/>
    </row>
    <row r="65" spans="2:5" hidden="1">
      <c r="B65" s="276">
        <v>312</v>
      </c>
      <c r="C65" s="278" t="s">
        <v>947</v>
      </c>
      <c r="D65" s="93"/>
      <c r="E65" s="93"/>
    </row>
    <row r="66" spans="2:5" hidden="1">
      <c r="B66" s="276">
        <v>313</v>
      </c>
      <c r="C66" s="278" t="s">
        <v>948</v>
      </c>
      <c r="D66" s="93"/>
      <c r="E66" s="93"/>
    </row>
    <row r="67" spans="2:5" hidden="1">
      <c r="B67" s="276">
        <v>314</v>
      </c>
      <c r="C67" s="278" t="s">
        <v>949</v>
      </c>
      <c r="D67" s="93"/>
      <c r="E67" s="93"/>
    </row>
    <row r="68" spans="2:5" hidden="1">
      <c r="B68" s="276">
        <v>315</v>
      </c>
      <c r="C68" s="278" t="s">
        <v>950</v>
      </c>
      <c r="D68" s="93"/>
      <c r="E68" s="93"/>
    </row>
    <row r="69" spans="2:5" hidden="1">
      <c r="B69" s="276">
        <v>316</v>
      </c>
      <c r="C69" s="278" t="s">
        <v>951</v>
      </c>
      <c r="D69" s="93"/>
      <c r="E69" s="93"/>
    </row>
    <row r="70" spans="2:5" hidden="1">
      <c r="B70" s="276">
        <v>317</v>
      </c>
      <c r="C70" s="278" t="s">
        <v>952</v>
      </c>
      <c r="D70" s="93"/>
      <c r="E70" s="93"/>
    </row>
    <row r="71" spans="2:5" hidden="1">
      <c r="B71" s="276">
        <v>399</v>
      </c>
      <c r="C71" s="278" t="s">
        <v>953</v>
      </c>
      <c r="D71" s="93"/>
      <c r="E71" s="93"/>
    </row>
    <row r="72" spans="2:5" ht="45" customHeight="1">
      <c r="B72" s="276">
        <v>400</v>
      </c>
      <c r="C72" s="278" t="s">
        <v>727</v>
      </c>
      <c r="D72" s="248">
        <f>'E-OG'!C504</f>
        <v>3000000</v>
      </c>
      <c r="E72" s="279">
        <f>'E-OG'!D504</f>
        <v>8.5545743490460804E-2</v>
      </c>
    </row>
    <row r="73" spans="2:5" hidden="1">
      <c r="B73" s="276">
        <v>401</v>
      </c>
      <c r="C73" s="278" t="s">
        <v>1125</v>
      </c>
      <c r="D73" s="93"/>
      <c r="E73" s="93"/>
    </row>
    <row r="74" spans="2:5" ht="30" hidden="1">
      <c r="B74" s="276">
        <v>402</v>
      </c>
      <c r="C74" s="278" t="s">
        <v>1126</v>
      </c>
      <c r="D74" s="93"/>
      <c r="E74" s="93"/>
    </row>
    <row r="75" spans="2:5" hidden="1">
      <c r="B75" s="276">
        <v>403</v>
      </c>
      <c r="C75" s="278" t="s">
        <v>1127</v>
      </c>
      <c r="D75" s="93"/>
      <c r="E75" s="93"/>
    </row>
    <row r="76" spans="2:5" ht="30" hidden="1">
      <c r="B76" s="276">
        <v>404</v>
      </c>
      <c r="C76" s="278" t="s">
        <v>1128</v>
      </c>
      <c r="D76" s="93"/>
      <c r="E76" s="93"/>
    </row>
    <row r="77" spans="2:5" ht="30" hidden="1">
      <c r="B77" s="276">
        <v>405</v>
      </c>
      <c r="C77" s="278" t="s">
        <v>1129</v>
      </c>
      <c r="D77" s="93"/>
      <c r="E77" s="93"/>
    </row>
    <row r="78" spans="2:5" hidden="1">
      <c r="B78" s="276">
        <v>406</v>
      </c>
      <c r="C78" s="278" t="s">
        <v>1130</v>
      </c>
      <c r="D78" s="93"/>
      <c r="E78" s="93"/>
    </row>
    <row r="79" spans="2:5" hidden="1">
      <c r="B79" s="276">
        <v>407</v>
      </c>
      <c r="C79" s="278" t="s">
        <v>1131</v>
      </c>
      <c r="D79" s="93"/>
      <c r="E79" s="93"/>
    </row>
    <row r="80" spans="2:5" hidden="1">
      <c r="B80" s="276">
        <v>499</v>
      </c>
      <c r="C80" s="278" t="s">
        <v>1132</v>
      </c>
      <c r="D80" s="93"/>
      <c r="E80" s="93"/>
    </row>
    <row r="81" spans="2:11" ht="45" customHeight="1">
      <c r="B81" s="276">
        <v>500</v>
      </c>
      <c r="C81" s="278" t="s">
        <v>728</v>
      </c>
      <c r="D81" s="248">
        <f>'E-OG'!C513</f>
        <v>0</v>
      </c>
      <c r="E81" s="279">
        <f>'E-OG'!D513</f>
        <v>0</v>
      </c>
    </row>
    <row r="82" spans="2:11" hidden="1">
      <c r="B82" s="276">
        <v>501</v>
      </c>
      <c r="C82" s="278" t="s">
        <v>730</v>
      </c>
      <c r="D82" s="93"/>
      <c r="E82" s="93"/>
    </row>
    <row r="83" spans="2:11" hidden="1">
      <c r="B83" s="276">
        <v>502</v>
      </c>
      <c r="C83" s="278" t="s">
        <v>729</v>
      </c>
      <c r="D83" s="93"/>
      <c r="E83" s="93"/>
    </row>
    <row r="84" spans="2:11" hidden="1">
      <c r="B84" s="276">
        <v>503</v>
      </c>
      <c r="C84" s="278" t="s">
        <v>731</v>
      </c>
      <c r="D84" s="93"/>
      <c r="E84" s="93"/>
    </row>
    <row r="85" spans="2:11" hidden="1">
      <c r="B85" s="276">
        <v>599</v>
      </c>
      <c r="C85" s="278" t="s">
        <v>958</v>
      </c>
      <c r="D85" s="93"/>
      <c r="E85" s="93"/>
    </row>
    <row r="86" spans="2:11" ht="45" customHeight="1">
      <c r="B86" s="276">
        <v>900</v>
      </c>
      <c r="C86" s="278" t="s">
        <v>732</v>
      </c>
      <c r="D86" s="248">
        <f>'E-OG'!C518</f>
        <v>0</v>
      </c>
      <c r="E86" s="279">
        <f>'E-OG'!D518</f>
        <v>0</v>
      </c>
    </row>
    <row r="87" spans="2:11" hidden="1">
      <c r="B87" s="276">
        <v>901</v>
      </c>
      <c r="C87" s="278" t="s">
        <v>954</v>
      </c>
    </row>
    <row r="88" spans="2:11" ht="30" hidden="1">
      <c r="B88" s="276">
        <v>902</v>
      </c>
      <c r="C88" s="278" t="s">
        <v>955</v>
      </c>
    </row>
    <row r="89" spans="2:11" ht="30" hidden="1">
      <c r="B89" s="276">
        <v>903</v>
      </c>
      <c r="C89" s="278" t="s">
        <v>956</v>
      </c>
    </row>
    <row r="90" spans="2:11" hidden="1">
      <c r="B90" s="276">
        <v>904</v>
      </c>
      <c r="C90" s="278" t="s">
        <v>957</v>
      </c>
    </row>
    <row r="91" spans="2:11" hidden="1">
      <c r="B91" s="276">
        <v>999</v>
      </c>
      <c r="C91" s="278" t="s">
        <v>725</v>
      </c>
    </row>
    <row r="92" spans="2:11">
      <c r="B92" s="284"/>
      <c r="C92" s="287" t="s">
        <v>712</v>
      </c>
      <c r="D92" s="288">
        <f>SUM(D16:D86)</f>
        <v>35068957</v>
      </c>
      <c r="E92" s="289">
        <f>SUM(E16:E86)</f>
        <v>1</v>
      </c>
    </row>
    <row r="93" spans="2:11" s="256" customFormat="1">
      <c r="B93" s="293"/>
      <c r="C93" s="295"/>
      <c r="D93" s="296"/>
      <c r="E93" s="297"/>
    </row>
    <row r="94" spans="2:11" s="256" customFormat="1" ht="21">
      <c r="B94" s="596" t="s">
        <v>1289</v>
      </c>
      <c r="C94" s="596"/>
      <c r="D94" s="596"/>
      <c r="E94" s="596"/>
      <c r="F94" s="596"/>
      <c r="G94" s="596"/>
      <c r="H94" s="596"/>
      <c r="I94" s="596"/>
      <c r="J94" s="596"/>
      <c r="K94" s="596"/>
    </row>
    <row r="95" spans="2:11">
      <c r="B95" s="280" t="s">
        <v>1293</v>
      </c>
      <c r="C95" s="281" t="s">
        <v>609</v>
      </c>
      <c r="D95" s="282" t="s">
        <v>1343</v>
      </c>
      <c r="E95" s="283" t="s">
        <v>1280</v>
      </c>
    </row>
    <row r="96" spans="2:11" ht="75" customHeight="1">
      <c r="B96" s="276">
        <v>1</v>
      </c>
      <c r="C96" s="278" t="s">
        <v>1290</v>
      </c>
      <c r="D96" s="248">
        <f>'E-OG'!C526</f>
        <v>22284327</v>
      </c>
      <c r="E96" s="279">
        <f>'E-OG'!D526</f>
        <v>0.6354431071331833</v>
      </c>
    </row>
    <row r="97" spans="2:5" ht="75" customHeight="1">
      <c r="B97" s="276">
        <v>2</v>
      </c>
      <c r="C97" s="278" t="s">
        <v>1291</v>
      </c>
      <c r="D97" s="248">
        <f>'E-OG'!C527</f>
        <v>12669770</v>
      </c>
      <c r="E97" s="279">
        <f>'E-OG'!D527</f>
        <v>0.3612816315010452</v>
      </c>
    </row>
    <row r="98" spans="2:5" ht="75" customHeight="1">
      <c r="B98" s="276">
        <v>3</v>
      </c>
      <c r="C98" s="278" t="s">
        <v>1292</v>
      </c>
      <c r="D98" s="248">
        <f>'E-OG'!C528</f>
        <v>114860</v>
      </c>
      <c r="E98" s="279">
        <f>'E-OG'!D528</f>
        <v>3.2752613657714429E-3</v>
      </c>
    </row>
    <row r="99" spans="2:5">
      <c r="B99" s="290"/>
      <c r="C99" s="287" t="s">
        <v>712</v>
      </c>
      <c r="D99" s="291">
        <f>SUM(D96:D98)</f>
        <v>35068957</v>
      </c>
      <c r="E99" s="292">
        <f>SUM(E96:E98)</f>
        <v>1</v>
      </c>
    </row>
    <row r="100" spans="2:5" s="256" customFormat="1">
      <c r="B100" s="298"/>
      <c r="C100" s="299"/>
    </row>
    <row r="101" spans="2:5" hidden="1"/>
    <row r="102" spans="2:5" hidden="1"/>
    <row r="103" spans="2:5" hidden="1"/>
  </sheetData>
  <sheetProtection password="D38D" sheet="1" objects="1" scenarios="1" selectLockedCells="1" selectUnlockedCells="1"/>
  <mergeCells count="3">
    <mergeCell ref="B1:K1"/>
    <mergeCell ref="B14:K14"/>
    <mergeCell ref="B94:K94"/>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Egresos Presupuestados 2012
Municipio: &amp;F, Jalisco</oddHead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sheetPr codeName="Hoja13">
    <tabColor rgb="FFFFFF00"/>
  </sheetPr>
  <dimension ref="A1:WVN47"/>
  <sheetViews>
    <sheetView tabSelected="1" topLeftCell="A7" workbookViewId="0">
      <selection activeCell="C26" sqref="C26"/>
    </sheetView>
  </sheetViews>
  <sheetFormatPr baseColWidth="10" defaultColWidth="0" defaultRowHeight="0" customHeight="1" zeroHeight="1"/>
  <cols>
    <col min="1" max="1" width="1.7109375" style="319" customWidth="1"/>
    <col min="2" max="2" width="57.140625" style="319" customWidth="1"/>
    <col min="3" max="3" width="22.85546875" style="335" customWidth="1"/>
    <col min="4" max="4" width="0" style="367" hidden="1"/>
    <col min="5" max="5" width="22.85546875" style="335" customWidth="1"/>
    <col min="6" max="6" width="13.7109375" style="366" customWidth="1"/>
    <col min="7" max="9" width="0" style="319" hidden="1"/>
    <col min="10" max="253" width="11.42578125" style="319" hidden="1"/>
    <col min="254" max="254" width="1.7109375" style="319" customWidth="1"/>
    <col min="255" max="255" width="50.28515625" style="319" hidden="1" customWidth="1"/>
    <col min="256" max="256" width="16.7109375" style="319" hidden="1" customWidth="1"/>
    <col min="257" max="257" width="14.7109375" style="319" hidden="1" customWidth="1"/>
    <col min="258" max="258" width="16.7109375" style="319" hidden="1" customWidth="1"/>
    <col min="259" max="259" width="14.85546875" style="319" hidden="1" customWidth="1"/>
    <col min="260" max="260" width="16.7109375" style="319" hidden="1" customWidth="1"/>
    <col min="261" max="261" width="14.85546875" style="319" hidden="1" customWidth="1"/>
    <col min="262" max="262" width="1.7109375" style="319" hidden="1" customWidth="1"/>
    <col min="263" max="509" width="11.42578125" style="319" hidden="1"/>
    <col min="510" max="510" width="1.7109375" style="319" hidden="1" customWidth="1"/>
    <col min="511" max="511" width="50.28515625" style="319" hidden="1" customWidth="1"/>
    <col min="512" max="512" width="16.7109375" style="319" hidden="1" customWidth="1"/>
    <col min="513" max="513" width="14.7109375" style="319" hidden="1" customWidth="1"/>
    <col min="514" max="514" width="16.7109375" style="319" hidden="1" customWidth="1"/>
    <col min="515" max="515" width="14.85546875" style="319" hidden="1" customWidth="1"/>
    <col min="516" max="516" width="16.7109375" style="319" hidden="1" customWidth="1"/>
    <col min="517" max="517" width="14.85546875" style="319" hidden="1" customWidth="1"/>
    <col min="518" max="518" width="1.7109375" style="319" hidden="1" customWidth="1"/>
    <col min="519" max="765" width="11.42578125" style="319" hidden="1"/>
    <col min="766" max="766" width="1.7109375" style="319" hidden="1" customWidth="1"/>
    <col min="767" max="767" width="50.28515625" style="319" hidden="1" customWidth="1"/>
    <col min="768" max="768" width="16.7109375" style="319" hidden="1" customWidth="1"/>
    <col min="769" max="769" width="14.7109375" style="319" hidden="1" customWidth="1"/>
    <col min="770" max="770" width="16.7109375" style="319" hidden="1" customWidth="1"/>
    <col min="771" max="771" width="14.85546875" style="319" hidden="1" customWidth="1"/>
    <col min="772" max="772" width="16.7109375" style="319" hidden="1" customWidth="1"/>
    <col min="773" max="773" width="14.85546875" style="319" hidden="1" customWidth="1"/>
    <col min="774" max="774" width="1.7109375" style="319" hidden="1" customWidth="1"/>
    <col min="775" max="1021" width="11.42578125" style="319" hidden="1"/>
    <col min="1022" max="1022" width="1.7109375" style="319" hidden="1" customWidth="1"/>
    <col min="1023" max="1023" width="50.28515625" style="319" hidden="1" customWidth="1"/>
    <col min="1024" max="1024" width="16.7109375" style="319" hidden="1" customWidth="1"/>
    <col min="1025" max="1025" width="14.7109375" style="319" hidden="1" customWidth="1"/>
    <col min="1026" max="1026" width="16.7109375" style="319" hidden="1" customWidth="1"/>
    <col min="1027" max="1027" width="14.85546875" style="319" hidden="1" customWidth="1"/>
    <col min="1028" max="1028" width="16.7109375" style="319" hidden="1" customWidth="1"/>
    <col min="1029" max="1029" width="14.85546875" style="319" hidden="1" customWidth="1"/>
    <col min="1030" max="1030" width="1.7109375" style="319" hidden="1" customWidth="1"/>
    <col min="1031" max="1277" width="11.42578125" style="319" hidden="1"/>
    <col min="1278" max="1278" width="1.7109375" style="319" hidden="1" customWidth="1"/>
    <col min="1279" max="1279" width="50.28515625" style="319" hidden="1" customWidth="1"/>
    <col min="1280" max="1280" width="16.7109375" style="319" hidden="1" customWidth="1"/>
    <col min="1281" max="1281" width="14.7109375" style="319" hidden="1" customWidth="1"/>
    <col min="1282" max="1282" width="16.7109375" style="319" hidden="1" customWidth="1"/>
    <col min="1283" max="1283" width="14.85546875" style="319" hidden="1" customWidth="1"/>
    <col min="1284" max="1284" width="16.7109375" style="319" hidden="1" customWidth="1"/>
    <col min="1285" max="1285" width="14.85546875" style="319" hidden="1" customWidth="1"/>
    <col min="1286" max="1286" width="1.7109375" style="319" hidden="1" customWidth="1"/>
    <col min="1287" max="1533" width="11.42578125" style="319" hidden="1"/>
    <col min="1534" max="1534" width="1.7109375" style="319" hidden="1" customWidth="1"/>
    <col min="1535" max="1535" width="50.28515625" style="319" hidden="1" customWidth="1"/>
    <col min="1536" max="1536" width="16.7109375" style="319" hidden="1" customWidth="1"/>
    <col min="1537" max="1537" width="14.7109375" style="319" hidden="1" customWidth="1"/>
    <col min="1538" max="1538" width="16.7109375" style="319" hidden="1" customWidth="1"/>
    <col min="1539" max="1539" width="14.85546875" style="319" hidden="1" customWidth="1"/>
    <col min="1540" max="1540" width="16.7109375" style="319" hidden="1" customWidth="1"/>
    <col min="1541" max="1541" width="14.85546875" style="319" hidden="1" customWidth="1"/>
    <col min="1542" max="1542" width="1.7109375" style="319" hidden="1" customWidth="1"/>
    <col min="1543" max="1789" width="11.42578125" style="319" hidden="1"/>
    <col min="1790" max="1790" width="1.7109375" style="319" hidden="1" customWidth="1"/>
    <col min="1791" max="1791" width="50.28515625" style="319" hidden="1" customWidth="1"/>
    <col min="1792" max="1792" width="16.7109375" style="319" hidden="1" customWidth="1"/>
    <col min="1793" max="1793" width="14.7109375" style="319" hidden="1" customWidth="1"/>
    <col min="1794" max="1794" width="16.7109375" style="319" hidden="1" customWidth="1"/>
    <col min="1795" max="1795" width="14.85546875" style="319" hidden="1" customWidth="1"/>
    <col min="1796" max="1796" width="16.7109375" style="319" hidden="1" customWidth="1"/>
    <col min="1797" max="1797" width="14.85546875" style="319" hidden="1" customWidth="1"/>
    <col min="1798" max="1798" width="1.7109375" style="319" hidden="1" customWidth="1"/>
    <col min="1799" max="2045" width="11.42578125" style="319" hidden="1"/>
    <col min="2046" max="2046" width="1.7109375" style="319" hidden="1" customWidth="1"/>
    <col min="2047" max="2047" width="50.28515625" style="319" hidden="1" customWidth="1"/>
    <col min="2048" max="2048" width="16.7109375" style="319" hidden="1" customWidth="1"/>
    <col min="2049" max="2049" width="14.7109375" style="319" hidden="1" customWidth="1"/>
    <col min="2050" max="2050" width="16.7109375" style="319" hidden="1" customWidth="1"/>
    <col min="2051" max="2051" width="14.85546875" style="319" hidden="1" customWidth="1"/>
    <col min="2052" max="2052" width="16.7109375" style="319" hidden="1" customWidth="1"/>
    <col min="2053" max="2053" width="14.85546875" style="319" hidden="1" customWidth="1"/>
    <col min="2054" max="2054" width="1.7109375" style="319" hidden="1" customWidth="1"/>
    <col min="2055" max="2301" width="11.42578125" style="319" hidden="1"/>
    <col min="2302" max="2302" width="1.7109375" style="319" hidden="1" customWidth="1"/>
    <col min="2303" max="2303" width="50.28515625" style="319" hidden="1" customWidth="1"/>
    <col min="2304" max="2304" width="16.7109375" style="319" hidden="1" customWidth="1"/>
    <col min="2305" max="2305" width="14.7109375" style="319" hidden="1" customWidth="1"/>
    <col min="2306" max="2306" width="16.7109375" style="319" hidden="1" customWidth="1"/>
    <col min="2307" max="2307" width="14.85546875" style="319" hidden="1" customWidth="1"/>
    <col min="2308" max="2308" width="16.7109375" style="319" hidden="1" customWidth="1"/>
    <col min="2309" max="2309" width="14.85546875" style="319" hidden="1" customWidth="1"/>
    <col min="2310" max="2310" width="1.7109375" style="319" hidden="1" customWidth="1"/>
    <col min="2311" max="2557" width="11.42578125" style="319" hidden="1"/>
    <col min="2558" max="2558" width="1.7109375" style="319" hidden="1" customWidth="1"/>
    <col min="2559" max="2559" width="50.28515625" style="319" hidden="1" customWidth="1"/>
    <col min="2560" max="2560" width="16.7109375" style="319" hidden="1" customWidth="1"/>
    <col min="2561" max="2561" width="14.7109375" style="319" hidden="1" customWidth="1"/>
    <col min="2562" max="2562" width="16.7109375" style="319" hidden="1" customWidth="1"/>
    <col min="2563" max="2563" width="14.85546875" style="319" hidden="1" customWidth="1"/>
    <col min="2564" max="2564" width="16.7109375" style="319" hidden="1" customWidth="1"/>
    <col min="2565" max="2565" width="14.85546875" style="319" hidden="1" customWidth="1"/>
    <col min="2566" max="2566" width="1.7109375" style="319" hidden="1" customWidth="1"/>
    <col min="2567" max="2813" width="11.42578125" style="319" hidden="1"/>
    <col min="2814" max="2814" width="1.7109375" style="319" hidden="1" customWidth="1"/>
    <col min="2815" max="2815" width="50.28515625" style="319" hidden="1" customWidth="1"/>
    <col min="2816" max="2816" width="16.7109375" style="319" hidden="1" customWidth="1"/>
    <col min="2817" max="2817" width="14.7109375" style="319" hidden="1" customWidth="1"/>
    <col min="2818" max="2818" width="16.7109375" style="319" hidden="1" customWidth="1"/>
    <col min="2819" max="2819" width="14.85546875" style="319" hidden="1" customWidth="1"/>
    <col min="2820" max="2820" width="16.7109375" style="319" hidden="1" customWidth="1"/>
    <col min="2821" max="2821" width="14.85546875" style="319" hidden="1" customWidth="1"/>
    <col min="2822" max="2822" width="1.7109375" style="319" hidden="1" customWidth="1"/>
    <col min="2823" max="3069" width="11.42578125" style="319" hidden="1"/>
    <col min="3070" max="3070" width="1.7109375" style="319" hidden="1" customWidth="1"/>
    <col min="3071" max="3071" width="50.28515625" style="319" hidden="1" customWidth="1"/>
    <col min="3072" max="3072" width="16.7109375" style="319" hidden="1" customWidth="1"/>
    <col min="3073" max="3073" width="14.7109375" style="319" hidden="1" customWidth="1"/>
    <col min="3074" max="3074" width="16.7109375" style="319" hidden="1" customWidth="1"/>
    <col min="3075" max="3075" width="14.85546875" style="319" hidden="1" customWidth="1"/>
    <col min="3076" max="3076" width="16.7109375" style="319" hidden="1" customWidth="1"/>
    <col min="3077" max="3077" width="14.85546875" style="319" hidden="1" customWidth="1"/>
    <col min="3078" max="3078" width="1.7109375" style="319" hidden="1" customWidth="1"/>
    <col min="3079" max="3325" width="11.42578125" style="319" hidden="1"/>
    <col min="3326" max="3326" width="1.7109375" style="319" hidden="1" customWidth="1"/>
    <col min="3327" max="3327" width="50.28515625" style="319" hidden="1" customWidth="1"/>
    <col min="3328" max="3328" width="16.7109375" style="319" hidden="1" customWidth="1"/>
    <col min="3329" max="3329" width="14.7109375" style="319" hidden="1" customWidth="1"/>
    <col min="3330" max="3330" width="16.7109375" style="319" hidden="1" customWidth="1"/>
    <col min="3331" max="3331" width="14.85546875" style="319" hidden="1" customWidth="1"/>
    <col min="3332" max="3332" width="16.7109375" style="319" hidden="1" customWidth="1"/>
    <col min="3333" max="3333" width="14.85546875" style="319" hidden="1" customWidth="1"/>
    <col min="3334" max="3334" width="1.7109375" style="319" hidden="1" customWidth="1"/>
    <col min="3335" max="3581" width="11.42578125" style="319" hidden="1"/>
    <col min="3582" max="3582" width="1.7109375" style="319" hidden="1" customWidth="1"/>
    <col min="3583" max="3583" width="50.28515625" style="319" hidden="1" customWidth="1"/>
    <col min="3584" max="3584" width="16.7109375" style="319" hidden="1" customWidth="1"/>
    <col min="3585" max="3585" width="14.7109375" style="319" hidden="1" customWidth="1"/>
    <col min="3586" max="3586" width="16.7109375" style="319" hidden="1" customWidth="1"/>
    <col min="3587" max="3587" width="14.85546875" style="319" hidden="1" customWidth="1"/>
    <col min="3588" max="3588" width="16.7109375" style="319" hidden="1" customWidth="1"/>
    <col min="3589" max="3589" width="14.85546875" style="319" hidden="1" customWidth="1"/>
    <col min="3590" max="3590" width="1.7109375" style="319" hidden="1" customWidth="1"/>
    <col min="3591" max="3837" width="11.42578125" style="319" hidden="1"/>
    <col min="3838" max="3838" width="1.7109375" style="319" hidden="1" customWidth="1"/>
    <col min="3839" max="3839" width="50.28515625" style="319" hidden="1" customWidth="1"/>
    <col min="3840" max="3840" width="16.7109375" style="319" hidden="1" customWidth="1"/>
    <col min="3841" max="3841" width="14.7109375" style="319" hidden="1" customWidth="1"/>
    <col min="3842" max="3842" width="16.7109375" style="319" hidden="1" customWidth="1"/>
    <col min="3843" max="3843" width="14.85546875" style="319" hidden="1" customWidth="1"/>
    <col min="3844" max="3844" width="16.7109375" style="319" hidden="1" customWidth="1"/>
    <col min="3845" max="3845" width="14.85546875" style="319" hidden="1" customWidth="1"/>
    <col min="3846" max="3846" width="1.7109375" style="319" hidden="1" customWidth="1"/>
    <col min="3847" max="4093" width="11.42578125" style="319" hidden="1"/>
    <col min="4094" max="4094" width="1.7109375" style="319" hidden="1" customWidth="1"/>
    <col min="4095" max="4095" width="50.28515625" style="319" hidden="1" customWidth="1"/>
    <col min="4096" max="4096" width="16.7109375" style="319" hidden="1" customWidth="1"/>
    <col min="4097" max="4097" width="14.7109375" style="319" hidden="1" customWidth="1"/>
    <col min="4098" max="4098" width="16.7109375" style="319" hidden="1" customWidth="1"/>
    <col min="4099" max="4099" width="14.85546875" style="319" hidden="1" customWidth="1"/>
    <col min="4100" max="4100" width="16.7109375" style="319" hidden="1" customWidth="1"/>
    <col min="4101" max="4101" width="14.85546875" style="319" hidden="1" customWidth="1"/>
    <col min="4102" max="4102" width="1.7109375" style="319" hidden="1" customWidth="1"/>
    <col min="4103" max="4349" width="11.42578125" style="319" hidden="1"/>
    <col min="4350" max="4350" width="1.7109375" style="319" hidden="1" customWidth="1"/>
    <col min="4351" max="4351" width="50.28515625" style="319" hidden="1" customWidth="1"/>
    <col min="4352" max="4352" width="16.7109375" style="319" hidden="1" customWidth="1"/>
    <col min="4353" max="4353" width="14.7109375" style="319" hidden="1" customWidth="1"/>
    <col min="4354" max="4354" width="16.7109375" style="319" hidden="1" customWidth="1"/>
    <col min="4355" max="4355" width="14.85546875" style="319" hidden="1" customWidth="1"/>
    <col min="4356" max="4356" width="16.7109375" style="319" hidden="1" customWidth="1"/>
    <col min="4357" max="4357" width="14.85546875" style="319" hidden="1" customWidth="1"/>
    <col min="4358" max="4358" width="1.7109375" style="319" hidden="1" customWidth="1"/>
    <col min="4359" max="4605" width="11.42578125" style="319" hidden="1"/>
    <col min="4606" max="4606" width="1.7109375" style="319" hidden="1" customWidth="1"/>
    <col min="4607" max="4607" width="50.28515625" style="319" hidden="1" customWidth="1"/>
    <col min="4608" max="4608" width="16.7109375" style="319" hidden="1" customWidth="1"/>
    <col min="4609" max="4609" width="14.7109375" style="319" hidden="1" customWidth="1"/>
    <col min="4610" max="4610" width="16.7109375" style="319" hidden="1" customWidth="1"/>
    <col min="4611" max="4611" width="14.85546875" style="319" hidden="1" customWidth="1"/>
    <col min="4612" max="4612" width="16.7109375" style="319" hidden="1" customWidth="1"/>
    <col min="4613" max="4613" width="14.85546875" style="319" hidden="1" customWidth="1"/>
    <col min="4614" max="4614" width="1.7109375" style="319" hidden="1" customWidth="1"/>
    <col min="4615" max="4861" width="11.42578125" style="319" hidden="1"/>
    <col min="4862" max="4862" width="1.7109375" style="319" hidden="1" customWidth="1"/>
    <col min="4863" max="4863" width="50.28515625" style="319" hidden="1" customWidth="1"/>
    <col min="4864" max="4864" width="16.7109375" style="319" hidden="1" customWidth="1"/>
    <col min="4865" max="4865" width="14.7109375" style="319" hidden="1" customWidth="1"/>
    <col min="4866" max="4866" width="16.7109375" style="319" hidden="1" customWidth="1"/>
    <col min="4867" max="4867" width="14.85546875" style="319" hidden="1" customWidth="1"/>
    <col min="4868" max="4868" width="16.7109375" style="319" hidden="1" customWidth="1"/>
    <col min="4869" max="4869" width="14.85546875" style="319" hidden="1" customWidth="1"/>
    <col min="4870" max="4870" width="1.7109375" style="319" hidden="1" customWidth="1"/>
    <col min="4871" max="5117" width="11.42578125" style="319" hidden="1"/>
    <col min="5118" max="5118" width="1.7109375" style="319" hidden="1" customWidth="1"/>
    <col min="5119" max="5119" width="50.28515625" style="319" hidden="1" customWidth="1"/>
    <col min="5120" max="5120" width="16.7109375" style="319" hidden="1" customWidth="1"/>
    <col min="5121" max="5121" width="14.7109375" style="319" hidden="1" customWidth="1"/>
    <col min="5122" max="5122" width="16.7109375" style="319" hidden="1" customWidth="1"/>
    <col min="5123" max="5123" width="14.85546875" style="319" hidden="1" customWidth="1"/>
    <col min="5124" max="5124" width="16.7109375" style="319" hidden="1" customWidth="1"/>
    <col min="5125" max="5125" width="14.85546875" style="319" hidden="1" customWidth="1"/>
    <col min="5126" max="5126" width="1.7109375" style="319" hidden="1" customWidth="1"/>
    <col min="5127" max="5373" width="11.42578125" style="319" hidden="1"/>
    <col min="5374" max="5374" width="1.7109375" style="319" hidden="1" customWidth="1"/>
    <col min="5375" max="5375" width="50.28515625" style="319" hidden="1" customWidth="1"/>
    <col min="5376" max="5376" width="16.7109375" style="319" hidden="1" customWidth="1"/>
    <col min="5377" max="5377" width="14.7109375" style="319" hidden="1" customWidth="1"/>
    <col min="5378" max="5378" width="16.7109375" style="319" hidden="1" customWidth="1"/>
    <col min="5379" max="5379" width="14.85546875" style="319" hidden="1" customWidth="1"/>
    <col min="5380" max="5380" width="16.7109375" style="319" hidden="1" customWidth="1"/>
    <col min="5381" max="5381" width="14.85546875" style="319" hidden="1" customWidth="1"/>
    <col min="5382" max="5382" width="1.7109375" style="319" hidden="1" customWidth="1"/>
    <col min="5383" max="5629" width="11.42578125" style="319" hidden="1"/>
    <col min="5630" max="5630" width="1.7109375" style="319" hidden="1" customWidth="1"/>
    <col min="5631" max="5631" width="50.28515625" style="319" hidden="1" customWidth="1"/>
    <col min="5632" max="5632" width="16.7109375" style="319" hidden="1" customWidth="1"/>
    <col min="5633" max="5633" width="14.7109375" style="319" hidden="1" customWidth="1"/>
    <col min="5634" max="5634" width="16.7109375" style="319" hidden="1" customWidth="1"/>
    <col min="5635" max="5635" width="14.85546875" style="319" hidden="1" customWidth="1"/>
    <col min="5636" max="5636" width="16.7109375" style="319" hidden="1" customWidth="1"/>
    <col min="5637" max="5637" width="14.85546875" style="319" hidden="1" customWidth="1"/>
    <col min="5638" max="5638" width="1.7109375" style="319" hidden="1" customWidth="1"/>
    <col min="5639" max="5885" width="11.42578125" style="319" hidden="1"/>
    <col min="5886" max="5886" width="1.7109375" style="319" hidden="1" customWidth="1"/>
    <col min="5887" max="5887" width="50.28515625" style="319" hidden="1" customWidth="1"/>
    <col min="5888" max="5888" width="16.7109375" style="319" hidden="1" customWidth="1"/>
    <col min="5889" max="5889" width="14.7109375" style="319" hidden="1" customWidth="1"/>
    <col min="5890" max="5890" width="16.7109375" style="319" hidden="1" customWidth="1"/>
    <col min="5891" max="5891" width="14.85546875" style="319" hidden="1" customWidth="1"/>
    <col min="5892" max="5892" width="16.7109375" style="319" hidden="1" customWidth="1"/>
    <col min="5893" max="5893" width="14.85546875" style="319" hidden="1" customWidth="1"/>
    <col min="5894" max="5894" width="1.7109375" style="319" hidden="1" customWidth="1"/>
    <col min="5895" max="6141" width="11.42578125" style="319" hidden="1"/>
    <col min="6142" max="6142" width="1.7109375" style="319" hidden="1" customWidth="1"/>
    <col min="6143" max="6143" width="50.28515625" style="319" hidden="1" customWidth="1"/>
    <col min="6144" max="6144" width="16.7109375" style="319" hidden="1" customWidth="1"/>
    <col min="6145" max="6145" width="14.7109375" style="319" hidden="1" customWidth="1"/>
    <col min="6146" max="6146" width="16.7109375" style="319" hidden="1" customWidth="1"/>
    <col min="6147" max="6147" width="14.85546875" style="319" hidden="1" customWidth="1"/>
    <col min="6148" max="6148" width="16.7109375" style="319" hidden="1" customWidth="1"/>
    <col min="6149" max="6149" width="14.85546875" style="319" hidden="1" customWidth="1"/>
    <col min="6150" max="6150" width="1.7109375" style="319" hidden="1" customWidth="1"/>
    <col min="6151" max="6397" width="11.42578125" style="319" hidden="1"/>
    <col min="6398" max="6398" width="1.7109375" style="319" hidden="1" customWidth="1"/>
    <col min="6399" max="6399" width="50.28515625" style="319" hidden="1" customWidth="1"/>
    <col min="6400" max="6400" width="16.7109375" style="319" hidden="1" customWidth="1"/>
    <col min="6401" max="6401" width="14.7109375" style="319" hidden="1" customWidth="1"/>
    <col min="6402" max="6402" width="16.7109375" style="319" hidden="1" customWidth="1"/>
    <col min="6403" max="6403" width="14.85546875" style="319" hidden="1" customWidth="1"/>
    <col min="6404" max="6404" width="16.7109375" style="319" hidden="1" customWidth="1"/>
    <col min="6405" max="6405" width="14.85546875" style="319" hidden="1" customWidth="1"/>
    <col min="6406" max="6406" width="1.7109375" style="319" hidden="1" customWidth="1"/>
    <col min="6407" max="6653" width="11.42578125" style="319" hidden="1"/>
    <col min="6654" max="6654" width="1.7109375" style="319" hidden="1" customWidth="1"/>
    <col min="6655" max="6655" width="50.28515625" style="319" hidden="1" customWidth="1"/>
    <col min="6656" max="6656" width="16.7109375" style="319" hidden="1" customWidth="1"/>
    <col min="6657" max="6657" width="14.7109375" style="319" hidden="1" customWidth="1"/>
    <col min="6658" max="6658" width="16.7109375" style="319" hidden="1" customWidth="1"/>
    <col min="6659" max="6659" width="14.85546875" style="319" hidden="1" customWidth="1"/>
    <col min="6660" max="6660" width="16.7109375" style="319" hidden="1" customWidth="1"/>
    <col min="6661" max="6661" width="14.85546875" style="319" hidden="1" customWidth="1"/>
    <col min="6662" max="6662" width="1.7109375" style="319" hidden="1" customWidth="1"/>
    <col min="6663" max="6909" width="11.42578125" style="319" hidden="1"/>
    <col min="6910" max="6910" width="1.7109375" style="319" hidden="1" customWidth="1"/>
    <col min="6911" max="6911" width="50.28515625" style="319" hidden="1" customWidth="1"/>
    <col min="6912" max="6912" width="16.7109375" style="319" hidden="1" customWidth="1"/>
    <col min="6913" max="6913" width="14.7109375" style="319" hidden="1" customWidth="1"/>
    <col min="6914" max="6914" width="16.7109375" style="319" hidden="1" customWidth="1"/>
    <col min="6915" max="6915" width="14.85546875" style="319" hidden="1" customWidth="1"/>
    <col min="6916" max="6916" width="16.7109375" style="319" hidden="1" customWidth="1"/>
    <col min="6917" max="6917" width="14.85546875" style="319" hidden="1" customWidth="1"/>
    <col min="6918" max="6918" width="1.7109375" style="319" hidden="1" customWidth="1"/>
    <col min="6919" max="7165" width="11.42578125" style="319" hidden="1"/>
    <col min="7166" max="7166" width="1.7109375" style="319" hidden="1" customWidth="1"/>
    <col min="7167" max="7167" width="50.28515625" style="319" hidden="1" customWidth="1"/>
    <col min="7168" max="7168" width="16.7109375" style="319" hidden="1" customWidth="1"/>
    <col min="7169" max="7169" width="14.7109375" style="319" hidden="1" customWidth="1"/>
    <col min="7170" max="7170" width="16.7109375" style="319" hidden="1" customWidth="1"/>
    <col min="7171" max="7171" width="14.85546875" style="319" hidden="1" customWidth="1"/>
    <col min="7172" max="7172" width="16.7109375" style="319" hidden="1" customWidth="1"/>
    <col min="7173" max="7173" width="14.85546875" style="319" hidden="1" customWidth="1"/>
    <col min="7174" max="7174" width="1.7109375" style="319" hidden="1" customWidth="1"/>
    <col min="7175" max="7421" width="11.42578125" style="319" hidden="1"/>
    <col min="7422" max="7422" width="1.7109375" style="319" hidden="1" customWidth="1"/>
    <col min="7423" max="7423" width="50.28515625" style="319" hidden="1" customWidth="1"/>
    <col min="7424" max="7424" width="16.7109375" style="319" hidden="1" customWidth="1"/>
    <col min="7425" max="7425" width="14.7109375" style="319" hidden="1" customWidth="1"/>
    <col min="7426" max="7426" width="16.7109375" style="319" hidden="1" customWidth="1"/>
    <col min="7427" max="7427" width="14.85546875" style="319" hidden="1" customWidth="1"/>
    <col min="7428" max="7428" width="16.7109375" style="319" hidden="1" customWidth="1"/>
    <col min="7429" max="7429" width="14.85546875" style="319" hidden="1" customWidth="1"/>
    <col min="7430" max="7430" width="1.7109375" style="319" hidden="1" customWidth="1"/>
    <col min="7431" max="7677" width="11.42578125" style="319" hidden="1"/>
    <col min="7678" max="7678" width="1.7109375" style="319" hidden="1" customWidth="1"/>
    <col min="7679" max="7679" width="50.28515625" style="319" hidden="1" customWidth="1"/>
    <col min="7680" max="7680" width="16.7109375" style="319" hidden="1" customWidth="1"/>
    <col min="7681" max="7681" width="14.7109375" style="319" hidden="1" customWidth="1"/>
    <col min="7682" max="7682" width="16.7109375" style="319" hidden="1" customWidth="1"/>
    <col min="7683" max="7683" width="14.85546875" style="319" hidden="1" customWidth="1"/>
    <col min="7684" max="7684" width="16.7109375" style="319" hidden="1" customWidth="1"/>
    <col min="7685" max="7685" width="14.85546875" style="319" hidden="1" customWidth="1"/>
    <col min="7686" max="7686" width="1.7109375" style="319" hidden="1" customWidth="1"/>
    <col min="7687" max="7933" width="11.42578125" style="319" hidden="1"/>
    <col min="7934" max="7934" width="1.7109375" style="319" hidden="1" customWidth="1"/>
    <col min="7935" max="7935" width="50.28515625" style="319" hidden="1" customWidth="1"/>
    <col min="7936" max="7936" width="16.7109375" style="319" hidden="1" customWidth="1"/>
    <col min="7937" max="7937" width="14.7109375" style="319" hidden="1" customWidth="1"/>
    <col min="7938" max="7938" width="16.7109375" style="319" hidden="1" customWidth="1"/>
    <col min="7939" max="7939" width="14.85546875" style="319" hidden="1" customWidth="1"/>
    <col min="7940" max="7940" width="16.7109375" style="319" hidden="1" customWidth="1"/>
    <col min="7941" max="7941" width="14.85546875" style="319" hidden="1" customWidth="1"/>
    <col min="7942" max="7942" width="1.7109375" style="319" hidden="1" customWidth="1"/>
    <col min="7943" max="8189" width="11.42578125" style="319" hidden="1"/>
    <col min="8190" max="8190" width="1.7109375" style="319" hidden="1" customWidth="1"/>
    <col min="8191" max="8191" width="50.28515625" style="319" hidden="1" customWidth="1"/>
    <col min="8192" max="8192" width="16.7109375" style="319" hidden="1" customWidth="1"/>
    <col min="8193" max="8193" width="14.7109375" style="319" hidden="1" customWidth="1"/>
    <col min="8194" max="8194" width="16.7109375" style="319" hidden="1" customWidth="1"/>
    <col min="8195" max="8195" width="14.85546875" style="319" hidden="1" customWidth="1"/>
    <col min="8196" max="8196" width="16.7109375" style="319" hidden="1" customWidth="1"/>
    <col min="8197" max="8197" width="14.85546875" style="319" hidden="1" customWidth="1"/>
    <col min="8198" max="8198" width="1.7109375" style="319" hidden="1" customWidth="1"/>
    <col min="8199" max="8445" width="11.42578125" style="319" hidden="1"/>
    <col min="8446" max="8446" width="1.7109375" style="319" hidden="1" customWidth="1"/>
    <col min="8447" max="8447" width="50.28515625" style="319" hidden="1" customWidth="1"/>
    <col min="8448" max="8448" width="16.7109375" style="319" hidden="1" customWidth="1"/>
    <col min="8449" max="8449" width="14.7109375" style="319" hidden="1" customWidth="1"/>
    <col min="8450" max="8450" width="16.7109375" style="319" hidden="1" customWidth="1"/>
    <col min="8451" max="8451" width="14.85546875" style="319" hidden="1" customWidth="1"/>
    <col min="8452" max="8452" width="16.7109375" style="319" hidden="1" customWidth="1"/>
    <col min="8453" max="8453" width="14.85546875" style="319" hidden="1" customWidth="1"/>
    <col min="8454" max="8454" width="1.7109375" style="319" hidden="1" customWidth="1"/>
    <col min="8455" max="8701" width="11.42578125" style="319" hidden="1"/>
    <col min="8702" max="8702" width="1.7109375" style="319" hidden="1" customWidth="1"/>
    <col min="8703" max="8703" width="50.28515625" style="319" hidden="1" customWidth="1"/>
    <col min="8704" max="8704" width="16.7109375" style="319" hidden="1" customWidth="1"/>
    <col min="8705" max="8705" width="14.7109375" style="319" hidden="1" customWidth="1"/>
    <col min="8706" max="8706" width="16.7109375" style="319" hidden="1" customWidth="1"/>
    <col min="8707" max="8707" width="14.85546875" style="319" hidden="1" customWidth="1"/>
    <col min="8708" max="8708" width="16.7109375" style="319" hidden="1" customWidth="1"/>
    <col min="8709" max="8709" width="14.85546875" style="319" hidden="1" customWidth="1"/>
    <col min="8710" max="8710" width="1.7109375" style="319" hidden="1" customWidth="1"/>
    <col min="8711" max="8957" width="11.42578125" style="319" hidden="1"/>
    <col min="8958" max="8958" width="1.7109375" style="319" hidden="1" customWidth="1"/>
    <col min="8959" max="8959" width="50.28515625" style="319" hidden="1" customWidth="1"/>
    <col min="8960" max="8960" width="16.7109375" style="319" hidden="1" customWidth="1"/>
    <col min="8961" max="8961" width="14.7109375" style="319" hidden="1" customWidth="1"/>
    <col min="8962" max="8962" width="16.7109375" style="319" hidden="1" customWidth="1"/>
    <col min="8963" max="8963" width="14.85546875" style="319" hidden="1" customWidth="1"/>
    <col min="8964" max="8964" width="16.7109375" style="319" hidden="1" customWidth="1"/>
    <col min="8965" max="8965" width="14.85546875" style="319" hidden="1" customWidth="1"/>
    <col min="8966" max="8966" width="1.7109375" style="319" hidden="1" customWidth="1"/>
    <col min="8967" max="9213" width="11.42578125" style="319" hidden="1"/>
    <col min="9214" max="9214" width="1.7109375" style="319" hidden="1" customWidth="1"/>
    <col min="9215" max="9215" width="50.28515625" style="319" hidden="1" customWidth="1"/>
    <col min="9216" max="9216" width="16.7109375" style="319" hidden="1" customWidth="1"/>
    <col min="9217" max="9217" width="14.7109375" style="319" hidden="1" customWidth="1"/>
    <col min="9218" max="9218" width="16.7109375" style="319" hidden="1" customWidth="1"/>
    <col min="9219" max="9219" width="14.85546875" style="319" hidden="1" customWidth="1"/>
    <col min="9220" max="9220" width="16.7109375" style="319" hidden="1" customWidth="1"/>
    <col min="9221" max="9221" width="14.85546875" style="319" hidden="1" customWidth="1"/>
    <col min="9222" max="9222" width="1.7109375" style="319" hidden="1" customWidth="1"/>
    <col min="9223" max="9469" width="11.42578125" style="319" hidden="1"/>
    <col min="9470" max="9470" width="1.7109375" style="319" hidden="1" customWidth="1"/>
    <col min="9471" max="9471" width="50.28515625" style="319" hidden="1" customWidth="1"/>
    <col min="9472" max="9472" width="16.7109375" style="319" hidden="1" customWidth="1"/>
    <col min="9473" max="9473" width="14.7109375" style="319" hidden="1" customWidth="1"/>
    <col min="9474" max="9474" width="16.7109375" style="319" hidden="1" customWidth="1"/>
    <col min="9475" max="9475" width="14.85546875" style="319" hidden="1" customWidth="1"/>
    <col min="9476" max="9476" width="16.7109375" style="319" hidden="1" customWidth="1"/>
    <col min="9477" max="9477" width="14.85546875" style="319" hidden="1" customWidth="1"/>
    <col min="9478" max="9478" width="1.7109375" style="319" hidden="1" customWidth="1"/>
    <col min="9479" max="9725" width="11.42578125" style="319" hidden="1"/>
    <col min="9726" max="9726" width="1.7109375" style="319" hidden="1" customWidth="1"/>
    <col min="9727" max="9727" width="50.28515625" style="319" hidden="1" customWidth="1"/>
    <col min="9728" max="9728" width="16.7109375" style="319" hidden="1" customWidth="1"/>
    <col min="9729" max="9729" width="14.7109375" style="319" hidden="1" customWidth="1"/>
    <col min="9730" max="9730" width="16.7109375" style="319" hidden="1" customWidth="1"/>
    <col min="9731" max="9731" width="14.85546875" style="319" hidden="1" customWidth="1"/>
    <col min="9732" max="9732" width="16.7109375" style="319" hidden="1" customWidth="1"/>
    <col min="9733" max="9733" width="14.85546875" style="319" hidden="1" customWidth="1"/>
    <col min="9734" max="9734" width="1.7109375" style="319" hidden="1" customWidth="1"/>
    <col min="9735" max="9981" width="11.42578125" style="319" hidden="1"/>
    <col min="9982" max="9982" width="1.7109375" style="319" hidden="1" customWidth="1"/>
    <col min="9983" max="9983" width="50.28515625" style="319" hidden="1" customWidth="1"/>
    <col min="9984" max="9984" width="16.7109375" style="319" hidden="1" customWidth="1"/>
    <col min="9985" max="9985" width="14.7109375" style="319" hidden="1" customWidth="1"/>
    <col min="9986" max="9986" width="16.7109375" style="319" hidden="1" customWidth="1"/>
    <col min="9987" max="9987" width="14.85546875" style="319" hidden="1" customWidth="1"/>
    <col min="9988" max="9988" width="16.7109375" style="319" hidden="1" customWidth="1"/>
    <col min="9989" max="9989" width="14.85546875" style="319" hidden="1" customWidth="1"/>
    <col min="9990" max="9990" width="1.7109375" style="319" hidden="1" customWidth="1"/>
    <col min="9991" max="10237" width="11.42578125" style="319" hidden="1"/>
    <col min="10238" max="10238" width="1.7109375" style="319" hidden="1" customWidth="1"/>
    <col min="10239" max="10239" width="50.28515625" style="319" hidden="1" customWidth="1"/>
    <col min="10240" max="10240" width="16.7109375" style="319" hidden="1" customWidth="1"/>
    <col min="10241" max="10241" width="14.7109375" style="319" hidden="1" customWidth="1"/>
    <col min="10242" max="10242" width="16.7109375" style="319" hidden="1" customWidth="1"/>
    <col min="10243" max="10243" width="14.85546875" style="319" hidden="1" customWidth="1"/>
    <col min="10244" max="10244" width="16.7109375" style="319" hidden="1" customWidth="1"/>
    <col min="10245" max="10245" width="14.85546875" style="319" hidden="1" customWidth="1"/>
    <col min="10246" max="10246" width="1.7109375" style="319" hidden="1" customWidth="1"/>
    <col min="10247" max="10493" width="11.42578125" style="319" hidden="1"/>
    <col min="10494" max="10494" width="1.7109375" style="319" hidden="1" customWidth="1"/>
    <col min="10495" max="10495" width="50.28515625" style="319" hidden="1" customWidth="1"/>
    <col min="10496" max="10496" width="16.7109375" style="319" hidden="1" customWidth="1"/>
    <col min="10497" max="10497" width="14.7109375" style="319" hidden="1" customWidth="1"/>
    <col min="10498" max="10498" width="16.7109375" style="319" hidden="1" customWidth="1"/>
    <col min="10499" max="10499" width="14.85546875" style="319" hidden="1" customWidth="1"/>
    <col min="10500" max="10500" width="16.7109375" style="319" hidden="1" customWidth="1"/>
    <col min="10501" max="10501" width="14.85546875" style="319" hidden="1" customWidth="1"/>
    <col min="10502" max="10502" width="1.7109375" style="319" hidden="1" customWidth="1"/>
    <col min="10503" max="10749" width="11.42578125" style="319" hidden="1"/>
    <col min="10750" max="10750" width="1.7109375" style="319" hidden="1" customWidth="1"/>
    <col min="10751" max="10751" width="50.28515625" style="319" hidden="1" customWidth="1"/>
    <col min="10752" max="10752" width="16.7109375" style="319" hidden="1" customWidth="1"/>
    <col min="10753" max="10753" width="14.7109375" style="319" hidden="1" customWidth="1"/>
    <col min="10754" max="10754" width="16.7109375" style="319" hidden="1" customWidth="1"/>
    <col min="10755" max="10755" width="14.85546875" style="319" hidden="1" customWidth="1"/>
    <col min="10756" max="10756" width="16.7109375" style="319" hidden="1" customWidth="1"/>
    <col min="10757" max="10757" width="14.85546875" style="319" hidden="1" customWidth="1"/>
    <col min="10758" max="10758" width="1.7109375" style="319" hidden="1" customWidth="1"/>
    <col min="10759" max="11005" width="11.42578125" style="319" hidden="1"/>
    <col min="11006" max="11006" width="1.7109375" style="319" hidden="1" customWidth="1"/>
    <col min="11007" max="11007" width="50.28515625" style="319" hidden="1" customWidth="1"/>
    <col min="11008" max="11008" width="16.7109375" style="319" hidden="1" customWidth="1"/>
    <col min="11009" max="11009" width="14.7109375" style="319" hidden="1" customWidth="1"/>
    <col min="11010" max="11010" width="16.7109375" style="319" hidden="1" customWidth="1"/>
    <col min="11011" max="11011" width="14.85546875" style="319" hidden="1" customWidth="1"/>
    <col min="11012" max="11012" width="16.7109375" style="319" hidden="1" customWidth="1"/>
    <col min="11013" max="11013" width="14.85546875" style="319" hidden="1" customWidth="1"/>
    <col min="11014" max="11014" width="1.7109375" style="319" hidden="1" customWidth="1"/>
    <col min="11015" max="11261" width="11.42578125" style="319" hidden="1"/>
    <col min="11262" max="11262" width="1.7109375" style="319" hidden="1" customWidth="1"/>
    <col min="11263" max="11263" width="50.28515625" style="319" hidden="1" customWidth="1"/>
    <col min="11264" max="11264" width="16.7109375" style="319" hidden="1" customWidth="1"/>
    <col min="11265" max="11265" width="14.7109375" style="319" hidden="1" customWidth="1"/>
    <col min="11266" max="11266" width="16.7109375" style="319" hidden="1" customWidth="1"/>
    <col min="11267" max="11267" width="14.85546875" style="319" hidden="1" customWidth="1"/>
    <col min="11268" max="11268" width="16.7109375" style="319" hidden="1" customWidth="1"/>
    <col min="11269" max="11269" width="14.85546875" style="319" hidden="1" customWidth="1"/>
    <col min="11270" max="11270" width="1.7109375" style="319" hidden="1" customWidth="1"/>
    <col min="11271" max="11517" width="11.42578125" style="319" hidden="1"/>
    <col min="11518" max="11518" width="1.7109375" style="319" hidden="1" customWidth="1"/>
    <col min="11519" max="11519" width="50.28515625" style="319" hidden="1" customWidth="1"/>
    <col min="11520" max="11520" width="16.7109375" style="319" hidden="1" customWidth="1"/>
    <col min="11521" max="11521" width="14.7109375" style="319" hidden="1" customWidth="1"/>
    <col min="11522" max="11522" width="16.7109375" style="319" hidden="1" customWidth="1"/>
    <col min="11523" max="11523" width="14.85546875" style="319" hidden="1" customWidth="1"/>
    <col min="11524" max="11524" width="16.7109375" style="319" hidden="1" customWidth="1"/>
    <col min="11525" max="11525" width="14.85546875" style="319" hidden="1" customWidth="1"/>
    <col min="11526" max="11526" width="1.7109375" style="319" hidden="1" customWidth="1"/>
    <col min="11527" max="11773" width="11.42578125" style="319" hidden="1"/>
    <col min="11774" max="11774" width="1.7109375" style="319" hidden="1" customWidth="1"/>
    <col min="11775" max="11775" width="50.28515625" style="319" hidden="1" customWidth="1"/>
    <col min="11776" max="11776" width="16.7109375" style="319" hidden="1" customWidth="1"/>
    <col min="11777" max="11777" width="14.7109375" style="319" hidden="1" customWidth="1"/>
    <col min="11778" max="11778" width="16.7109375" style="319" hidden="1" customWidth="1"/>
    <col min="11779" max="11779" width="14.85546875" style="319" hidden="1" customWidth="1"/>
    <col min="11780" max="11780" width="16.7109375" style="319" hidden="1" customWidth="1"/>
    <col min="11781" max="11781" width="14.85546875" style="319" hidden="1" customWidth="1"/>
    <col min="11782" max="11782" width="1.7109375" style="319" hidden="1" customWidth="1"/>
    <col min="11783" max="12029" width="11.42578125" style="319" hidden="1"/>
    <col min="12030" max="12030" width="1.7109375" style="319" hidden="1" customWidth="1"/>
    <col min="12031" max="12031" width="50.28515625" style="319" hidden="1" customWidth="1"/>
    <col min="12032" max="12032" width="16.7109375" style="319" hidden="1" customWidth="1"/>
    <col min="12033" max="12033" width="14.7109375" style="319" hidden="1" customWidth="1"/>
    <col min="12034" max="12034" width="16.7109375" style="319" hidden="1" customWidth="1"/>
    <col min="12035" max="12035" width="14.85546875" style="319" hidden="1" customWidth="1"/>
    <col min="12036" max="12036" width="16.7109375" style="319" hidden="1" customWidth="1"/>
    <col min="12037" max="12037" width="14.85546875" style="319" hidden="1" customWidth="1"/>
    <col min="12038" max="12038" width="1.7109375" style="319" hidden="1" customWidth="1"/>
    <col min="12039" max="12285" width="11.42578125" style="319" hidden="1"/>
    <col min="12286" max="12286" width="1.7109375" style="319" hidden="1" customWidth="1"/>
    <col min="12287" max="12287" width="50.28515625" style="319" hidden="1" customWidth="1"/>
    <col min="12288" max="12288" width="16.7109375" style="319" hidden="1" customWidth="1"/>
    <col min="12289" max="12289" width="14.7109375" style="319" hidden="1" customWidth="1"/>
    <col min="12290" max="12290" width="16.7109375" style="319" hidden="1" customWidth="1"/>
    <col min="12291" max="12291" width="14.85546875" style="319" hidden="1" customWidth="1"/>
    <col min="12292" max="12292" width="16.7109375" style="319" hidden="1" customWidth="1"/>
    <col min="12293" max="12293" width="14.85546875" style="319" hidden="1" customWidth="1"/>
    <col min="12294" max="12294" width="1.7109375" style="319" hidden="1" customWidth="1"/>
    <col min="12295" max="12541" width="11.42578125" style="319" hidden="1"/>
    <col min="12542" max="12542" width="1.7109375" style="319" hidden="1" customWidth="1"/>
    <col min="12543" max="12543" width="50.28515625" style="319" hidden="1" customWidth="1"/>
    <col min="12544" max="12544" width="16.7109375" style="319" hidden="1" customWidth="1"/>
    <col min="12545" max="12545" width="14.7109375" style="319" hidden="1" customWidth="1"/>
    <col min="12546" max="12546" width="16.7109375" style="319" hidden="1" customWidth="1"/>
    <col min="12547" max="12547" width="14.85546875" style="319" hidden="1" customWidth="1"/>
    <col min="12548" max="12548" width="16.7109375" style="319" hidden="1" customWidth="1"/>
    <col min="12549" max="12549" width="14.85546875" style="319" hidden="1" customWidth="1"/>
    <col min="12550" max="12550" width="1.7109375" style="319" hidden="1" customWidth="1"/>
    <col min="12551" max="12797" width="11.42578125" style="319" hidden="1"/>
    <col min="12798" max="12798" width="1.7109375" style="319" hidden="1" customWidth="1"/>
    <col min="12799" max="12799" width="50.28515625" style="319" hidden="1" customWidth="1"/>
    <col min="12800" max="12800" width="16.7109375" style="319" hidden="1" customWidth="1"/>
    <col min="12801" max="12801" width="14.7109375" style="319" hidden="1" customWidth="1"/>
    <col min="12802" max="12802" width="16.7109375" style="319" hidden="1" customWidth="1"/>
    <col min="12803" max="12803" width="14.85546875" style="319" hidden="1" customWidth="1"/>
    <col min="12804" max="12804" width="16.7109375" style="319" hidden="1" customWidth="1"/>
    <col min="12805" max="12805" width="14.85546875" style="319" hidden="1" customWidth="1"/>
    <col min="12806" max="12806" width="1.7109375" style="319" hidden="1" customWidth="1"/>
    <col min="12807" max="13053" width="11.42578125" style="319" hidden="1"/>
    <col min="13054" max="13054" width="1.7109375" style="319" hidden="1" customWidth="1"/>
    <col min="13055" max="13055" width="50.28515625" style="319" hidden="1" customWidth="1"/>
    <col min="13056" max="13056" width="16.7109375" style="319" hidden="1" customWidth="1"/>
    <col min="13057" max="13057" width="14.7109375" style="319" hidden="1" customWidth="1"/>
    <col min="13058" max="13058" width="16.7109375" style="319" hidden="1" customWidth="1"/>
    <col min="13059" max="13059" width="14.85546875" style="319" hidden="1" customWidth="1"/>
    <col min="13060" max="13060" width="16.7109375" style="319" hidden="1" customWidth="1"/>
    <col min="13061" max="13061" width="14.85546875" style="319" hidden="1" customWidth="1"/>
    <col min="13062" max="13062" width="1.7109375" style="319" hidden="1" customWidth="1"/>
    <col min="13063" max="13309" width="11.42578125" style="319" hidden="1"/>
    <col min="13310" max="13310" width="1.7109375" style="319" hidden="1" customWidth="1"/>
    <col min="13311" max="13311" width="50.28515625" style="319" hidden="1" customWidth="1"/>
    <col min="13312" max="13312" width="16.7109375" style="319" hidden="1" customWidth="1"/>
    <col min="13313" max="13313" width="14.7109375" style="319" hidden="1" customWidth="1"/>
    <col min="13314" max="13314" width="16.7109375" style="319" hidden="1" customWidth="1"/>
    <col min="13315" max="13315" width="14.85546875" style="319" hidden="1" customWidth="1"/>
    <col min="13316" max="13316" width="16.7109375" style="319" hidden="1" customWidth="1"/>
    <col min="13317" max="13317" width="14.85546875" style="319" hidden="1" customWidth="1"/>
    <col min="13318" max="13318" width="1.7109375" style="319" hidden="1" customWidth="1"/>
    <col min="13319" max="13565" width="11.42578125" style="319" hidden="1"/>
    <col min="13566" max="13566" width="1.7109375" style="319" hidden="1" customWidth="1"/>
    <col min="13567" max="13567" width="50.28515625" style="319" hidden="1" customWidth="1"/>
    <col min="13568" max="13568" width="16.7109375" style="319" hidden="1" customWidth="1"/>
    <col min="13569" max="13569" width="14.7109375" style="319" hidden="1" customWidth="1"/>
    <col min="13570" max="13570" width="16.7109375" style="319" hidden="1" customWidth="1"/>
    <col min="13571" max="13571" width="14.85546875" style="319" hidden="1" customWidth="1"/>
    <col min="13572" max="13572" width="16.7109375" style="319" hidden="1" customWidth="1"/>
    <col min="13573" max="13573" width="14.85546875" style="319" hidden="1" customWidth="1"/>
    <col min="13574" max="13574" width="1.7109375" style="319" hidden="1" customWidth="1"/>
    <col min="13575" max="13821" width="11.42578125" style="319" hidden="1"/>
    <col min="13822" max="13822" width="1.7109375" style="319" hidden="1" customWidth="1"/>
    <col min="13823" max="13823" width="50.28515625" style="319" hidden="1" customWidth="1"/>
    <col min="13824" max="13824" width="16.7109375" style="319" hidden="1" customWidth="1"/>
    <col min="13825" max="13825" width="14.7109375" style="319" hidden="1" customWidth="1"/>
    <col min="13826" max="13826" width="16.7109375" style="319" hidden="1" customWidth="1"/>
    <col min="13827" max="13827" width="14.85546875" style="319" hidden="1" customWidth="1"/>
    <col min="13828" max="13828" width="16.7109375" style="319" hidden="1" customWidth="1"/>
    <col min="13829" max="13829" width="14.85546875" style="319" hidden="1" customWidth="1"/>
    <col min="13830" max="13830" width="1.7109375" style="319" hidden="1" customWidth="1"/>
    <col min="13831" max="14077" width="11.42578125" style="319" hidden="1"/>
    <col min="14078" max="14078" width="1.7109375" style="319" hidden="1" customWidth="1"/>
    <col min="14079" max="14079" width="50.28515625" style="319" hidden="1" customWidth="1"/>
    <col min="14080" max="14080" width="16.7109375" style="319" hidden="1" customWidth="1"/>
    <col min="14081" max="14081" width="14.7109375" style="319" hidden="1" customWidth="1"/>
    <col min="14082" max="14082" width="16.7109375" style="319" hidden="1" customWidth="1"/>
    <col min="14083" max="14083" width="14.85546875" style="319" hidden="1" customWidth="1"/>
    <col min="14084" max="14084" width="16.7109375" style="319" hidden="1" customWidth="1"/>
    <col min="14085" max="14085" width="14.85546875" style="319" hidden="1" customWidth="1"/>
    <col min="14086" max="14086" width="1.7109375" style="319" hidden="1" customWidth="1"/>
    <col min="14087" max="14333" width="11.42578125" style="319" hidden="1"/>
    <col min="14334" max="14334" width="1.7109375" style="319" hidden="1" customWidth="1"/>
    <col min="14335" max="14335" width="50.28515625" style="319" hidden="1" customWidth="1"/>
    <col min="14336" max="14336" width="16.7109375" style="319" hidden="1" customWidth="1"/>
    <col min="14337" max="14337" width="14.7109375" style="319" hidden="1" customWidth="1"/>
    <col min="14338" max="14338" width="16.7109375" style="319" hidden="1" customWidth="1"/>
    <col min="14339" max="14339" width="14.85546875" style="319" hidden="1" customWidth="1"/>
    <col min="14340" max="14340" width="16.7109375" style="319" hidden="1" customWidth="1"/>
    <col min="14341" max="14341" width="14.85546875" style="319" hidden="1" customWidth="1"/>
    <col min="14342" max="14342" width="1.7109375" style="319" hidden="1" customWidth="1"/>
    <col min="14343" max="14589" width="11.42578125" style="319" hidden="1"/>
    <col min="14590" max="14590" width="1.7109375" style="319" hidden="1" customWidth="1"/>
    <col min="14591" max="14591" width="50.28515625" style="319" hidden="1" customWidth="1"/>
    <col min="14592" max="14592" width="16.7109375" style="319" hidden="1" customWidth="1"/>
    <col min="14593" max="14593" width="14.7109375" style="319" hidden="1" customWidth="1"/>
    <col min="14594" max="14594" width="16.7109375" style="319" hidden="1" customWidth="1"/>
    <col min="14595" max="14595" width="14.85546875" style="319" hidden="1" customWidth="1"/>
    <col min="14596" max="14596" width="16.7109375" style="319" hidden="1" customWidth="1"/>
    <col min="14597" max="14597" width="14.85546875" style="319" hidden="1" customWidth="1"/>
    <col min="14598" max="14598" width="1.7109375" style="319" hidden="1" customWidth="1"/>
    <col min="14599" max="14845" width="11.42578125" style="319" hidden="1"/>
    <col min="14846" max="14846" width="1.7109375" style="319" hidden="1" customWidth="1"/>
    <col min="14847" max="14847" width="50.28515625" style="319" hidden="1" customWidth="1"/>
    <col min="14848" max="14848" width="16.7109375" style="319" hidden="1" customWidth="1"/>
    <col min="14849" max="14849" width="14.7109375" style="319" hidden="1" customWidth="1"/>
    <col min="14850" max="14850" width="16.7109375" style="319" hidden="1" customWidth="1"/>
    <col min="14851" max="14851" width="14.85546875" style="319" hidden="1" customWidth="1"/>
    <col min="14852" max="14852" width="16.7109375" style="319" hidden="1" customWidth="1"/>
    <col min="14853" max="14853" width="14.85546875" style="319" hidden="1" customWidth="1"/>
    <col min="14854" max="14854" width="1.7109375" style="319" hidden="1" customWidth="1"/>
    <col min="14855" max="15101" width="11.42578125" style="319" hidden="1"/>
    <col min="15102" max="15102" width="1.7109375" style="319" hidden="1" customWidth="1"/>
    <col min="15103" max="15103" width="50.28515625" style="319" hidden="1" customWidth="1"/>
    <col min="15104" max="15104" width="16.7109375" style="319" hidden="1" customWidth="1"/>
    <col min="15105" max="15105" width="14.7109375" style="319" hidden="1" customWidth="1"/>
    <col min="15106" max="15106" width="16.7109375" style="319" hidden="1" customWidth="1"/>
    <col min="15107" max="15107" width="14.85546875" style="319" hidden="1" customWidth="1"/>
    <col min="15108" max="15108" width="16.7109375" style="319" hidden="1" customWidth="1"/>
    <col min="15109" max="15109" width="14.85546875" style="319" hidden="1" customWidth="1"/>
    <col min="15110" max="15110" width="1.7109375" style="319" hidden="1" customWidth="1"/>
    <col min="15111" max="15357" width="11.42578125" style="319" hidden="1"/>
    <col min="15358" max="15358" width="1.7109375" style="319" hidden="1" customWidth="1"/>
    <col min="15359" max="15359" width="50.28515625" style="319" hidden="1" customWidth="1"/>
    <col min="15360" max="15360" width="16.7109375" style="319" hidden="1" customWidth="1"/>
    <col min="15361" max="15361" width="14.7109375" style="319" hidden="1" customWidth="1"/>
    <col min="15362" max="15362" width="16.7109375" style="319" hidden="1" customWidth="1"/>
    <col min="15363" max="15363" width="14.85546875" style="319" hidden="1" customWidth="1"/>
    <col min="15364" max="15364" width="16.7109375" style="319" hidden="1" customWidth="1"/>
    <col min="15365" max="15365" width="14.85546875" style="319" hidden="1" customWidth="1"/>
    <col min="15366" max="15366" width="1.7109375" style="319" hidden="1" customWidth="1"/>
    <col min="15367" max="15613" width="11.42578125" style="319" hidden="1"/>
    <col min="15614" max="15614" width="1.7109375" style="319" hidden="1" customWidth="1"/>
    <col min="15615" max="15615" width="50.28515625" style="319" hidden="1" customWidth="1"/>
    <col min="15616" max="15616" width="16.7109375" style="319" hidden="1" customWidth="1"/>
    <col min="15617" max="15617" width="14.7109375" style="319" hidden="1" customWidth="1"/>
    <col min="15618" max="15618" width="16.7109375" style="319" hidden="1" customWidth="1"/>
    <col min="15619" max="15619" width="14.85546875" style="319" hidden="1" customWidth="1"/>
    <col min="15620" max="15620" width="16.7109375" style="319" hidden="1" customWidth="1"/>
    <col min="15621" max="15621" width="14.85546875" style="319" hidden="1" customWidth="1"/>
    <col min="15622" max="15622" width="1.7109375" style="319" hidden="1" customWidth="1"/>
    <col min="15623" max="15869" width="11.42578125" style="319" hidden="1"/>
    <col min="15870" max="15870" width="1.7109375" style="319" hidden="1" customWidth="1"/>
    <col min="15871" max="15871" width="50.28515625" style="319" hidden="1" customWidth="1"/>
    <col min="15872" max="15872" width="16.7109375" style="319" hidden="1" customWidth="1"/>
    <col min="15873" max="15873" width="14.7109375" style="319" hidden="1" customWidth="1"/>
    <col min="15874" max="15874" width="16.7109375" style="319" hidden="1" customWidth="1"/>
    <col min="15875" max="15875" width="14.85546875" style="319" hidden="1" customWidth="1"/>
    <col min="15876" max="15876" width="16.7109375" style="319" hidden="1" customWidth="1"/>
    <col min="15877" max="15877" width="14.85546875" style="319" hidden="1" customWidth="1"/>
    <col min="15878" max="15878" width="1.7109375" style="319" hidden="1" customWidth="1"/>
    <col min="15879" max="16125" width="11.42578125" style="319" hidden="1"/>
    <col min="16126" max="16126" width="1.7109375" style="319" hidden="1" customWidth="1"/>
    <col min="16127" max="16127" width="50.28515625" style="319" hidden="1" customWidth="1"/>
    <col min="16128" max="16128" width="16.7109375" style="319" hidden="1" customWidth="1"/>
    <col min="16129" max="16129" width="14.7109375" style="319" hidden="1" customWidth="1"/>
    <col min="16130" max="16130" width="16.7109375" style="319" hidden="1" customWidth="1"/>
    <col min="16131" max="16131" width="14.85546875" style="319" hidden="1" customWidth="1"/>
    <col min="16132" max="16132" width="16.7109375" style="319" hidden="1" customWidth="1"/>
    <col min="16133" max="16133" width="14.85546875" style="319" hidden="1" customWidth="1"/>
    <col min="16134" max="16134" width="1.7109375" style="319" hidden="1" customWidth="1"/>
    <col min="16135" max="16384" width="11.42578125" style="319" hidden="1"/>
  </cols>
  <sheetData>
    <row r="1" spans="1:254" ht="12.75">
      <c r="A1" s="349"/>
      <c r="B1" s="597" t="s">
        <v>1300</v>
      </c>
      <c r="C1" s="599" t="s">
        <v>1417</v>
      </c>
      <c r="D1" s="355"/>
      <c r="E1" s="603" t="s">
        <v>1418</v>
      </c>
      <c r="F1" s="601" t="s">
        <v>1589</v>
      </c>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349"/>
      <c r="DK1" s="349"/>
      <c r="DL1" s="349"/>
      <c r="DM1" s="349"/>
      <c r="DN1" s="349"/>
      <c r="DO1" s="349"/>
      <c r="DP1" s="349"/>
      <c r="DQ1" s="349"/>
      <c r="DR1" s="349"/>
      <c r="DS1" s="349"/>
      <c r="DT1" s="349"/>
      <c r="DU1" s="349"/>
      <c r="DV1" s="349"/>
      <c r="DW1" s="349"/>
      <c r="DX1" s="349"/>
      <c r="DY1" s="349"/>
      <c r="DZ1" s="349"/>
      <c r="EA1" s="349"/>
      <c r="EB1" s="349"/>
      <c r="EC1" s="349"/>
      <c r="ED1" s="349"/>
      <c r="EE1" s="349"/>
      <c r="EF1" s="349"/>
      <c r="EG1" s="349"/>
      <c r="EH1" s="349"/>
      <c r="EI1" s="349"/>
      <c r="EJ1" s="349"/>
      <c r="EK1" s="349"/>
      <c r="EL1" s="349"/>
      <c r="EM1" s="349"/>
      <c r="EN1" s="349"/>
      <c r="EO1" s="349"/>
      <c r="EP1" s="349"/>
      <c r="EQ1" s="349"/>
      <c r="ER1" s="349"/>
      <c r="ES1" s="349"/>
      <c r="ET1" s="349"/>
      <c r="EU1" s="349"/>
      <c r="EV1" s="349"/>
      <c r="EW1" s="349"/>
      <c r="EX1" s="349"/>
      <c r="EY1" s="349"/>
      <c r="EZ1" s="349"/>
      <c r="FA1" s="349"/>
      <c r="FB1" s="349"/>
      <c r="FC1" s="349"/>
      <c r="FD1" s="349"/>
      <c r="FE1" s="349"/>
      <c r="FF1" s="349"/>
      <c r="FG1" s="349"/>
      <c r="FH1" s="349"/>
      <c r="FI1" s="349"/>
      <c r="FJ1" s="349"/>
      <c r="FK1" s="349"/>
      <c r="FL1" s="349"/>
      <c r="FM1" s="349"/>
      <c r="FN1" s="349"/>
      <c r="FO1" s="349"/>
      <c r="FP1" s="349"/>
      <c r="FQ1" s="349"/>
      <c r="FR1" s="349"/>
      <c r="FS1" s="349"/>
      <c r="FT1" s="349"/>
      <c r="FU1" s="349"/>
      <c r="FV1" s="349"/>
      <c r="FW1" s="349"/>
      <c r="FX1" s="349"/>
      <c r="FY1" s="349"/>
      <c r="FZ1" s="349"/>
      <c r="GA1" s="349"/>
      <c r="GB1" s="349"/>
      <c r="GC1" s="349"/>
      <c r="GD1" s="349"/>
      <c r="GE1" s="349"/>
      <c r="GF1" s="349"/>
      <c r="GG1" s="349"/>
      <c r="GH1" s="349"/>
      <c r="GI1" s="349"/>
      <c r="GJ1" s="349"/>
      <c r="GK1" s="349"/>
      <c r="GL1" s="349"/>
      <c r="GM1" s="349"/>
      <c r="GN1" s="349"/>
      <c r="GO1" s="349"/>
      <c r="GP1" s="349"/>
      <c r="GQ1" s="349"/>
      <c r="GR1" s="349"/>
      <c r="GS1" s="349"/>
      <c r="GT1" s="349"/>
      <c r="GU1" s="349"/>
      <c r="GV1" s="349"/>
      <c r="GW1" s="349"/>
      <c r="GX1" s="349"/>
      <c r="GY1" s="349"/>
      <c r="GZ1" s="349"/>
      <c r="HA1" s="349"/>
      <c r="HB1" s="349"/>
      <c r="HC1" s="349"/>
      <c r="HD1" s="349"/>
      <c r="HE1" s="349"/>
      <c r="HF1" s="349"/>
      <c r="HG1" s="349"/>
      <c r="HH1" s="349"/>
      <c r="HI1" s="349"/>
      <c r="HJ1" s="349"/>
      <c r="HK1" s="349"/>
      <c r="HL1" s="349"/>
      <c r="HM1" s="349"/>
      <c r="HN1" s="349"/>
      <c r="HO1" s="349"/>
      <c r="HP1" s="349"/>
      <c r="HQ1" s="349"/>
      <c r="HR1" s="349"/>
      <c r="HS1" s="349"/>
      <c r="HT1" s="349"/>
      <c r="HU1" s="349"/>
      <c r="HV1" s="349"/>
      <c r="HW1" s="349"/>
      <c r="HX1" s="349"/>
      <c r="HY1" s="349"/>
      <c r="HZ1" s="349"/>
      <c r="IA1" s="349"/>
      <c r="IB1" s="349"/>
      <c r="IC1" s="349"/>
      <c r="ID1" s="349"/>
      <c r="IE1" s="349"/>
      <c r="IF1" s="349"/>
      <c r="IG1" s="349"/>
      <c r="IH1" s="349"/>
      <c r="II1" s="349"/>
      <c r="IJ1" s="349"/>
      <c r="IK1" s="349"/>
      <c r="IL1" s="349"/>
      <c r="IM1" s="349"/>
      <c r="IN1" s="349"/>
      <c r="IO1" s="349"/>
      <c r="IP1" s="349"/>
      <c r="IQ1" s="349"/>
      <c r="IR1" s="349"/>
      <c r="IS1" s="349"/>
      <c r="IT1" s="349"/>
    </row>
    <row r="2" spans="1:254" ht="13.5" customHeight="1" thickBot="1">
      <c r="A2" s="349"/>
      <c r="B2" s="598"/>
      <c r="C2" s="600"/>
      <c r="D2" s="355"/>
      <c r="E2" s="604"/>
      <c r="F2" s="602"/>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c r="ED2" s="349"/>
      <c r="EE2" s="349"/>
      <c r="EF2" s="349"/>
      <c r="EG2" s="349"/>
      <c r="EH2" s="349"/>
      <c r="EI2" s="349"/>
      <c r="EJ2" s="349"/>
      <c r="EK2" s="349"/>
      <c r="EL2" s="349"/>
      <c r="EM2" s="349"/>
      <c r="EN2" s="349"/>
      <c r="EO2" s="349"/>
      <c r="EP2" s="349"/>
      <c r="EQ2" s="349"/>
      <c r="ER2" s="349"/>
      <c r="ES2" s="349"/>
      <c r="ET2" s="349"/>
      <c r="EU2" s="349"/>
      <c r="EV2" s="349"/>
      <c r="EW2" s="349"/>
      <c r="EX2" s="349"/>
      <c r="EY2" s="349"/>
      <c r="EZ2" s="349"/>
      <c r="FA2" s="349"/>
      <c r="FB2" s="349"/>
      <c r="FC2" s="349"/>
      <c r="FD2" s="349"/>
      <c r="FE2" s="349"/>
      <c r="FF2" s="349"/>
      <c r="FG2" s="349"/>
      <c r="FH2" s="349"/>
      <c r="FI2" s="349"/>
      <c r="FJ2" s="349"/>
      <c r="FK2" s="349"/>
      <c r="FL2" s="349"/>
      <c r="FM2" s="349"/>
      <c r="FN2" s="349"/>
      <c r="FO2" s="349"/>
      <c r="FP2" s="349"/>
      <c r="FQ2" s="349"/>
      <c r="FR2" s="349"/>
      <c r="FS2" s="349"/>
      <c r="FT2" s="349"/>
      <c r="FU2" s="349"/>
      <c r="FV2" s="349"/>
      <c r="FW2" s="349"/>
      <c r="FX2" s="349"/>
      <c r="FY2" s="349"/>
      <c r="FZ2" s="349"/>
      <c r="GA2" s="349"/>
      <c r="GB2" s="349"/>
      <c r="GC2" s="349"/>
      <c r="GD2" s="349"/>
      <c r="GE2" s="349"/>
      <c r="GF2" s="349"/>
      <c r="GG2" s="349"/>
      <c r="GH2" s="349"/>
      <c r="GI2" s="349"/>
      <c r="GJ2" s="349"/>
      <c r="GK2" s="349"/>
      <c r="GL2" s="349"/>
      <c r="GM2" s="349"/>
      <c r="GN2" s="349"/>
      <c r="GO2" s="349"/>
      <c r="GP2" s="349"/>
      <c r="GQ2" s="349"/>
      <c r="GR2" s="349"/>
      <c r="GS2" s="349"/>
      <c r="GT2" s="349"/>
      <c r="GU2" s="349"/>
      <c r="GV2" s="349"/>
      <c r="GW2" s="349"/>
      <c r="GX2" s="349"/>
      <c r="GY2" s="349"/>
      <c r="GZ2" s="349"/>
      <c r="HA2" s="349"/>
      <c r="HB2" s="349"/>
      <c r="HC2" s="349"/>
      <c r="HD2" s="349"/>
      <c r="HE2" s="349"/>
      <c r="HF2" s="349"/>
      <c r="HG2" s="349"/>
      <c r="HH2" s="349"/>
      <c r="HI2" s="349"/>
      <c r="HJ2" s="349"/>
      <c r="HK2" s="349"/>
      <c r="HL2" s="349"/>
      <c r="HM2" s="349"/>
      <c r="HN2" s="349"/>
      <c r="HO2" s="349"/>
      <c r="HP2" s="349"/>
      <c r="HQ2" s="349"/>
      <c r="HR2" s="349"/>
      <c r="HS2" s="349"/>
      <c r="HT2" s="349"/>
      <c r="HU2" s="349"/>
      <c r="HV2" s="349"/>
      <c r="HW2" s="349"/>
      <c r="HX2" s="349"/>
      <c r="HY2" s="349"/>
      <c r="HZ2" s="349"/>
      <c r="IA2" s="349"/>
      <c r="IB2" s="349"/>
      <c r="IC2" s="349"/>
      <c r="ID2" s="349"/>
      <c r="IE2" s="349"/>
      <c r="IF2" s="349"/>
      <c r="IG2" s="349"/>
      <c r="IH2" s="349"/>
      <c r="II2" s="349"/>
      <c r="IJ2" s="349"/>
      <c r="IK2" s="349"/>
      <c r="IL2" s="349"/>
      <c r="IM2" s="349"/>
      <c r="IN2" s="349"/>
      <c r="IO2" s="349"/>
      <c r="IP2" s="349"/>
      <c r="IQ2" s="349"/>
      <c r="IR2" s="349"/>
      <c r="IS2" s="349"/>
      <c r="IT2" s="349"/>
    </row>
    <row r="3" spans="1:254" ht="23.25">
      <c r="A3" s="349"/>
      <c r="B3" s="606" t="s">
        <v>1310</v>
      </c>
      <c r="C3" s="606"/>
      <c r="D3" s="606"/>
      <c r="E3" s="606"/>
      <c r="F3" s="606"/>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49"/>
      <c r="ED3" s="349"/>
      <c r="EE3" s="349"/>
      <c r="EF3" s="349"/>
      <c r="EG3" s="349"/>
      <c r="EH3" s="349"/>
      <c r="EI3" s="349"/>
      <c r="EJ3" s="349"/>
      <c r="EK3" s="349"/>
      <c r="EL3" s="349"/>
      <c r="EM3" s="349"/>
      <c r="EN3" s="349"/>
      <c r="EO3" s="349"/>
      <c r="EP3" s="349"/>
      <c r="EQ3" s="349"/>
      <c r="ER3" s="349"/>
      <c r="ES3" s="349"/>
      <c r="ET3" s="349"/>
      <c r="EU3" s="349"/>
      <c r="EV3" s="349"/>
      <c r="EW3" s="349"/>
      <c r="EX3" s="349"/>
      <c r="EY3" s="349"/>
      <c r="EZ3" s="349"/>
      <c r="FA3" s="349"/>
      <c r="FB3" s="349"/>
      <c r="FC3" s="349"/>
      <c r="FD3" s="349"/>
      <c r="FE3" s="349"/>
      <c r="FF3" s="349"/>
      <c r="FG3" s="349"/>
      <c r="FH3" s="349"/>
      <c r="FI3" s="349"/>
      <c r="FJ3" s="349"/>
      <c r="FK3" s="349"/>
      <c r="FL3" s="349"/>
      <c r="FM3" s="349"/>
      <c r="FN3" s="349"/>
      <c r="FO3" s="349"/>
      <c r="FP3" s="349"/>
      <c r="FQ3" s="349"/>
      <c r="FR3" s="349"/>
      <c r="FS3" s="349"/>
      <c r="FT3" s="349"/>
      <c r="FU3" s="349"/>
      <c r="FV3" s="349"/>
      <c r="FW3" s="349"/>
      <c r="FX3" s="349"/>
      <c r="FY3" s="349"/>
      <c r="FZ3" s="349"/>
      <c r="GA3" s="349"/>
      <c r="GB3" s="349"/>
      <c r="GC3" s="349"/>
      <c r="GD3" s="349"/>
      <c r="GE3" s="349"/>
      <c r="GF3" s="349"/>
      <c r="GG3" s="349"/>
      <c r="GH3" s="349"/>
      <c r="GI3" s="349"/>
      <c r="GJ3" s="349"/>
      <c r="GK3" s="349"/>
      <c r="GL3" s="349"/>
      <c r="GM3" s="349"/>
      <c r="GN3" s="349"/>
      <c r="GO3" s="349"/>
      <c r="GP3" s="349"/>
      <c r="GQ3" s="349"/>
      <c r="GR3" s="349"/>
      <c r="GS3" s="349"/>
      <c r="GT3" s="349"/>
      <c r="GU3" s="349"/>
      <c r="GV3" s="349"/>
      <c r="GW3" s="349"/>
      <c r="GX3" s="349"/>
      <c r="GY3" s="349"/>
      <c r="GZ3" s="349"/>
      <c r="HA3" s="349"/>
      <c r="HB3" s="349"/>
      <c r="HC3" s="349"/>
      <c r="HD3" s="349"/>
      <c r="HE3" s="349"/>
      <c r="HF3" s="349"/>
      <c r="HG3" s="349"/>
      <c r="HH3" s="349"/>
      <c r="HI3" s="349"/>
      <c r="HJ3" s="349"/>
      <c r="HK3" s="349"/>
      <c r="HL3" s="349"/>
      <c r="HM3" s="349"/>
      <c r="HN3" s="349"/>
      <c r="HO3" s="349"/>
      <c r="HP3" s="349"/>
      <c r="HQ3" s="349"/>
      <c r="HR3" s="349"/>
      <c r="HS3" s="349"/>
      <c r="HT3" s="349"/>
      <c r="HU3" s="349"/>
      <c r="HV3" s="349"/>
      <c r="HW3" s="349"/>
      <c r="HX3" s="349"/>
      <c r="HY3" s="349"/>
      <c r="HZ3" s="349"/>
      <c r="IA3" s="349"/>
      <c r="IB3" s="349"/>
      <c r="IC3" s="349"/>
      <c r="ID3" s="349"/>
      <c r="IE3" s="349"/>
      <c r="IF3" s="349"/>
      <c r="IG3" s="349"/>
      <c r="IH3" s="349"/>
      <c r="II3" s="349"/>
      <c r="IJ3" s="349"/>
      <c r="IK3" s="349"/>
      <c r="IL3" s="349"/>
      <c r="IM3" s="349"/>
      <c r="IN3" s="349"/>
      <c r="IO3" s="349"/>
      <c r="IP3" s="349"/>
      <c r="IQ3" s="349"/>
      <c r="IR3" s="349"/>
      <c r="IS3" s="349"/>
      <c r="IT3" s="349"/>
    </row>
    <row r="4" spans="1:254" ht="18.75" customHeight="1">
      <c r="A4" s="349"/>
      <c r="B4" s="376" t="s">
        <v>1309</v>
      </c>
      <c r="C4" s="377"/>
      <c r="D4" s="356"/>
      <c r="E4" s="375"/>
      <c r="F4" s="350"/>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49"/>
      <c r="ED4" s="349"/>
      <c r="EE4" s="349"/>
      <c r="EF4" s="349"/>
      <c r="EG4" s="349"/>
      <c r="EH4" s="349"/>
      <c r="EI4" s="349"/>
      <c r="EJ4" s="349"/>
      <c r="EK4" s="349"/>
      <c r="EL4" s="349"/>
      <c r="EM4" s="349"/>
      <c r="EN4" s="349"/>
      <c r="EO4" s="349"/>
      <c r="EP4" s="349"/>
      <c r="EQ4" s="349"/>
      <c r="ER4" s="349"/>
      <c r="ES4" s="349"/>
      <c r="ET4" s="349"/>
      <c r="EU4" s="349"/>
      <c r="EV4" s="349"/>
      <c r="EW4" s="349"/>
      <c r="EX4" s="349"/>
      <c r="EY4" s="349"/>
      <c r="EZ4" s="349"/>
      <c r="FA4" s="349"/>
      <c r="FB4" s="349"/>
      <c r="FC4" s="349"/>
      <c r="FD4" s="349"/>
      <c r="FE4" s="349"/>
      <c r="FF4" s="349"/>
      <c r="FG4" s="349"/>
      <c r="FH4" s="349"/>
      <c r="FI4" s="349"/>
      <c r="FJ4" s="349"/>
      <c r="FK4" s="349"/>
      <c r="FL4" s="349"/>
      <c r="FM4" s="349"/>
      <c r="FN4" s="349"/>
      <c r="FO4" s="349"/>
      <c r="FP4" s="349"/>
      <c r="FQ4" s="349"/>
      <c r="FR4" s="349"/>
      <c r="FS4" s="349"/>
      <c r="FT4" s="349"/>
      <c r="FU4" s="349"/>
      <c r="FV4" s="349"/>
      <c r="FW4" s="349"/>
      <c r="FX4" s="349"/>
      <c r="FY4" s="349"/>
      <c r="FZ4" s="349"/>
      <c r="GA4" s="349"/>
      <c r="GB4" s="349"/>
      <c r="GC4" s="349"/>
      <c r="GD4" s="349"/>
      <c r="GE4" s="349"/>
      <c r="GF4" s="349"/>
      <c r="GG4" s="349"/>
      <c r="GH4" s="349"/>
      <c r="GI4" s="349"/>
      <c r="GJ4" s="349"/>
      <c r="GK4" s="349"/>
      <c r="GL4" s="349"/>
      <c r="GM4" s="349"/>
      <c r="GN4" s="349"/>
      <c r="GO4" s="349"/>
      <c r="GP4" s="349"/>
      <c r="GQ4" s="349"/>
      <c r="GR4" s="349"/>
      <c r="GS4" s="349"/>
      <c r="GT4" s="349"/>
      <c r="GU4" s="349"/>
      <c r="GV4" s="349"/>
      <c r="GW4" s="349"/>
      <c r="GX4" s="349"/>
      <c r="GY4" s="349"/>
      <c r="GZ4" s="349"/>
      <c r="HA4" s="349"/>
      <c r="HB4" s="349"/>
      <c r="HC4" s="349"/>
      <c r="HD4" s="349"/>
      <c r="HE4" s="349"/>
      <c r="HF4" s="349"/>
      <c r="HG4" s="349"/>
      <c r="HH4" s="349"/>
      <c r="HI4" s="349"/>
      <c r="HJ4" s="349"/>
      <c r="HK4" s="349"/>
      <c r="HL4" s="349"/>
      <c r="HM4" s="349"/>
      <c r="HN4" s="349"/>
      <c r="HO4" s="349"/>
      <c r="HP4" s="349"/>
      <c r="HQ4" s="349"/>
      <c r="HR4" s="349"/>
      <c r="HS4" s="349"/>
      <c r="HT4" s="349"/>
      <c r="HU4" s="349"/>
      <c r="HV4" s="349"/>
      <c r="HW4" s="349"/>
      <c r="HX4" s="349"/>
      <c r="HY4" s="349"/>
      <c r="HZ4" s="349"/>
      <c r="IA4" s="349"/>
      <c r="IB4" s="349"/>
      <c r="IC4" s="349"/>
      <c r="ID4" s="349"/>
      <c r="IE4" s="349"/>
      <c r="IF4" s="349"/>
      <c r="IG4" s="349"/>
      <c r="IH4" s="349"/>
      <c r="II4" s="349"/>
      <c r="IJ4" s="349"/>
      <c r="IK4" s="349"/>
      <c r="IL4" s="349"/>
      <c r="IM4" s="349"/>
      <c r="IN4" s="349"/>
      <c r="IO4" s="349"/>
      <c r="IP4" s="349"/>
      <c r="IQ4" s="349"/>
      <c r="IR4" s="349"/>
      <c r="IS4" s="349"/>
      <c r="IT4" s="349"/>
    </row>
    <row r="5" spans="1:254" s="312" customFormat="1" ht="18.75" customHeight="1">
      <c r="A5" s="351"/>
      <c r="B5" s="352" t="s">
        <v>604</v>
      </c>
      <c r="C5" s="357">
        <v>1070790</v>
      </c>
      <c r="D5" s="358"/>
      <c r="E5" s="359">
        <f>'I-TI'!P4</f>
        <v>1078307</v>
      </c>
      <c r="F5" s="398">
        <f>(E5-C5)/C5</f>
        <v>7.0200506168342997E-3</v>
      </c>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c r="DP5" s="351"/>
      <c r="DQ5" s="351"/>
      <c r="DR5" s="351"/>
      <c r="DS5" s="351"/>
      <c r="DT5" s="351"/>
      <c r="DU5" s="351"/>
      <c r="DV5" s="351"/>
      <c r="DW5" s="351"/>
      <c r="DX5" s="351"/>
      <c r="DY5" s="351"/>
      <c r="DZ5" s="351"/>
      <c r="EA5" s="351"/>
      <c r="EB5" s="351"/>
      <c r="EC5" s="351"/>
      <c r="ED5" s="351"/>
      <c r="EE5" s="351"/>
      <c r="EF5" s="351"/>
      <c r="EG5" s="351"/>
      <c r="EH5" s="351"/>
      <c r="EI5" s="351"/>
      <c r="EJ5" s="351"/>
      <c r="EK5" s="351"/>
      <c r="EL5" s="351"/>
      <c r="EM5" s="351"/>
      <c r="EN5" s="351"/>
      <c r="EO5" s="351"/>
      <c r="EP5" s="351"/>
      <c r="EQ5" s="351"/>
      <c r="ER5" s="351"/>
      <c r="ES5" s="351"/>
      <c r="ET5" s="351"/>
      <c r="EU5" s="351"/>
      <c r="EV5" s="351"/>
      <c r="EW5" s="351"/>
      <c r="EX5" s="351"/>
      <c r="EY5" s="351"/>
      <c r="EZ5" s="351"/>
      <c r="FA5" s="351"/>
      <c r="FB5" s="351"/>
      <c r="FC5" s="351"/>
      <c r="FD5" s="351"/>
      <c r="FE5" s="351"/>
      <c r="FF5" s="351"/>
      <c r="FG5" s="351"/>
      <c r="FH5" s="351"/>
      <c r="FI5" s="351"/>
      <c r="FJ5" s="351"/>
      <c r="FK5" s="351"/>
      <c r="FL5" s="351"/>
      <c r="FM5" s="351"/>
      <c r="FN5" s="351"/>
      <c r="FO5" s="351"/>
      <c r="FP5" s="351"/>
      <c r="FQ5" s="351"/>
      <c r="FR5" s="351"/>
      <c r="FS5" s="351"/>
      <c r="FT5" s="351"/>
      <c r="FU5" s="351"/>
      <c r="FV5" s="351"/>
      <c r="FW5" s="351"/>
      <c r="FX5" s="351"/>
      <c r="FY5" s="351"/>
      <c r="FZ5" s="351"/>
      <c r="GA5" s="351"/>
      <c r="GB5" s="351"/>
      <c r="GC5" s="351"/>
      <c r="GD5" s="351"/>
      <c r="GE5" s="351"/>
      <c r="GF5" s="351"/>
      <c r="GG5" s="351"/>
      <c r="GH5" s="351"/>
      <c r="GI5" s="351"/>
      <c r="GJ5" s="351"/>
      <c r="GK5" s="351"/>
      <c r="GL5" s="351"/>
      <c r="GM5" s="351"/>
      <c r="GN5" s="351"/>
      <c r="GO5" s="351"/>
      <c r="GP5" s="351"/>
      <c r="GQ5" s="351"/>
      <c r="GR5" s="351"/>
      <c r="GS5" s="351"/>
      <c r="GT5" s="351"/>
      <c r="GU5" s="351"/>
      <c r="GV5" s="351"/>
      <c r="GW5" s="351"/>
      <c r="GX5" s="351"/>
      <c r="GY5" s="351"/>
      <c r="GZ5" s="351"/>
      <c r="HA5" s="351"/>
      <c r="HB5" s="351"/>
      <c r="HC5" s="351"/>
      <c r="HD5" s="351"/>
      <c r="HE5" s="351"/>
      <c r="HF5" s="351"/>
      <c r="HG5" s="351"/>
      <c r="HH5" s="351"/>
      <c r="HI5" s="351"/>
      <c r="HJ5" s="351"/>
      <c r="HK5" s="351"/>
      <c r="HL5" s="351"/>
      <c r="HM5" s="351"/>
      <c r="HN5" s="351"/>
      <c r="HO5" s="351"/>
      <c r="HP5" s="351"/>
      <c r="HQ5" s="351"/>
      <c r="HR5" s="351"/>
      <c r="HS5" s="351"/>
      <c r="HT5" s="351"/>
      <c r="HU5" s="351"/>
      <c r="HV5" s="351"/>
      <c r="HW5" s="351"/>
      <c r="HX5" s="351"/>
      <c r="HY5" s="351"/>
      <c r="HZ5" s="351"/>
      <c r="IA5" s="351"/>
      <c r="IB5" s="351"/>
      <c r="IC5" s="351"/>
      <c r="ID5" s="351"/>
      <c r="IE5" s="351"/>
      <c r="IF5" s="351"/>
      <c r="IG5" s="351"/>
      <c r="IH5" s="351"/>
      <c r="II5" s="351"/>
      <c r="IJ5" s="351"/>
      <c r="IK5" s="351"/>
      <c r="IL5" s="351"/>
      <c r="IM5" s="351"/>
      <c r="IN5" s="351"/>
      <c r="IO5" s="351"/>
      <c r="IP5" s="351"/>
      <c r="IQ5" s="351"/>
      <c r="IR5" s="351"/>
      <c r="IS5" s="351"/>
      <c r="IT5" s="351"/>
    </row>
    <row r="6" spans="1:254" s="312" customFormat="1" ht="18.75" customHeight="1">
      <c r="A6" s="351"/>
      <c r="B6" s="352" t="s">
        <v>576</v>
      </c>
      <c r="C6" s="357"/>
      <c r="D6" s="358"/>
      <c r="E6" s="359">
        <f>'I-TI'!P57</f>
        <v>0</v>
      </c>
      <c r="F6" s="398" t="e">
        <f t="shared" ref="F6:F26" si="0">(E6-C6)/C6</f>
        <v>#DIV/0!</v>
      </c>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c r="DF6" s="351"/>
      <c r="DG6" s="351"/>
      <c r="DH6" s="351"/>
      <c r="DI6" s="351"/>
      <c r="DJ6" s="351"/>
      <c r="DK6" s="351"/>
      <c r="DL6" s="351"/>
      <c r="DM6" s="351"/>
      <c r="DN6" s="351"/>
      <c r="DO6" s="351"/>
      <c r="DP6" s="351"/>
      <c r="DQ6" s="351"/>
      <c r="DR6" s="351"/>
      <c r="DS6" s="351"/>
      <c r="DT6" s="351"/>
      <c r="DU6" s="351"/>
      <c r="DV6" s="351"/>
      <c r="DW6" s="351"/>
      <c r="DX6" s="351"/>
      <c r="DY6" s="351"/>
      <c r="DZ6" s="351"/>
      <c r="EA6" s="351"/>
      <c r="EB6" s="351"/>
      <c r="EC6" s="351"/>
      <c r="ED6" s="351"/>
      <c r="EE6" s="351"/>
      <c r="EF6" s="351"/>
      <c r="EG6" s="351"/>
      <c r="EH6" s="351"/>
      <c r="EI6" s="351"/>
      <c r="EJ6" s="351"/>
      <c r="EK6" s="351"/>
      <c r="EL6" s="351"/>
      <c r="EM6" s="351"/>
      <c r="EN6" s="351"/>
      <c r="EO6" s="351"/>
      <c r="EP6" s="351"/>
      <c r="EQ6" s="351"/>
      <c r="ER6" s="351"/>
      <c r="ES6" s="351"/>
      <c r="ET6" s="351"/>
      <c r="EU6" s="351"/>
      <c r="EV6" s="351"/>
      <c r="EW6" s="351"/>
      <c r="EX6" s="351"/>
      <c r="EY6" s="351"/>
      <c r="EZ6" s="351"/>
      <c r="FA6" s="351"/>
      <c r="FB6" s="351"/>
      <c r="FC6" s="351"/>
      <c r="FD6" s="351"/>
      <c r="FE6" s="351"/>
      <c r="FF6" s="351"/>
      <c r="FG6" s="351"/>
      <c r="FH6" s="351"/>
      <c r="FI6" s="351"/>
      <c r="FJ6" s="351"/>
      <c r="FK6" s="351"/>
      <c r="FL6" s="351"/>
      <c r="FM6" s="351"/>
      <c r="FN6" s="351"/>
      <c r="FO6" s="351"/>
      <c r="FP6" s="351"/>
      <c r="FQ6" s="351"/>
      <c r="FR6" s="351"/>
      <c r="FS6" s="351"/>
      <c r="FT6" s="351"/>
      <c r="FU6" s="351"/>
      <c r="FV6" s="351"/>
      <c r="FW6" s="351"/>
      <c r="FX6" s="351"/>
      <c r="FY6" s="351"/>
      <c r="FZ6" s="351"/>
      <c r="GA6" s="351"/>
      <c r="GB6" s="351"/>
      <c r="GC6" s="351"/>
      <c r="GD6" s="351"/>
      <c r="GE6" s="351"/>
      <c r="GF6" s="351"/>
      <c r="GG6" s="351"/>
      <c r="GH6" s="351"/>
      <c r="GI6" s="351"/>
      <c r="GJ6" s="351"/>
      <c r="GK6" s="351"/>
      <c r="GL6" s="351"/>
      <c r="GM6" s="351"/>
      <c r="GN6" s="351"/>
      <c r="GO6" s="351"/>
      <c r="GP6" s="351"/>
      <c r="GQ6" s="351"/>
      <c r="GR6" s="351"/>
      <c r="GS6" s="351"/>
      <c r="GT6" s="351"/>
      <c r="GU6" s="351"/>
      <c r="GV6" s="351"/>
      <c r="GW6" s="351"/>
      <c r="GX6" s="351"/>
      <c r="GY6" s="351"/>
      <c r="GZ6" s="351"/>
      <c r="HA6" s="351"/>
      <c r="HB6" s="351"/>
      <c r="HC6" s="351"/>
      <c r="HD6" s="351"/>
      <c r="HE6" s="351"/>
      <c r="HF6" s="351"/>
      <c r="HG6" s="351"/>
      <c r="HH6" s="351"/>
      <c r="HI6" s="351"/>
      <c r="HJ6" s="351"/>
      <c r="HK6" s="351"/>
      <c r="HL6" s="351"/>
      <c r="HM6" s="351"/>
      <c r="HN6" s="351"/>
      <c r="HO6" s="351"/>
      <c r="HP6" s="351"/>
      <c r="HQ6" s="351"/>
      <c r="HR6" s="351"/>
      <c r="HS6" s="351"/>
      <c r="HT6" s="351"/>
      <c r="HU6" s="351"/>
      <c r="HV6" s="351"/>
      <c r="HW6" s="351"/>
      <c r="HX6" s="351"/>
      <c r="HY6" s="351"/>
      <c r="HZ6" s="351"/>
      <c r="IA6" s="351"/>
      <c r="IB6" s="351"/>
      <c r="IC6" s="351"/>
      <c r="ID6" s="351"/>
      <c r="IE6" s="351"/>
      <c r="IF6" s="351"/>
      <c r="IG6" s="351"/>
      <c r="IH6" s="351"/>
      <c r="II6" s="351"/>
      <c r="IJ6" s="351"/>
      <c r="IK6" s="351"/>
      <c r="IL6" s="351"/>
      <c r="IM6" s="351"/>
      <c r="IN6" s="351"/>
      <c r="IO6" s="351"/>
      <c r="IP6" s="351"/>
      <c r="IQ6" s="351"/>
      <c r="IR6" s="351"/>
      <c r="IS6" s="351"/>
      <c r="IT6" s="351"/>
    </row>
    <row r="7" spans="1:254" s="312" customFormat="1" ht="18.75" customHeight="1">
      <c r="A7" s="351"/>
      <c r="B7" s="352" t="s">
        <v>571</v>
      </c>
      <c r="C7" s="357"/>
      <c r="D7" s="358"/>
      <c r="E7" s="359">
        <f>'I-TI'!P63</f>
        <v>0</v>
      </c>
      <c r="F7" s="398" t="e">
        <f t="shared" si="0"/>
        <v>#DIV/0!</v>
      </c>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c r="DP7" s="351"/>
      <c r="DQ7" s="351"/>
      <c r="DR7" s="351"/>
      <c r="DS7" s="351"/>
      <c r="DT7" s="351"/>
      <c r="DU7" s="351"/>
      <c r="DV7" s="351"/>
      <c r="DW7" s="351"/>
      <c r="DX7" s="351"/>
      <c r="DY7" s="351"/>
      <c r="DZ7" s="351"/>
      <c r="EA7" s="351"/>
      <c r="EB7" s="351"/>
      <c r="EC7" s="351"/>
      <c r="ED7" s="351"/>
      <c r="EE7" s="351"/>
      <c r="EF7" s="351"/>
      <c r="EG7" s="351"/>
      <c r="EH7" s="351"/>
      <c r="EI7" s="351"/>
      <c r="EJ7" s="351"/>
      <c r="EK7" s="351"/>
      <c r="EL7" s="351"/>
      <c r="EM7" s="351"/>
      <c r="EN7" s="351"/>
      <c r="EO7" s="351"/>
      <c r="EP7" s="351"/>
      <c r="EQ7" s="351"/>
      <c r="ER7" s="351"/>
      <c r="ES7" s="351"/>
      <c r="ET7" s="351"/>
      <c r="EU7" s="351"/>
      <c r="EV7" s="351"/>
      <c r="EW7" s="351"/>
      <c r="EX7" s="351"/>
      <c r="EY7" s="351"/>
      <c r="EZ7" s="351"/>
      <c r="FA7" s="351"/>
      <c r="FB7" s="351"/>
      <c r="FC7" s="351"/>
      <c r="FD7" s="351"/>
      <c r="FE7" s="351"/>
      <c r="FF7" s="351"/>
      <c r="FG7" s="351"/>
      <c r="FH7" s="351"/>
      <c r="FI7" s="351"/>
      <c r="FJ7" s="351"/>
      <c r="FK7" s="351"/>
      <c r="FL7" s="351"/>
      <c r="FM7" s="351"/>
      <c r="FN7" s="351"/>
      <c r="FO7" s="351"/>
      <c r="FP7" s="351"/>
      <c r="FQ7" s="351"/>
      <c r="FR7" s="351"/>
      <c r="FS7" s="351"/>
      <c r="FT7" s="351"/>
      <c r="FU7" s="351"/>
      <c r="FV7" s="351"/>
      <c r="FW7" s="351"/>
      <c r="FX7" s="351"/>
      <c r="FY7" s="351"/>
      <c r="FZ7" s="351"/>
      <c r="GA7" s="351"/>
      <c r="GB7" s="351"/>
      <c r="GC7" s="351"/>
      <c r="GD7" s="351"/>
      <c r="GE7" s="351"/>
      <c r="GF7" s="351"/>
      <c r="GG7" s="351"/>
      <c r="GH7" s="351"/>
      <c r="GI7" s="351"/>
      <c r="GJ7" s="351"/>
      <c r="GK7" s="351"/>
      <c r="GL7" s="351"/>
      <c r="GM7" s="351"/>
      <c r="GN7" s="351"/>
      <c r="GO7" s="351"/>
      <c r="GP7" s="351"/>
      <c r="GQ7" s="351"/>
      <c r="GR7" s="351"/>
      <c r="GS7" s="351"/>
      <c r="GT7" s="351"/>
      <c r="GU7" s="351"/>
      <c r="GV7" s="351"/>
      <c r="GW7" s="351"/>
      <c r="GX7" s="351"/>
      <c r="GY7" s="351"/>
      <c r="GZ7" s="351"/>
      <c r="HA7" s="351"/>
      <c r="HB7" s="351"/>
      <c r="HC7" s="351"/>
      <c r="HD7" s="351"/>
      <c r="HE7" s="351"/>
      <c r="HF7" s="351"/>
      <c r="HG7" s="351"/>
      <c r="HH7" s="351"/>
      <c r="HI7" s="351"/>
      <c r="HJ7" s="351"/>
      <c r="HK7" s="351"/>
      <c r="HL7" s="351"/>
      <c r="HM7" s="351"/>
      <c r="HN7" s="351"/>
      <c r="HO7" s="351"/>
      <c r="HP7" s="351"/>
      <c r="HQ7" s="351"/>
      <c r="HR7" s="351"/>
      <c r="HS7" s="351"/>
      <c r="HT7" s="351"/>
      <c r="HU7" s="351"/>
      <c r="HV7" s="351"/>
      <c r="HW7" s="351"/>
      <c r="HX7" s="351"/>
      <c r="HY7" s="351"/>
      <c r="HZ7" s="351"/>
      <c r="IA7" s="351"/>
      <c r="IB7" s="351"/>
      <c r="IC7" s="351"/>
      <c r="ID7" s="351"/>
      <c r="IE7" s="351"/>
      <c r="IF7" s="351"/>
      <c r="IG7" s="351"/>
      <c r="IH7" s="351"/>
      <c r="II7" s="351"/>
      <c r="IJ7" s="351"/>
      <c r="IK7" s="351"/>
      <c r="IL7" s="351"/>
      <c r="IM7" s="351"/>
      <c r="IN7" s="351"/>
      <c r="IO7" s="351"/>
      <c r="IP7" s="351"/>
      <c r="IQ7" s="351"/>
      <c r="IR7" s="351"/>
      <c r="IS7" s="351"/>
      <c r="IT7" s="351"/>
    </row>
    <row r="8" spans="1:254" s="312" customFormat="1" ht="18.75" customHeight="1">
      <c r="A8" s="351"/>
      <c r="B8" s="352" t="s">
        <v>563</v>
      </c>
      <c r="C8" s="357">
        <v>1446155</v>
      </c>
      <c r="D8" s="358"/>
      <c r="E8" s="359">
        <f>'I-TI'!P68</f>
        <v>1716162</v>
      </c>
      <c r="F8" s="398">
        <f t="shared" si="0"/>
        <v>0.18670681911689965</v>
      </c>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c r="DF8" s="351"/>
      <c r="DG8" s="351"/>
      <c r="DH8" s="351"/>
      <c r="DI8" s="351"/>
      <c r="DJ8" s="351"/>
      <c r="DK8" s="351"/>
      <c r="DL8" s="351"/>
      <c r="DM8" s="351"/>
      <c r="DN8" s="351"/>
      <c r="DO8" s="351"/>
      <c r="DP8" s="351"/>
      <c r="DQ8" s="351"/>
      <c r="DR8" s="351"/>
      <c r="DS8" s="351"/>
      <c r="DT8" s="351"/>
      <c r="DU8" s="351"/>
      <c r="DV8" s="351"/>
      <c r="DW8" s="351"/>
      <c r="DX8" s="351"/>
      <c r="DY8" s="351"/>
      <c r="DZ8" s="351"/>
      <c r="EA8" s="351"/>
      <c r="EB8" s="351"/>
      <c r="EC8" s="351"/>
      <c r="ED8" s="351"/>
      <c r="EE8" s="351"/>
      <c r="EF8" s="351"/>
      <c r="EG8" s="351"/>
      <c r="EH8" s="351"/>
      <c r="EI8" s="351"/>
      <c r="EJ8" s="351"/>
      <c r="EK8" s="351"/>
      <c r="EL8" s="351"/>
      <c r="EM8" s="351"/>
      <c r="EN8" s="351"/>
      <c r="EO8" s="351"/>
      <c r="EP8" s="351"/>
      <c r="EQ8" s="351"/>
      <c r="ER8" s="351"/>
      <c r="ES8" s="351"/>
      <c r="ET8" s="351"/>
      <c r="EU8" s="351"/>
      <c r="EV8" s="351"/>
      <c r="EW8" s="351"/>
      <c r="EX8" s="351"/>
      <c r="EY8" s="351"/>
      <c r="EZ8" s="351"/>
      <c r="FA8" s="351"/>
      <c r="FB8" s="351"/>
      <c r="FC8" s="351"/>
      <c r="FD8" s="351"/>
      <c r="FE8" s="351"/>
      <c r="FF8" s="351"/>
      <c r="FG8" s="351"/>
      <c r="FH8" s="351"/>
      <c r="FI8" s="351"/>
      <c r="FJ8" s="351"/>
      <c r="FK8" s="351"/>
      <c r="FL8" s="351"/>
      <c r="FM8" s="351"/>
      <c r="FN8" s="351"/>
      <c r="FO8" s="351"/>
      <c r="FP8" s="351"/>
      <c r="FQ8" s="351"/>
      <c r="FR8" s="351"/>
      <c r="FS8" s="351"/>
      <c r="FT8" s="351"/>
      <c r="FU8" s="351"/>
      <c r="FV8" s="351"/>
      <c r="FW8" s="351"/>
      <c r="FX8" s="351"/>
      <c r="FY8" s="351"/>
      <c r="FZ8" s="351"/>
      <c r="GA8" s="351"/>
      <c r="GB8" s="351"/>
      <c r="GC8" s="351"/>
      <c r="GD8" s="351"/>
      <c r="GE8" s="351"/>
      <c r="GF8" s="351"/>
      <c r="GG8" s="351"/>
      <c r="GH8" s="351"/>
      <c r="GI8" s="351"/>
      <c r="GJ8" s="351"/>
      <c r="GK8" s="351"/>
      <c r="GL8" s="351"/>
      <c r="GM8" s="351"/>
      <c r="GN8" s="351"/>
      <c r="GO8" s="351"/>
      <c r="GP8" s="351"/>
      <c r="GQ8" s="351"/>
      <c r="GR8" s="351"/>
      <c r="GS8" s="351"/>
      <c r="GT8" s="351"/>
      <c r="GU8" s="351"/>
      <c r="GV8" s="351"/>
      <c r="GW8" s="351"/>
      <c r="GX8" s="351"/>
      <c r="GY8" s="351"/>
      <c r="GZ8" s="351"/>
      <c r="HA8" s="351"/>
      <c r="HB8" s="351"/>
      <c r="HC8" s="351"/>
      <c r="HD8" s="351"/>
      <c r="HE8" s="351"/>
      <c r="HF8" s="351"/>
      <c r="HG8" s="351"/>
      <c r="HH8" s="351"/>
      <c r="HI8" s="351"/>
      <c r="HJ8" s="351"/>
      <c r="HK8" s="351"/>
      <c r="HL8" s="351"/>
      <c r="HM8" s="351"/>
      <c r="HN8" s="351"/>
      <c r="HO8" s="351"/>
      <c r="HP8" s="351"/>
      <c r="HQ8" s="351"/>
      <c r="HR8" s="351"/>
      <c r="HS8" s="351"/>
      <c r="HT8" s="351"/>
      <c r="HU8" s="351"/>
      <c r="HV8" s="351"/>
      <c r="HW8" s="351"/>
      <c r="HX8" s="351"/>
      <c r="HY8" s="351"/>
      <c r="HZ8" s="351"/>
      <c r="IA8" s="351"/>
      <c r="IB8" s="351"/>
      <c r="IC8" s="351"/>
      <c r="ID8" s="351"/>
      <c r="IE8" s="351"/>
      <c r="IF8" s="351"/>
      <c r="IG8" s="351"/>
      <c r="IH8" s="351"/>
      <c r="II8" s="351"/>
      <c r="IJ8" s="351"/>
      <c r="IK8" s="351"/>
      <c r="IL8" s="351"/>
      <c r="IM8" s="351"/>
      <c r="IN8" s="351"/>
      <c r="IO8" s="351"/>
      <c r="IP8" s="351"/>
      <c r="IQ8" s="351"/>
      <c r="IR8" s="351"/>
      <c r="IS8" s="351"/>
      <c r="IT8" s="351"/>
    </row>
    <row r="9" spans="1:254" s="312" customFormat="1" ht="18.75" customHeight="1">
      <c r="A9" s="351"/>
      <c r="B9" s="352" t="s">
        <v>1139</v>
      </c>
      <c r="C9" s="357">
        <v>1227200</v>
      </c>
      <c r="D9" s="358"/>
      <c r="E9" s="359">
        <f>'I-TI'!P210</f>
        <v>1495200</v>
      </c>
      <c r="F9" s="398">
        <f t="shared" si="0"/>
        <v>0.2183833116036506</v>
      </c>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351"/>
      <c r="DJ9" s="351"/>
      <c r="DK9" s="351"/>
      <c r="DL9" s="351"/>
      <c r="DM9" s="351"/>
      <c r="DN9" s="351"/>
      <c r="DO9" s="351"/>
      <c r="DP9" s="351"/>
      <c r="DQ9" s="351"/>
      <c r="DR9" s="351"/>
      <c r="DS9" s="351"/>
      <c r="DT9" s="351"/>
      <c r="DU9" s="351"/>
      <c r="DV9" s="351"/>
      <c r="DW9" s="351"/>
      <c r="DX9" s="351"/>
      <c r="DY9" s="351"/>
      <c r="DZ9" s="351"/>
      <c r="EA9" s="351"/>
      <c r="EB9" s="351"/>
      <c r="EC9" s="351"/>
      <c r="ED9" s="351"/>
      <c r="EE9" s="351"/>
      <c r="EF9" s="351"/>
      <c r="EG9" s="351"/>
      <c r="EH9" s="351"/>
      <c r="EI9" s="351"/>
      <c r="EJ9" s="351"/>
      <c r="EK9" s="351"/>
      <c r="EL9" s="351"/>
      <c r="EM9" s="351"/>
      <c r="EN9" s="351"/>
      <c r="EO9" s="351"/>
      <c r="EP9" s="351"/>
      <c r="EQ9" s="351"/>
      <c r="ER9" s="351"/>
      <c r="ES9" s="351"/>
      <c r="ET9" s="351"/>
      <c r="EU9" s="351"/>
      <c r="EV9" s="351"/>
      <c r="EW9" s="351"/>
      <c r="EX9" s="351"/>
      <c r="EY9" s="351"/>
      <c r="EZ9" s="351"/>
      <c r="FA9" s="351"/>
      <c r="FB9" s="351"/>
      <c r="FC9" s="351"/>
      <c r="FD9" s="351"/>
      <c r="FE9" s="351"/>
      <c r="FF9" s="351"/>
      <c r="FG9" s="351"/>
      <c r="FH9" s="351"/>
      <c r="FI9" s="351"/>
      <c r="FJ9" s="351"/>
      <c r="FK9" s="351"/>
      <c r="FL9" s="351"/>
      <c r="FM9" s="351"/>
      <c r="FN9" s="351"/>
      <c r="FO9" s="351"/>
      <c r="FP9" s="351"/>
      <c r="FQ9" s="351"/>
      <c r="FR9" s="351"/>
      <c r="FS9" s="351"/>
      <c r="FT9" s="351"/>
      <c r="FU9" s="351"/>
      <c r="FV9" s="351"/>
      <c r="FW9" s="351"/>
      <c r="FX9" s="351"/>
      <c r="FY9" s="351"/>
      <c r="FZ9" s="351"/>
      <c r="GA9" s="351"/>
      <c r="GB9" s="351"/>
      <c r="GC9" s="351"/>
      <c r="GD9" s="351"/>
      <c r="GE9" s="351"/>
      <c r="GF9" s="351"/>
      <c r="GG9" s="351"/>
      <c r="GH9" s="351"/>
      <c r="GI9" s="351"/>
      <c r="GJ9" s="351"/>
      <c r="GK9" s="351"/>
      <c r="GL9" s="351"/>
      <c r="GM9" s="351"/>
      <c r="GN9" s="351"/>
      <c r="GO9" s="351"/>
      <c r="GP9" s="351"/>
      <c r="GQ9" s="351"/>
      <c r="GR9" s="351"/>
      <c r="GS9" s="351"/>
      <c r="GT9" s="351"/>
      <c r="GU9" s="351"/>
      <c r="GV9" s="351"/>
      <c r="GW9" s="351"/>
      <c r="GX9" s="351"/>
      <c r="GY9" s="351"/>
      <c r="GZ9" s="351"/>
      <c r="HA9" s="351"/>
      <c r="HB9" s="351"/>
      <c r="HC9" s="351"/>
      <c r="HD9" s="351"/>
      <c r="HE9" s="351"/>
      <c r="HF9" s="351"/>
      <c r="HG9" s="351"/>
      <c r="HH9" s="351"/>
      <c r="HI9" s="351"/>
      <c r="HJ9" s="351"/>
      <c r="HK9" s="351"/>
      <c r="HL9" s="351"/>
      <c r="HM9" s="351"/>
      <c r="HN9" s="351"/>
      <c r="HO9" s="351"/>
      <c r="HP9" s="351"/>
      <c r="HQ9" s="351"/>
      <c r="HR9" s="351"/>
      <c r="HS9" s="351"/>
      <c r="HT9" s="351"/>
      <c r="HU9" s="351"/>
      <c r="HV9" s="351"/>
      <c r="HW9" s="351"/>
      <c r="HX9" s="351"/>
      <c r="HY9" s="351"/>
      <c r="HZ9" s="351"/>
      <c r="IA9" s="351"/>
      <c r="IB9" s="351"/>
      <c r="IC9" s="351"/>
      <c r="ID9" s="351"/>
      <c r="IE9" s="351"/>
      <c r="IF9" s="351"/>
      <c r="IG9" s="351"/>
      <c r="IH9" s="351"/>
      <c r="II9" s="351"/>
      <c r="IJ9" s="351"/>
      <c r="IK9" s="351"/>
      <c r="IL9" s="351"/>
      <c r="IM9" s="351"/>
      <c r="IN9" s="351"/>
      <c r="IO9" s="351"/>
      <c r="IP9" s="351"/>
      <c r="IQ9" s="351"/>
      <c r="IR9" s="351"/>
      <c r="IS9" s="351"/>
      <c r="IT9" s="351"/>
    </row>
    <row r="10" spans="1:254" s="312" customFormat="1" ht="18.75" customHeight="1">
      <c r="A10" s="351"/>
      <c r="B10" s="352" t="s">
        <v>1141</v>
      </c>
      <c r="C10" s="357">
        <v>8100400</v>
      </c>
      <c r="D10" s="358"/>
      <c r="E10" s="359">
        <f>'I-TI'!P260</f>
        <v>9207300</v>
      </c>
      <c r="F10" s="398">
        <f t="shared" si="0"/>
        <v>0.13664757295936003</v>
      </c>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51"/>
      <c r="DL10" s="351"/>
      <c r="DM10" s="351"/>
      <c r="DN10" s="351"/>
      <c r="DO10" s="351"/>
      <c r="DP10" s="351"/>
      <c r="DQ10" s="351"/>
      <c r="DR10" s="351"/>
      <c r="DS10" s="351"/>
      <c r="DT10" s="351"/>
      <c r="DU10" s="351"/>
      <c r="DV10" s="351"/>
      <c r="DW10" s="351"/>
      <c r="DX10" s="351"/>
      <c r="DY10" s="351"/>
      <c r="DZ10" s="351"/>
      <c r="EA10" s="351"/>
      <c r="EB10" s="351"/>
      <c r="EC10" s="351"/>
      <c r="ED10" s="351"/>
      <c r="EE10" s="351"/>
      <c r="EF10" s="351"/>
      <c r="EG10" s="351"/>
      <c r="EH10" s="351"/>
      <c r="EI10" s="351"/>
      <c r="EJ10" s="351"/>
      <c r="EK10" s="351"/>
      <c r="EL10" s="351"/>
      <c r="EM10" s="351"/>
      <c r="EN10" s="351"/>
      <c r="EO10" s="351"/>
      <c r="EP10" s="351"/>
      <c r="EQ10" s="351"/>
      <c r="ER10" s="351"/>
      <c r="ES10" s="351"/>
      <c r="ET10" s="351"/>
      <c r="EU10" s="351"/>
      <c r="EV10" s="351"/>
      <c r="EW10" s="351"/>
      <c r="EX10" s="351"/>
      <c r="EY10" s="351"/>
      <c r="EZ10" s="351"/>
      <c r="FA10" s="351"/>
      <c r="FB10" s="351"/>
      <c r="FC10" s="351"/>
      <c r="FD10" s="351"/>
      <c r="FE10" s="351"/>
      <c r="FF10" s="351"/>
      <c r="FG10" s="351"/>
      <c r="FH10" s="351"/>
      <c r="FI10" s="351"/>
      <c r="FJ10" s="351"/>
      <c r="FK10" s="351"/>
      <c r="FL10" s="351"/>
      <c r="FM10" s="351"/>
      <c r="FN10" s="351"/>
      <c r="FO10" s="351"/>
      <c r="FP10" s="351"/>
      <c r="FQ10" s="351"/>
      <c r="FR10" s="351"/>
      <c r="FS10" s="351"/>
      <c r="FT10" s="351"/>
      <c r="FU10" s="351"/>
      <c r="FV10" s="351"/>
      <c r="FW10" s="351"/>
      <c r="FX10" s="351"/>
      <c r="FY10" s="351"/>
      <c r="FZ10" s="351"/>
      <c r="GA10" s="351"/>
      <c r="GB10" s="351"/>
      <c r="GC10" s="351"/>
      <c r="GD10" s="351"/>
      <c r="GE10" s="351"/>
      <c r="GF10" s="351"/>
      <c r="GG10" s="351"/>
      <c r="GH10" s="351"/>
      <c r="GI10" s="351"/>
      <c r="GJ10" s="351"/>
      <c r="GK10" s="351"/>
      <c r="GL10" s="351"/>
      <c r="GM10" s="351"/>
      <c r="GN10" s="351"/>
      <c r="GO10" s="351"/>
      <c r="GP10" s="351"/>
      <c r="GQ10" s="351"/>
      <c r="GR10" s="351"/>
      <c r="GS10" s="351"/>
      <c r="GT10" s="351"/>
      <c r="GU10" s="351"/>
      <c r="GV10" s="351"/>
      <c r="GW10" s="351"/>
      <c r="GX10" s="351"/>
      <c r="GY10" s="351"/>
      <c r="GZ10" s="351"/>
      <c r="HA10" s="351"/>
      <c r="HB10" s="351"/>
      <c r="HC10" s="351"/>
      <c r="HD10" s="351"/>
      <c r="HE10" s="351"/>
      <c r="HF10" s="351"/>
      <c r="HG10" s="351"/>
      <c r="HH10" s="351"/>
      <c r="HI10" s="351"/>
      <c r="HJ10" s="351"/>
      <c r="HK10" s="351"/>
      <c r="HL10" s="351"/>
      <c r="HM10" s="351"/>
      <c r="HN10" s="351"/>
      <c r="HO10" s="351"/>
      <c r="HP10" s="351"/>
      <c r="HQ10" s="351"/>
      <c r="HR10" s="351"/>
      <c r="HS10" s="351"/>
      <c r="HT10" s="351"/>
      <c r="HU10" s="351"/>
      <c r="HV10" s="351"/>
      <c r="HW10" s="351"/>
      <c r="HX10" s="351"/>
      <c r="HY10" s="351"/>
      <c r="HZ10" s="351"/>
      <c r="IA10" s="351"/>
      <c r="IB10" s="351"/>
      <c r="IC10" s="351"/>
      <c r="ID10" s="351"/>
      <c r="IE10" s="351"/>
      <c r="IF10" s="351"/>
      <c r="IG10" s="351"/>
      <c r="IH10" s="351"/>
      <c r="II10" s="351"/>
      <c r="IJ10" s="351"/>
      <c r="IK10" s="351"/>
      <c r="IL10" s="351"/>
      <c r="IM10" s="351"/>
      <c r="IN10" s="351"/>
      <c r="IO10" s="351"/>
      <c r="IP10" s="351"/>
      <c r="IQ10" s="351"/>
      <c r="IR10" s="351"/>
      <c r="IS10" s="351"/>
      <c r="IT10" s="351"/>
    </row>
    <row r="11" spans="1:254" s="312" customFormat="1" ht="18.75" customHeight="1">
      <c r="A11" s="351"/>
      <c r="B11" s="352" t="s">
        <v>1224</v>
      </c>
      <c r="C11" s="357"/>
      <c r="D11" s="358"/>
      <c r="E11" s="359">
        <f>'I-TI'!P290</f>
        <v>0</v>
      </c>
      <c r="F11" s="398" t="e">
        <f t="shared" si="0"/>
        <v>#DIV/0!</v>
      </c>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51"/>
      <c r="ES11" s="351"/>
      <c r="ET11" s="351"/>
      <c r="EU11" s="351"/>
      <c r="EV11" s="351"/>
      <c r="EW11" s="351"/>
      <c r="EX11" s="351"/>
      <c r="EY11" s="351"/>
      <c r="EZ11" s="351"/>
      <c r="FA11" s="351"/>
      <c r="FB11" s="351"/>
      <c r="FC11" s="351"/>
      <c r="FD11" s="351"/>
      <c r="FE11" s="351"/>
      <c r="FF11" s="351"/>
      <c r="FG11" s="351"/>
      <c r="FH11" s="351"/>
      <c r="FI11" s="351"/>
      <c r="FJ11" s="351"/>
      <c r="FK11" s="351"/>
      <c r="FL11" s="351"/>
      <c r="FM11" s="351"/>
      <c r="FN11" s="351"/>
      <c r="FO11" s="351"/>
      <c r="FP11" s="351"/>
      <c r="FQ11" s="351"/>
      <c r="FR11" s="351"/>
      <c r="FS11" s="351"/>
      <c r="FT11" s="351"/>
      <c r="FU11" s="351"/>
      <c r="FV11" s="351"/>
      <c r="FW11" s="351"/>
      <c r="FX11" s="351"/>
      <c r="FY11" s="351"/>
      <c r="FZ11" s="351"/>
      <c r="GA11" s="351"/>
      <c r="GB11" s="351"/>
      <c r="GC11" s="351"/>
      <c r="GD11" s="351"/>
      <c r="GE11" s="351"/>
      <c r="GF11" s="351"/>
      <c r="GG11" s="351"/>
      <c r="GH11" s="351"/>
      <c r="GI11" s="351"/>
      <c r="GJ11" s="351"/>
      <c r="GK11" s="351"/>
      <c r="GL11" s="351"/>
      <c r="GM11" s="351"/>
      <c r="GN11" s="351"/>
      <c r="GO11" s="351"/>
      <c r="GP11" s="351"/>
      <c r="GQ11" s="351"/>
      <c r="GR11" s="351"/>
      <c r="GS11" s="351"/>
      <c r="GT11" s="351"/>
      <c r="GU11" s="351"/>
      <c r="GV11" s="351"/>
      <c r="GW11" s="351"/>
      <c r="GX11" s="351"/>
      <c r="GY11" s="351"/>
      <c r="GZ11" s="351"/>
      <c r="HA11" s="351"/>
      <c r="HB11" s="351"/>
      <c r="HC11" s="351"/>
      <c r="HD11" s="351"/>
      <c r="HE11" s="351"/>
      <c r="HF11" s="351"/>
      <c r="HG11" s="351"/>
      <c r="HH11" s="351"/>
      <c r="HI11" s="351"/>
      <c r="HJ11" s="351"/>
      <c r="HK11" s="351"/>
      <c r="HL11" s="351"/>
      <c r="HM11" s="351"/>
      <c r="HN11" s="351"/>
      <c r="HO11" s="351"/>
      <c r="HP11" s="351"/>
      <c r="HQ11" s="351"/>
      <c r="HR11" s="351"/>
      <c r="HS11" s="351"/>
      <c r="HT11" s="351"/>
      <c r="HU11" s="351"/>
      <c r="HV11" s="351"/>
      <c r="HW11" s="351"/>
      <c r="HX11" s="351"/>
      <c r="HY11" s="351"/>
      <c r="HZ11" s="351"/>
      <c r="IA11" s="351"/>
      <c r="IB11" s="351"/>
      <c r="IC11" s="351"/>
      <c r="ID11" s="351"/>
      <c r="IE11" s="351"/>
      <c r="IF11" s="351"/>
      <c r="IG11" s="351"/>
      <c r="IH11" s="351"/>
      <c r="II11" s="351"/>
      <c r="IJ11" s="351"/>
      <c r="IK11" s="351"/>
      <c r="IL11" s="351"/>
      <c r="IM11" s="351"/>
      <c r="IN11" s="351"/>
      <c r="IO11" s="351"/>
      <c r="IP11" s="351"/>
      <c r="IQ11" s="351"/>
      <c r="IR11" s="351"/>
      <c r="IS11" s="351"/>
      <c r="IT11" s="351"/>
    </row>
    <row r="12" spans="1:254" s="312" customFormat="1" ht="18.75" customHeight="1">
      <c r="A12" s="351"/>
      <c r="B12" s="352" t="s">
        <v>258</v>
      </c>
      <c r="C12" s="357">
        <v>20798222</v>
      </c>
      <c r="D12" s="358"/>
      <c r="E12" s="359">
        <f>'I-TI'!P294</f>
        <v>21571988</v>
      </c>
      <c r="F12" s="398">
        <f t="shared" si="0"/>
        <v>3.7203468642656091E-2</v>
      </c>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1"/>
      <c r="EL12" s="351"/>
      <c r="EM12" s="351"/>
      <c r="EN12" s="351"/>
      <c r="EO12" s="351"/>
      <c r="EP12" s="351"/>
      <c r="EQ12" s="351"/>
      <c r="ER12" s="351"/>
      <c r="ES12" s="351"/>
      <c r="ET12" s="351"/>
      <c r="EU12" s="351"/>
      <c r="EV12" s="351"/>
      <c r="EW12" s="351"/>
      <c r="EX12" s="351"/>
      <c r="EY12" s="351"/>
      <c r="EZ12" s="351"/>
      <c r="FA12" s="351"/>
      <c r="FB12" s="351"/>
      <c r="FC12" s="351"/>
      <c r="FD12" s="351"/>
      <c r="FE12" s="351"/>
      <c r="FF12" s="351"/>
      <c r="FG12" s="351"/>
      <c r="FH12" s="351"/>
      <c r="FI12" s="351"/>
      <c r="FJ12" s="351"/>
      <c r="FK12" s="351"/>
      <c r="FL12" s="351"/>
      <c r="FM12" s="351"/>
      <c r="FN12" s="351"/>
      <c r="FO12" s="351"/>
      <c r="FP12" s="351"/>
      <c r="FQ12" s="351"/>
      <c r="FR12" s="351"/>
      <c r="FS12" s="351"/>
      <c r="FT12" s="351"/>
      <c r="FU12" s="351"/>
      <c r="FV12" s="351"/>
      <c r="FW12" s="351"/>
      <c r="FX12" s="351"/>
      <c r="FY12" s="351"/>
      <c r="FZ12" s="351"/>
      <c r="GA12" s="351"/>
      <c r="GB12" s="351"/>
      <c r="GC12" s="351"/>
      <c r="GD12" s="351"/>
      <c r="GE12" s="351"/>
      <c r="GF12" s="351"/>
      <c r="GG12" s="351"/>
      <c r="GH12" s="351"/>
      <c r="GI12" s="351"/>
      <c r="GJ12" s="351"/>
      <c r="GK12" s="351"/>
      <c r="GL12" s="351"/>
      <c r="GM12" s="351"/>
      <c r="GN12" s="351"/>
      <c r="GO12" s="351"/>
      <c r="GP12" s="351"/>
      <c r="GQ12" s="351"/>
      <c r="GR12" s="351"/>
      <c r="GS12" s="351"/>
      <c r="GT12" s="351"/>
      <c r="GU12" s="351"/>
      <c r="GV12" s="351"/>
      <c r="GW12" s="351"/>
      <c r="GX12" s="351"/>
      <c r="GY12" s="351"/>
      <c r="GZ12" s="351"/>
      <c r="HA12" s="351"/>
      <c r="HB12" s="351"/>
      <c r="HC12" s="351"/>
      <c r="HD12" s="351"/>
      <c r="HE12" s="351"/>
      <c r="HF12" s="351"/>
      <c r="HG12" s="351"/>
      <c r="HH12" s="351"/>
      <c r="HI12" s="351"/>
      <c r="HJ12" s="351"/>
      <c r="HK12" s="351"/>
      <c r="HL12" s="351"/>
      <c r="HM12" s="351"/>
      <c r="HN12" s="351"/>
      <c r="HO12" s="351"/>
      <c r="HP12" s="351"/>
      <c r="HQ12" s="351"/>
      <c r="HR12" s="351"/>
      <c r="HS12" s="351"/>
      <c r="HT12" s="351"/>
      <c r="HU12" s="351"/>
      <c r="HV12" s="351"/>
      <c r="HW12" s="351"/>
      <c r="HX12" s="351"/>
      <c r="HY12" s="351"/>
      <c r="HZ12" s="351"/>
      <c r="IA12" s="351"/>
      <c r="IB12" s="351"/>
      <c r="IC12" s="351"/>
      <c r="ID12" s="351"/>
      <c r="IE12" s="351"/>
      <c r="IF12" s="351"/>
      <c r="IG12" s="351"/>
      <c r="IH12" s="351"/>
      <c r="II12" s="351"/>
      <c r="IJ12" s="351"/>
      <c r="IK12" s="351"/>
      <c r="IL12" s="351"/>
      <c r="IM12" s="351"/>
      <c r="IN12" s="351"/>
      <c r="IO12" s="351"/>
      <c r="IP12" s="351"/>
      <c r="IQ12" s="351"/>
      <c r="IR12" s="351"/>
      <c r="IS12" s="351"/>
      <c r="IT12" s="351"/>
    </row>
    <row r="13" spans="1:254" s="312" customFormat="1" ht="18.75" customHeight="1">
      <c r="A13" s="351"/>
      <c r="B13" s="352" t="s">
        <v>354</v>
      </c>
      <c r="C13" s="357"/>
      <c r="D13" s="358"/>
      <c r="E13" s="359">
        <f>'I-TI'!P310</f>
        <v>0</v>
      </c>
      <c r="F13" s="398" t="e">
        <f t="shared" si="0"/>
        <v>#DIV/0!</v>
      </c>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c r="DK13" s="351"/>
      <c r="DL13" s="351"/>
      <c r="DM13" s="351"/>
      <c r="DN13" s="351"/>
      <c r="DO13" s="351"/>
      <c r="DP13" s="351"/>
      <c r="DQ13" s="351"/>
      <c r="DR13" s="351"/>
      <c r="DS13" s="351"/>
      <c r="DT13" s="351"/>
      <c r="DU13" s="351"/>
      <c r="DV13" s="351"/>
      <c r="DW13" s="351"/>
      <c r="DX13" s="351"/>
      <c r="DY13" s="351"/>
      <c r="DZ13" s="351"/>
      <c r="EA13" s="351"/>
      <c r="EB13" s="351"/>
      <c r="EC13" s="351"/>
      <c r="ED13" s="351"/>
      <c r="EE13" s="351"/>
      <c r="EF13" s="351"/>
      <c r="EG13" s="351"/>
      <c r="EH13" s="351"/>
      <c r="EI13" s="351"/>
      <c r="EJ13" s="351"/>
      <c r="EK13" s="351"/>
      <c r="EL13" s="351"/>
      <c r="EM13" s="351"/>
      <c r="EN13" s="351"/>
      <c r="EO13" s="351"/>
      <c r="EP13" s="351"/>
      <c r="EQ13" s="351"/>
      <c r="ER13" s="351"/>
      <c r="ES13" s="351"/>
      <c r="ET13" s="351"/>
      <c r="EU13" s="351"/>
      <c r="EV13" s="351"/>
      <c r="EW13" s="351"/>
      <c r="EX13" s="351"/>
      <c r="EY13" s="351"/>
      <c r="EZ13" s="351"/>
      <c r="FA13" s="351"/>
      <c r="FB13" s="351"/>
      <c r="FC13" s="351"/>
      <c r="FD13" s="351"/>
      <c r="FE13" s="351"/>
      <c r="FF13" s="351"/>
      <c r="FG13" s="351"/>
      <c r="FH13" s="351"/>
      <c r="FI13" s="351"/>
      <c r="FJ13" s="351"/>
      <c r="FK13" s="351"/>
      <c r="FL13" s="351"/>
      <c r="FM13" s="351"/>
      <c r="FN13" s="351"/>
      <c r="FO13" s="351"/>
      <c r="FP13" s="351"/>
      <c r="FQ13" s="351"/>
      <c r="FR13" s="351"/>
      <c r="FS13" s="351"/>
      <c r="FT13" s="351"/>
      <c r="FU13" s="351"/>
      <c r="FV13" s="351"/>
      <c r="FW13" s="351"/>
      <c r="FX13" s="351"/>
      <c r="FY13" s="351"/>
      <c r="FZ13" s="351"/>
      <c r="GA13" s="351"/>
      <c r="GB13" s="351"/>
      <c r="GC13" s="351"/>
      <c r="GD13" s="351"/>
      <c r="GE13" s="351"/>
      <c r="GF13" s="351"/>
      <c r="GG13" s="351"/>
      <c r="GH13" s="351"/>
      <c r="GI13" s="351"/>
      <c r="GJ13" s="351"/>
      <c r="GK13" s="351"/>
      <c r="GL13" s="351"/>
      <c r="GM13" s="351"/>
      <c r="GN13" s="351"/>
      <c r="GO13" s="351"/>
      <c r="GP13" s="351"/>
      <c r="GQ13" s="351"/>
      <c r="GR13" s="351"/>
      <c r="GS13" s="351"/>
      <c r="GT13" s="351"/>
      <c r="GU13" s="351"/>
      <c r="GV13" s="351"/>
      <c r="GW13" s="351"/>
      <c r="GX13" s="351"/>
      <c r="GY13" s="351"/>
      <c r="GZ13" s="351"/>
      <c r="HA13" s="351"/>
      <c r="HB13" s="351"/>
      <c r="HC13" s="351"/>
      <c r="HD13" s="351"/>
      <c r="HE13" s="351"/>
      <c r="HF13" s="351"/>
      <c r="HG13" s="351"/>
      <c r="HH13" s="351"/>
      <c r="HI13" s="351"/>
      <c r="HJ13" s="351"/>
      <c r="HK13" s="351"/>
      <c r="HL13" s="351"/>
      <c r="HM13" s="351"/>
      <c r="HN13" s="351"/>
      <c r="HO13" s="351"/>
      <c r="HP13" s="351"/>
      <c r="HQ13" s="351"/>
      <c r="HR13" s="351"/>
      <c r="HS13" s="351"/>
      <c r="HT13" s="351"/>
      <c r="HU13" s="351"/>
      <c r="HV13" s="351"/>
      <c r="HW13" s="351"/>
      <c r="HX13" s="351"/>
      <c r="HY13" s="351"/>
      <c r="HZ13" s="351"/>
      <c r="IA13" s="351"/>
      <c r="IB13" s="351"/>
      <c r="IC13" s="351"/>
      <c r="ID13" s="351"/>
      <c r="IE13" s="351"/>
      <c r="IF13" s="351"/>
      <c r="IG13" s="351"/>
      <c r="IH13" s="351"/>
      <c r="II13" s="351"/>
      <c r="IJ13" s="351"/>
      <c r="IK13" s="351"/>
      <c r="IL13" s="351"/>
      <c r="IM13" s="351"/>
      <c r="IN13" s="351"/>
      <c r="IO13" s="351"/>
      <c r="IP13" s="351"/>
      <c r="IQ13" s="351"/>
      <c r="IR13" s="351"/>
      <c r="IS13" s="351"/>
      <c r="IT13" s="351"/>
    </row>
    <row r="14" spans="1:254" s="312" customFormat="1" ht="18.75" customHeight="1">
      <c r="A14" s="351"/>
      <c r="B14" s="352" t="s">
        <v>1149</v>
      </c>
      <c r="C14" s="357"/>
      <c r="D14" s="358"/>
      <c r="E14" s="359">
        <f>'I-TI'!P333</f>
        <v>0</v>
      </c>
      <c r="F14" s="398" t="e">
        <f t="shared" si="0"/>
        <v>#DIV/0!</v>
      </c>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51"/>
      <c r="DL14" s="351"/>
      <c r="DM14" s="351"/>
      <c r="DN14" s="351"/>
      <c r="DO14" s="351"/>
      <c r="DP14" s="351"/>
      <c r="DQ14" s="351"/>
      <c r="DR14" s="351"/>
      <c r="DS14" s="351"/>
      <c r="DT14" s="351"/>
      <c r="DU14" s="351"/>
      <c r="DV14" s="351"/>
      <c r="DW14" s="351"/>
      <c r="DX14" s="351"/>
      <c r="DY14" s="351"/>
      <c r="DZ14" s="351"/>
      <c r="EA14" s="351"/>
      <c r="EB14" s="351"/>
      <c r="EC14" s="351"/>
      <c r="ED14" s="351"/>
      <c r="EE14" s="351"/>
      <c r="EF14" s="351"/>
      <c r="EG14" s="351"/>
      <c r="EH14" s="351"/>
      <c r="EI14" s="351"/>
      <c r="EJ14" s="351"/>
      <c r="EK14" s="351"/>
      <c r="EL14" s="351"/>
      <c r="EM14" s="351"/>
      <c r="EN14" s="351"/>
      <c r="EO14" s="351"/>
      <c r="EP14" s="351"/>
      <c r="EQ14" s="351"/>
      <c r="ER14" s="351"/>
      <c r="ES14" s="351"/>
      <c r="ET14" s="351"/>
      <c r="EU14" s="351"/>
      <c r="EV14" s="351"/>
      <c r="EW14" s="351"/>
      <c r="EX14" s="351"/>
      <c r="EY14" s="351"/>
      <c r="EZ14" s="351"/>
      <c r="FA14" s="351"/>
      <c r="FB14" s="351"/>
      <c r="FC14" s="351"/>
      <c r="FD14" s="351"/>
      <c r="FE14" s="351"/>
      <c r="FF14" s="351"/>
      <c r="FG14" s="351"/>
      <c r="FH14" s="351"/>
      <c r="FI14" s="351"/>
      <c r="FJ14" s="351"/>
      <c r="FK14" s="351"/>
      <c r="FL14" s="351"/>
      <c r="FM14" s="351"/>
      <c r="FN14" s="351"/>
      <c r="FO14" s="351"/>
      <c r="FP14" s="351"/>
      <c r="FQ14" s="351"/>
      <c r="FR14" s="351"/>
      <c r="FS14" s="351"/>
      <c r="FT14" s="351"/>
      <c r="FU14" s="351"/>
      <c r="FV14" s="351"/>
      <c r="FW14" s="351"/>
      <c r="FX14" s="351"/>
      <c r="FY14" s="351"/>
      <c r="FZ14" s="351"/>
      <c r="GA14" s="351"/>
      <c r="GB14" s="351"/>
      <c r="GC14" s="351"/>
      <c r="GD14" s="351"/>
      <c r="GE14" s="351"/>
      <c r="GF14" s="351"/>
      <c r="GG14" s="351"/>
      <c r="GH14" s="351"/>
      <c r="GI14" s="351"/>
      <c r="GJ14" s="351"/>
      <c r="GK14" s="351"/>
      <c r="GL14" s="351"/>
      <c r="GM14" s="351"/>
      <c r="GN14" s="351"/>
      <c r="GO14" s="351"/>
      <c r="GP14" s="351"/>
      <c r="GQ14" s="351"/>
      <c r="GR14" s="351"/>
      <c r="GS14" s="351"/>
      <c r="GT14" s="351"/>
      <c r="GU14" s="351"/>
      <c r="GV14" s="351"/>
      <c r="GW14" s="351"/>
      <c r="GX14" s="351"/>
      <c r="GY14" s="351"/>
      <c r="GZ14" s="351"/>
      <c r="HA14" s="351"/>
      <c r="HB14" s="351"/>
      <c r="HC14" s="351"/>
      <c r="HD14" s="351"/>
      <c r="HE14" s="351"/>
      <c r="HF14" s="351"/>
      <c r="HG14" s="351"/>
      <c r="HH14" s="351"/>
      <c r="HI14" s="351"/>
      <c r="HJ14" s="351"/>
      <c r="HK14" s="351"/>
      <c r="HL14" s="351"/>
      <c r="HM14" s="351"/>
      <c r="HN14" s="351"/>
      <c r="HO14" s="351"/>
      <c r="HP14" s="351"/>
      <c r="HQ14" s="351"/>
      <c r="HR14" s="351"/>
      <c r="HS14" s="351"/>
      <c r="HT14" s="351"/>
      <c r="HU14" s="351"/>
      <c r="HV14" s="351"/>
      <c r="HW14" s="351"/>
      <c r="HX14" s="351"/>
      <c r="HY14" s="351"/>
      <c r="HZ14" s="351"/>
      <c r="IA14" s="351"/>
      <c r="IB14" s="351"/>
      <c r="IC14" s="351"/>
      <c r="ID14" s="351"/>
      <c r="IE14" s="351"/>
      <c r="IF14" s="351"/>
      <c r="IG14" s="351"/>
      <c r="IH14" s="351"/>
      <c r="II14" s="351"/>
      <c r="IJ14" s="351"/>
      <c r="IK14" s="351"/>
      <c r="IL14" s="351"/>
      <c r="IM14" s="351"/>
      <c r="IN14" s="351"/>
      <c r="IO14" s="351"/>
      <c r="IP14" s="351"/>
      <c r="IQ14" s="351"/>
      <c r="IR14" s="351"/>
      <c r="IS14" s="351"/>
      <c r="IT14" s="351"/>
    </row>
    <row r="15" spans="1:254" ht="15.75">
      <c r="A15" s="349"/>
      <c r="B15" s="353" t="s">
        <v>1158</v>
      </c>
      <c r="C15" s="360">
        <f>SUM(C5:C14)</f>
        <v>32642767</v>
      </c>
      <c r="D15" s="361"/>
      <c r="E15" s="372">
        <f>SUM(E4:E14)</f>
        <v>35068957</v>
      </c>
      <c r="F15" s="399">
        <f t="shared" si="0"/>
        <v>7.4325500653789553E-2</v>
      </c>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c r="IR15" s="349"/>
      <c r="IS15" s="349"/>
      <c r="IT15" s="349"/>
    </row>
    <row r="16" spans="1:254" ht="23.25">
      <c r="A16" s="349"/>
      <c r="B16" s="605" t="s">
        <v>1311</v>
      </c>
      <c r="C16" s="605"/>
      <c r="D16" s="605"/>
      <c r="E16" s="605"/>
      <c r="F16" s="605"/>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c r="IR16" s="349"/>
      <c r="IS16" s="349"/>
      <c r="IT16" s="349"/>
    </row>
    <row r="17" spans="1:254" s="312" customFormat="1" ht="18.75" customHeight="1">
      <c r="A17" s="351"/>
      <c r="B17" s="352" t="s">
        <v>0</v>
      </c>
      <c r="C17" s="357">
        <v>9532571</v>
      </c>
      <c r="D17" s="358"/>
      <c r="E17" s="359">
        <f>'E-OG'!O5</f>
        <v>9418960</v>
      </c>
      <c r="F17" s="398">
        <f t="shared" si="0"/>
        <v>-1.1918190800781867E-2</v>
      </c>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1"/>
      <c r="GJ17" s="351"/>
      <c r="GK17" s="351"/>
      <c r="GL17" s="351"/>
      <c r="GM17" s="351"/>
      <c r="GN17" s="351"/>
      <c r="GO17" s="351"/>
      <c r="GP17" s="351"/>
      <c r="GQ17" s="351"/>
      <c r="GR17" s="351"/>
      <c r="GS17" s="351"/>
      <c r="GT17" s="351"/>
      <c r="GU17" s="351"/>
      <c r="GV17" s="351"/>
      <c r="GW17" s="351"/>
      <c r="GX17" s="351"/>
      <c r="GY17" s="351"/>
      <c r="GZ17" s="351"/>
      <c r="HA17" s="351"/>
      <c r="HB17" s="351"/>
      <c r="HC17" s="351"/>
      <c r="HD17" s="351"/>
      <c r="HE17" s="351"/>
      <c r="HF17" s="351"/>
      <c r="HG17" s="351"/>
      <c r="HH17" s="351"/>
      <c r="HI17" s="351"/>
      <c r="HJ17" s="351"/>
      <c r="HK17" s="351"/>
      <c r="HL17" s="351"/>
      <c r="HM17" s="351"/>
      <c r="HN17" s="351"/>
      <c r="HO17" s="351"/>
      <c r="HP17" s="351"/>
      <c r="HQ17" s="351"/>
      <c r="HR17" s="351"/>
      <c r="HS17" s="351"/>
      <c r="HT17" s="351"/>
      <c r="HU17" s="351"/>
      <c r="HV17" s="351"/>
      <c r="HW17" s="351"/>
      <c r="HX17" s="351"/>
      <c r="HY17" s="351"/>
      <c r="HZ17" s="351"/>
      <c r="IA17" s="351"/>
      <c r="IB17" s="351"/>
      <c r="IC17" s="351"/>
      <c r="ID17" s="351"/>
      <c r="IE17" s="351"/>
      <c r="IF17" s="351"/>
      <c r="IG17" s="351"/>
      <c r="IH17" s="351"/>
      <c r="II17" s="351"/>
      <c r="IJ17" s="351"/>
      <c r="IK17" s="351"/>
      <c r="IL17" s="351"/>
      <c r="IM17" s="351"/>
      <c r="IN17" s="351"/>
      <c r="IO17" s="351"/>
      <c r="IP17" s="351"/>
      <c r="IQ17" s="351"/>
      <c r="IR17" s="351"/>
      <c r="IS17" s="351"/>
      <c r="IT17" s="351"/>
    </row>
    <row r="18" spans="1:254" s="312" customFormat="1" ht="18.75" customHeight="1">
      <c r="A18" s="351"/>
      <c r="B18" s="352" t="s">
        <v>32</v>
      </c>
      <c r="C18" s="357">
        <v>3449000</v>
      </c>
      <c r="D18" s="358"/>
      <c r="E18" s="359">
        <f>'E-OG'!O42</f>
        <v>3508218</v>
      </c>
      <c r="F18" s="398">
        <f t="shared" si="0"/>
        <v>1.7169614380979994E-2</v>
      </c>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1"/>
      <c r="DL18" s="351"/>
      <c r="DM18" s="351"/>
      <c r="DN18" s="351"/>
      <c r="DO18" s="351"/>
      <c r="DP18" s="351"/>
      <c r="DQ18" s="351"/>
      <c r="DR18" s="351"/>
      <c r="DS18" s="351"/>
      <c r="DT18" s="351"/>
      <c r="DU18" s="351"/>
      <c r="DV18" s="351"/>
      <c r="DW18" s="351"/>
      <c r="DX18" s="351"/>
      <c r="DY18" s="351"/>
      <c r="DZ18" s="351"/>
      <c r="EA18" s="351"/>
      <c r="EB18" s="351"/>
      <c r="EC18" s="351"/>
      <c r="ED18" s="351"/>
      <c r="EE18" s="351"/>
      <c r="EF18" s="351"/>
      <c r="EG18" s="351"/>
      <c r="EH18" s="351"/>
      <c r="EI18" s="351"/>
      <c r="EJ18" s="351"/>
      <c r="EK18" s="351"/>
      <c r="EL18" s="351"/>
      <c r="EM18" s="351"/>
      <c r="EN18" s="351"/>
      <c r="EO18" s="351"/>
      <c r="EP18" s="351"/>
      <c r="EQ18" s="351"/>
      <c r="ER18" s="351"/>
      <c r="ES18" s="351"/>
      <c r="ET18" s="351"/>
      <c r="EU18" s="351"/>
      <c r="EV18" s="351"/>
      <c r="EW18" s="351"/>
      <c r="EX18" s="351"/>
      <c r="EY18" s="351"/>
      <c r="EZ18" s="351"/>
      <c r="FA18" s="351"/>
      <c r="FB18" s="351"/>
      <c r="FC18" s="351"/>
      <c r="FD18" s="351"/>
      <c r="FE18" s="351"/>
      <c r="FF18" s="351"/>
      <c r="FG18" s="351"/>
      <c r="FH18" s="351"/>
      <c r="FI18" s="351"/>
      <c r="FJ18" s="351"/>
      <c r="FK18" s="351"/>
      <c r="FL18" s="351"/>
      <c r="FM18" s="351"/>
      <c r="FN18" s="351"/>
      <c r="FO18" s="351"/>
      <c r="FP18" s="351"/>
      <c r="FQ18" s="351"/>
      <c r="FR18" s="351"/>
      <c r="FS18" s="351"/>
      <c r="FT18" s="351"/>
      <c r="FU18" s="351"/>
      <c r="FV18" s="351"/>
      <c r="FW18" s="351"/>
      <c r="FX18" s="351"/>
      <c r="FY18" s="351"/>
      <c r="FZ18" s="351"/>
      <c r="GA18" s="351"/>
      <c r="GB18" s="351"/>
      <c r="GC18" s="351"/>
      <c r="GD18" s="351"/>
      <c r="GE18" s="351"/>
      <c r="GF18" s="351"/>
      <c r="GG18" s="351"/>
      <c r="GH18" s="351"/>
      <c r="GI18" s="351"/>
      <c r="GJ18" s="351"/>
      <c r="GK18" s="351"/>
      <c r="GL18" s="351"/>
      <c r="GM18" s="351"/>
      <c r="GN18" s="351"/>
      <c r="GO18" s="351"/>
      <c r="GP18" s="351"/>
      <c r="GQ18" s="351"/>
      <c r="GR18" s="351"/>
      <c r="GS18" s="351"/>
      <c r="GT18" s="351"/>
      <c r="GU18" s="351"/>
      <c r="GV18" s="351"/>
      <c r="GW18" s="351"/>
      <c r="GX18" s="351"/>
      <c r="GY18" s="351"/>
      <c r="GZ18" s="351"/>
      <c r="HA18" s="351"/>
      <c r="HB18" s="351"/>
      <c r="HC18" s="351"/>
      <c r="HD18" s="351"/>
      <c r="HE18" s="351"/>
      <c r="HF18" s="351"/>
      <c r="HG18" s="351"/>
      <c r="HH18" s="351"/>
      <c r="HI18" s="351"/>
      <c r="HJ18" s="351"/>
      <c r="HK18" s="351"/>
      <c r="HL18" s="351"/>
      <c r="HM18" s="351"/>
      <c r="HN18" s="351"/>
      <c r="HO18" s="351"/>
      <c r="HP18" s="351"/>
      <c r="HQ18" s="351"/>
      <c r="HR18" s="351"/>
      <c r="HS18" s="351"/>
      <c r="HT18" s="351"/>
      <c r="HU18" s="351"/>
      <c r="HV18" s="351"/>
      <c r="HW18" s="351"/>
      <c r="HX18" s="351"/>
      <c r="HY18" s="351"/>
      <c r="HZ18" s="351"/>
      <c r="IA18" s="351"/>
      <c r="IB18" s="351"/>
      <c r="IC18" s="351"/>
      <c r="ID18" s="351"/>
      <c r="IE18" s="351"/>
      <c r="IF18" s="351"/>
      <c r="IG18" s="351"/>
      <c r="IH18" s="351"/>
      <c r="II18" s="351"/>
      <c r="IJ18" s="351"/>
      <c r="IK18" s="351"/>
      <c r="IL18" s="351"/>
      <c r="IM18" s="351"/>
      <c r="IN18" s="351"/>
      <c r="IO18" s="351"/>
      <c r="IP18" s="351"/>
      <c r="IQ18" s="351"/>
      <c r="IR18" s="351"/>
      <c r="IS18" s="351"/>
      <c r="IT18" s="351"/>
    </row>
    <row r="19" spans="1:254" s="312" customFormat="1" ht="18.75" customHeight="1">
      <c r="A19" s="351"/>
      <c r="B19" s="352" t="s">
        <v>89</v>
      </c>
      <c r="C19" s="357">
        <v>5905000</v>
      </c>
      <c r="D19" s="358"/>
      <c r="E19" s="359">
        <f>'E-OG'!O107</f>
        <v>6725962</v>
      </c>
      <c r="F19" s="398">
        <f t="shared" si="0"/>
        <v>0.13902828111769686</v>
      </c>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c r="DP19" s="351"/>
      <c r="DQ19" s="351"/>
      <c r="DR19" s="351"/>
      <c r="DS19" s="351"/>
      <c r="DT19" s="351"/>
      <c r="DU19" s="351"/>
      <c r="DV19" s="351"/>
      <c r="DW19" s="351"/>
      <c r="DX19" s="351"/>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51"/>
      <c r="FB19" s="351"/>
      <c r="FC19" s="351"/>
      <c r="FD19" s="351"/>
      <c r="FE19" s="351"/>
      <c r="FF19" s="351"/>
      <c r="FG19" s="351"/>
      <c r="FH19" s="351"/>
      <c r="FI19" s="351"/>
      <c r="FJ19" s="351"/>
      <c r="FK19" s="351"/>
      <c r="FL19" s="351"/>
      <c r="FM19" s="351"/>
      <c r="FN19" s="351"/>
      <c r="FO19" s="351"/>
      <c r="FP19" s="351"/>
      <c r="FQ19" s="351"/>
      <c r="FR19" s="351"/>
      <c r="FS19" s="351"/>
      <c r="FT19" s="351"/>
      <c r="FU19" s="351"/>
      <c r="FV19" s="351"/>
      <c r="FW19" s="351"/>
      <c r="FX19" s="351"/>
      <c r="FY19" s="351"/>
      <c r="FZ19" s="351"/>
      <c r="GA19" s="351"/>
      <c r="GB19" s="351"/>
      <c r="GC19" s="351"/>
      <c r="GD19" s="351"/>
      <c r="GE19" s="351"/>
      <c r="GF19" s="351"/>
      <c r="GG19" s="351"/>
      <c r="GH19" s="351"/>
      <c r="GI19" s="351"/>
      <c r="GJ19" s="351"/>
      <c r="GK19" s="351"/>
      <c r="GL19" s="351"/>
      <c r="GM19" s="351"/>
      <c r="GN19" s="351"/>
      <c r="GO19" s="351"/>
      <c r="GP19" s="351"/>
      <c r="GQ19" s="351"/>
      <c r="GR19" s="351"/>
      <c r="GS19" s="351"/>
      <c r="GT19" s="351"/>
      <c r="GU19" s="351"/>
      <c r="GV19" s="351"/>
      <c r="GW19" s="351"/>
      <c r="GX19" s="351"/>
      <c r="GY19" s="351"/>
      <c r="GZ19" s="351"/>
      <c r="HA19" s="351"/>
      <c r="HB19" s="351"/>
      <c r="HC19" s="351"/>
      <c r="HD19" s="351"/>
      <c r="HE19" s="351"/>
      <c r="HF19" s="351"/>
      <c r="HG19" s="351"/>
      <c r="HH19" s="351"/>
      <c r="HI19" s="351"/>
      <c r="HJ19" s="351"/>
      <c r="HK19" s="351"/>
      <c r="HL19" s="351"/>
      <c r="HM19" s="351"/>
      <c r="HN19" s="351"/>
      <c r="HO19" s="351"/>
      <c r="HP19" s="351"/>
      <c r="HQ19" s="351"/>
      <c r="HR19" s="351"/>
      <c r="HS19" s="351"/>
      <c r="HT19" s="351"/>
      <c r="HU19" s="351"/>
      <c r="HV19" s="351"/>
      <c r="HW19" s="351"/>
      <c r="HX19" s="351"/>
      <c r="HY19" s="351"/>
      <c r="HZ19" s="351"/>
      <c r="IA19" s="351"/>
      <c r="IB19" s="351"/>
      <c r="IC19" s="351"/>
      <c r="ID19" s="351"/>
      <c r="IE19" s="351"/>
      <c r="IF19" s="351"/>
      <c r="IG19" s="351"/>
      <c r="IH19" s="351"/>
      <c r="II19" s="351"/>
      <c r="IJ19" s="351"/>
      <c r="IK19" s="351"/>
      <c r="IL19" s="351"/>
      <c r="IM19" s="351"/>
      <c r="IN19" s="351"/>
      <c r="IO19" s="351"/>
      <c r="IP19" s="351"/>
      <c r="IQ19" s="351"/>
      <c r="IR19" s="351"/>
      <c r="IS19" s="351"/>
      <c r="IT19" s="351"/>
    </row>
    <row r="20" spans="1:254" s="312" customFormat="1" ht="18.75" customHeight="1">
      <c r="A20" s="351"/>
      <c r="B20" s="352" t="s">
        <v>150</v>
      </c>
      <c r="C20" s="357">
        <v>2452153</v>
      </c>
      <c r="D20" s="358"/>
      <c r="E20" s="359">
        <f>'E-OG'!O192</f>
        <v>2631187</v>
      </c>
      <c r="F20" s="398">
        <f t="shared" si="0"/>
        <v>7.3010941813173968E-2</v>
      </c>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51"/>
      <c r="DF20" s="351"/>
      <c r="DG20" s="351"/>
      <c r="DH20" s="351"/>
      <c r="DI20" s="351"/>
      <c r="DJ20" s="351"/>
      <c r="DK20" s="351"/>
      <c r="DL20" s="351"/>
      <c r="DM20" s="351"/>
      <c r="DN20" s="351"/>
      <c r="DO20" s="351"/>
      <c r="DP20" s="351"/>
      <c r="DQ20" s="351"/>
      <c r="DR20" s="351"/>
      <c r="DS20" s="351"/>
      <c r="DT20" s="351"/>
      <c r="DU20" s="351"/>
      <c r="DV20" s="351"/>
      <c r="DW20" s="351"/>
      <c r="DX20" s="351"/>
      <c r="DY20" s="351"/>
      <c r="DZ20" s="351"/>
      <c r="EA20" s="351"/>
      <c r="EB20" s="351"/>
      <c r="EC20" s="351"/>
      <c r="ED20" s="351"/>
      <c r="EE20" s="351"/>
      <c r="EF20" s="351"/>
      <c r="EG20" s="351"/>
      <c r="EH20" s="351"/>
      <c r="EI20" s="351"/>
      <c r="EJ20" s="351"/>
      <c r="EK20" s="351"/>
      <c r="EL20" s="351"/>
      <c r="EM20" s="351"/>
      <c r="EN20" s="351"/>
      <c r="EO20" s="351"/>
      <c r="EP20" s="351"/>
      <c r="EQ20" s="351"/>
      <c r="ER20" s="351"/>
      <c r="ES20" s="351"/>
      <c r="ET20" s="351"/>
      <c r="EU20" s="351"/>
      <c r="EV20" s="351"/>
      <c r="EW20" s="351"/>
      <c r="EX20" s="351"/>
      <c r="EY20" s="351"/>
      <c r="EZ20" s="351"/>
      <c r="FA20" s="351"/>
      <c r="FB20" s="351"/>
      <c r="FC20" s="351"/>
      <c r="FD20" s="351"/>
      <c r="FE20" s="351"/>
      <c r="FF20" s="351"/>
      <c r="FG20" s="351"/>
      <c r="FH20" s="351"/>
      <c r="FI20" s="351"/>
      <c r="FJ20" s="351"/>
      <c r="FK20" s="351"/>
      <c r="FL20" s="351"/>
      <c r="FM20" s="351"/>
      <c r="FN20" s="351"/>
      <c r="FO20" s="351"/>
      <c r="FP20" s="351"/>
      <c r="FQ20" s="351"/>
      <c r="FR20" s="351"/>
      <c r="FS20" s="351"/>
      <c r="FT20" s="351"/>
      <c r="FU20" s="351"/>
      <c r="FV20" s="351"/>
      <c r="FW20" s="351"/>
      <c r="FX20" s="351"/>
      <c r="FY20" s="351"/>
      <c r="FZ20" s="351"/>
      <c r="GA20" s="351"/>
      <c r="GB20" s="351"/>
      <c r="GC20" s="351"/>
      <c r="GD20" s="351"/>
      <c r="GE20" s="351"/>
      <c r="GF20" s="351"/>
      <c r="GG20" s="351"/>
      <c r="GH20" s="351"/>
      <c r="GI20" s="351"/>
      <c r="GJ20" s="351"/>
      <c r="GK20" s="351"/>
      <c r="GL20" s="351"/>
      <c r="GM20" s="351"/>
      <c r="GN20" s="351"/>
      <c r="GO20" s="351"/>
      <c r="GP20" s="351"/>
      <c r="GQ20" s="351"/>
      <c r="GR20" s="351"/>
      <c r="GS20" s="351"/>
      <c r="GT20" s="351"/>
      <c r="GU20" s="351"/>
      <c r="GV20" s="351"/>
      <c r="GW20" s="351"/>
      <c r="GX20" s="351"/>
      <c r="GY20" s="351"/>
      <c r="GZ20" s="351"/>
      <c r="HA20" s="351"/>
      <c r="HB20" s="351"/>
      <c r="HC20" s="351"/>
      <c r="HD20" s="351"/>
      <c r="HE20" s="351"/>
      <c r="HF20" s="351"/>
      <c r="HG20" s="351"/>
      <c r="HH20" s="351"/>
      <c r="HI20" s="351"/>
      <c r="HJ20" s="351"/>
      <c r="HK20" s="351"/>
      <c r="HL20" s="351"/>
      <c r="HM20" s="351"/>
      <c r="HN20" s="351"/>
      <c r="HO20" s="351"/>
      <c r="HP20" s="351"/>
      <c r="HQ20" s="351"/>
      <c r="HR20" s="351"/>
      <c r="HS20" s="351"/>
      <c r="HT20" s="351"/>
      <c r="HU20" s="351"/>
      <c r="HV20" s="351"/>
      <c r="HW20" s="351"/>
      <c r="HX20" s="351"/>
      <c r="HY20" s="351"/>
      <c r="HZ20" s="351"/>
      <c r="IA20" s="351"/>
      <c r="IB20" s="351"/>
      <c r="IC20" s="351"/>
      <c r="ID20" s="351"/>
      <c r="IE20" s="351"/>
      <c r="IF20" s="351"/>
      <c r="IG20" s="351"/>
      <c r="IH20" s="351"/>
      <c r="II20" s="351"/>
      <c r="IJ20" s="351"/>
      <c r="IK20" s="351"/>
      <c r="IL20" s="351"/>
      <c r="IM20" s="351"/>
      <c r="IN20" s="351"/>
      <c r="IO20" s="351"/>
      <c r="IP20" s="351"/>
      <c r="IQ20" s="351"/>
      <c r="IR20" s="351"/>
      <c r="IS20" s="351"/>
      <c r="IT20" s="351"/>
    </row>
    <row r="21" spans="1:254" s="312" customFormat="1" ht="18.75" customHeight="1">
      <c r="A21" s="351"/>
      <c r="B21" s="352" t="s">
        <v>186</v>
      </c>
      <c r="C21" s="357">
        <v>255000</v>
      </c>
      <c r="D21" s="358"/>
      <c r="E21" s="359">
        <f>'E-OG'!O251</f>
        <v>335000</v>
      </c>
      <c r="F21" s="398">
        <f t="shared" si="0"/>
        <v>0.31372549019607843</v>
      </c>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351"/>
      <c r="CX21" s="351"/>
      <c r="CY21" s="351"/>
      <c r="CZ21" s="351"/>
      <c r="DA21" s="351"/>
      <c r="DB21" s="351"/>
      <c r="DC21" s="351"/>
      <c r="DD21" s="351"/>
      <c r="DE21" s="351"/>
      <c r="DF21" s="351"/>
      <c r="DG21" s="351"/>
      <c r="DH21" s="351"/>
      <c r="DI21" s="351"/>
      <c r="DJ21" s="351"/>
      <c r="DK21" s="351"/>
      <c r="DL21" s="351"/>
      <c r="DM21" s="351"/>
      <c r="DN21" s="351"/>
      <c r="DO21" s="351"/>
      <c r="DP21" s="351"/>
      <c r="DQ21" s="351"/>
      <c r="DR21" s="351"/>
      <c r="DS21" s="351"/>
      <c r="DT21" s="351"/>
      <c r="DU21" s="351"/>
      <c r="DV21" s="351"/>
      <c r="DW21" s="351"/>
      <c r="DX21" s="351"/>
      <c r="DY21" s="351"/>
      <c r="DZ21" s="351"/>
      <c r="EA21" s="351"/>
      <c r="EB21" s="351"/>
      <c r="EC21" s="351"/>
      <c r="ED21" s="351"/>
      <c r="EE21" s="351"/>
      <c r="EF21" s="351"/>
      <c r="EG21" s="351"/>
      <c r="EH21" s="351"/>
      <c r="EI21" s="351"/>
      <c r="EJ21" s="351"/>
      <c r="EK21" s="351"/>
      <c r="EL21" s="351"/>
      <c r="EM21" s="351"/>
      <c r="EN21" s="351"/>
      <c r="EO21" s="351"/>
      <c r="EP21" s="351"/>
      <c r="EQ21" s="351"/>
      <c r="ER21" s="351"/>
      <c r="ES21" s="351"/>
      <c r="ET21" s="351"/>
      <c r="EU21" s="351"/>
      <c r="EV21" s="351"/>
      <c r="EW21" s="351"/>
      <c r="EX21" s="351"/>
      <c r="EY21" s="351"/>
      <c r="EZ21" s="351"/>
      <c r="FA21" s="351"/>
      <c r="FB21" s="351"/>
      <c r="FC21" s="351"/>
      <c r="FD21" s="351"/>
      <c r="FE21" s="351"/>
      <c r="FF21" s="351"/>
      <c r="FG21" s="351"/>
      <c r="FH21" s="351"/>
      <c r="FI21" s="351"/>
      <c r="FJ21" s="351"/>
      <c r="FK21" s="351"/>
      <c r="FL21" s="351"/>
      <c r="FM21" s="351"/>
      <c r="FN21" s="351"/>
      <c r="FO21" s="351"/>
      <c r="FP21" s="351"/>
      <c r="FQ21" s="351"/>
      <c r="FR21" s="351"/>
      <c r="FS21" s="351"/>
      <c r="FT21" s="351"/>
      <c r="FU21" s="351"/>
      <c r="FV21" s="351"/>
      <c r="FW21" s="351"/>
      <c r="FX21" s="351"/>
      <c r="FY21" s="351"/>
      <c r="FZ21" s="351"/>
      <c r="GA21" s="351"/>
      <c r="GB21" s="351"/>
      <c r="GC21" s="351"/>
      <c r="GD21" s="351"/>
      <c r="GE21" s="351"/>
      <c r="GF21" s="351"/>
      <c r="GG21" s="351"/>
      <c r="GH21" s="351"/>
      <c r="GI21" s="351"/>
      <c r="GJ21" s="351"/>
      <c r="GK21" s="351"/>
      <c r="GL21" s="351"/>
      <c r="GM21" s="351"/>
      <c r="GN21" s="351"/>
      <c r="GO21" s="351"/>
      <c r="GP21" s="351"/>
      <c r="GQ21" s="351"/>
      <c r="GR21" s="351"/>
      <c r="GS21" s="351"/>
      <c r="GT21" s="351"/>
      <c r="GU21" s="351"/>
      <c r="GV21" s="351"/>
      <c r="GW21" s="351"/>
      <c r="GX21" s="351"/>
      <c r="GY21" s="351"/>
      <c r="GZ21" s="351"/>
      <c r="HA21" s="351"/>
      <c r="HB21" s="351"/>
      <c r="HC21" s="351"/>
      <c r="HD21" s="351"/>
      <c r="HE21" s="351"/>
      <c r="HF21" s="351"/>
      <c r="HG21" s="351"/>
      <c r="HH21" s="351"/>
      <c r="HI21" s="351"/>
      <c r="HJ21" s="351"/>
      <c r="HK21" s="351"/>
      <c r="HL21" s="351"/>
      <c r="HM21" s="351"/>
      <c r="HN21" s="351"/>
      <c r="HO21" s="351"/>
      <c r="HP21" s="351"/>
      <c r="HQ21" s="351"/>
      <c r="HR21" s="351"/>
      <c r="HS21" s="351"/>
      <c r="HT21" s="351"/>
      <c r="HU21" s="351"/>
      <c r="HV21" s="351"/>
      <c r="HW21" s="351"/>
      <c r="HX21" s="351"/>
      <c r="HY21" s="351"/>
      <c r="HZ21" s="351"/>
      <c r="IA21" s="351"/>
      <c r="IB21" s="351"/>
      <c r="IC21" s="351"/>
      <c r="ID21" s="351"/>
      <c r="IE21" s="351"/>
      <c r="IF21" s="351"/>
      <c r="IG21" s="351"/>
      <c r="IH21" s="351"/>
      <c r="II21" s="351"/>
      <c r="IJ21" s="351"/>
      <c r="IK21" s="351"/>
      <c r="IL21" s="351"/>
      <c r="IM21" s="351"/>
      <c r="IN21" s="351"/>
      <c r="IO21" s="351"/>
      <c r="IP21" s="351"/>
      <c r="IQ21" s="351"/>
      <c r="IR21" s="351"/>
      <c r="IS21" s="351"/>
      <c r="IT21" s="351"/>
    </row>
    <row r="22" spans="1:254" s="312" customFormat="1" ht="18.75" customHeight="1">
      <c r="A22" s="351"/>
      <c r="B22" s="352" t="s">
        <v>1286</v>
      </c>
      <c r="C22" s="357">
        <v>10925400</v>
      </c>
      <c r="D22" s="358"/>
      <c r="E22" s="359">
        <f>'E-OG'!O310</f>
        <v>12334770</v>
      </c>
      <c r="F22" s="398">
        <f t="shared" si="0"/>
        <v>0.12899939590312484</v>
      </c>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1"/>
      <c r="EX22" s="351"/>
      <c r="EY22" s="351"/>
      <c r="EZ22" s="351"/>
      <c r="FA22" s="351"/>
      <c r="FB22" s="351"/>
      <c r="FC22" s="351"/>
      <c r="FD22" s="351"/>
      <c r="FE22" s="351"/>
      <c r="FF22" s="351"/>
      <c r="FG22" s="351"/>
      <c r="FH22" s="351"/>
      <c r="FI22" s="351"/>
      <c r="FJ22" s="351"/>
      <c r="FK22" s="351"/>
      <c r="FL22" s="351"/>
      <c r="FM22" s="351"/>
      <c r="FN22" s="351"/>
      <c r="FO22" s="351"/>
      <c r="FP22" s="351"/>
      <c r="FQ22" s="351"/>
      <c r="FR22" s="351"/>
      <c r="FS22" s="351"/>
      <c r="FT22" s="351"/>
      <c r="FU22" s="351"/>
      <c r="FV22" s="351"/>
      <c r="FW22" s="351"/>
      <c r="FX22" s="351"/>
      <c r="FY22" s="351"/>
      <c r="FZ22" s="351"/>
      <c r="GA22" s="351"/>
      <c r="GB22" s="351"/>
      <c r="GC22" s="351"/>
      <c r="GD22" s="351"/>
      <c r="GE22" s="351"/>
      <c r="GF22" s="351"/>
      <c r="GG22" s="351"/>
      <c r="GH22" s="351"/>
      <c r="GI22" s="351"/>
      <c r="GJ22" s="351"/>
      <c r="GK22" s="351"/>
      <c r="GL22" s="351"/>
      <c r="GM22" s="351"/>
      <c r="GN22" s="351"/>
      <c r="GO22" s="351"/>
      <c r="GP22" s="351"/>
      <c r="GQ22" s="351"/>
      <c r="GR22" s="351"/>
      <c r="GS22" s="351"/>
      <c r="GT22" s="351"/>
      <c r="GU22" s="351"/>
      <c r="GV22" s="351"/>
      <c r="GW22" s="351"/>
      <c r="GX22" s="351"/>
      <c r="GY22" s="351"/>
      <c r="GZ22" s="351"/>
      <c r="HA22" s="351"/>
      <c r="HB22" s="351"/>
      <c r="HC22" s="351"/>
      <c r="HD22" s="351"/>
      <c r="HE22" s="351"/>
      <c r="HF22" s="351"/>
      <c r="HG22" s="351"/>
      <c r="HH22" s="351"/>
      <c r="HI22" s="351"/>
      <c r="HJ22" s="351"/>
      <c r="HK22" s="351"/>
      <c r="HL22" s="351"/>
      <c r="HM22" s="351"/>
      <c r="HN22" s="351"/>
      <c r="HO22" s="351"/>
      <c r="HP22" s="351"/>
      <c r="HQ22" s="351"/>
      <c r="HR22" s="351"/>
      <c r="HS22" s="351"/>
      <c r="HT22" s="351"/>
      <c r="HU22" s="351"/>
      <c r="HV22" s="351"/>
      <c r="HW22" s="351"/>
      <c r="HX22" s="351"/>
      <c r="HY22" s="351"/>
      <c r="HZ22" s="351"/>
      <c r="IA22" s="351"/>
      <c r="IB22" s="351"/>
      <c r="IC22" s="351"/>
      <c r="ID22" s="351"/>
      <c r="IE22" s="351"/>
      <c r="IF22" s="351"/>
      <c r="IG22" s="351"/>
      <c r="IH22" s="351"/>
      <c r="II22" s="351"/>
      <c r="IJ22" s="351"/>
      <c r="IK22" s="351"/>
      <c r="IL22" s="351"/>
      <c r="IM22" s="351"/>
      <c r="IN22" s="351"/>
      <c r="IO22" s="351"/>
      <c r="IP22" s="351"/>
      <c r="IQ22" s="351"/>
      <c r="IR22" s="351"/>
      <c r="IS22" s="351"/>
      <c r="IT22" s="351"/>
    </row>
    <row r="23" spans="1:254" s="312" customFormat="1" ht="18.75" customHeight="1">
      <c r="A23" s="351"/>
      <c r="B23" s="352" t="s">
        <v>230</v>
      </c>
      <c r="C23" s="357"/>
      <c r="D23" s="358"/>
      <c r="E23" s="359">
        <f>'E-OG'!O332</f>
        <v>0</v>
      </c>
      <c r="F23" s="398" t="e">
        <f t="shared" si="0"/>
        <v>#DIV/0!</v>
      </c>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51"/>
      <c r="DI23" s="351"/>
      <c r="DJ23" s="351"/>
      <c r="DK23" s="351"/>
      <c r="DL23" s="351"/>
      <c r="DM23" s="351"/>
      <c r="DN23" s="351"/>
      <c r="DO23" s="351"/>
      <c r="DP23" s="351"/>
      <c r="DQ23" s="351"/>
      <c r="DR23" s="351"/>
      <c r="DS23" s="351"/>
      <c r="DT23" s="351"/>
      <c r="DU23" s="351"/>
      <c r="DV23" s="351"/>
      <c r="DW23" s="351"/>
      <c r="DX23" s="351"/>
      <c r="DY23" s="351"/>
      <c r="DZ23" s="351"/>
      <c r="EA23" s="351"/>
      <c r="EB23" s="351"/>
      <c r="EC23" s="351"/>
      <c r="ED23" s="351"/>
      <c r="EE23" s="351"/>
      <c r="EF23" s="351"/>
      <c r="EG23" s="351"/>
      <c r="EH23" s="351"/>
      <c r="EI23" s="351"/>
      <c r="EJ23" s="351"/>
      <c r="EK23" s="351"/>
      <c r="EL23" s="351"/>
      <c r="EM23" s="351"/>
      <c r="EN23" s="351"/>
      <c r="EO23" s="351"/>
      <c r="EP23" s="351"/>
      <c r="EQ23" s="351"/>
      <c r="ER23" s="351"/>
      <c r="ES23" s="351"/>
      <c r="ET23" s="351"/>
      <c r="EU23" s="351"/>
      <c r="EV23" s="351"/>
      <c r="EW23" s="351"/>
      <c r="EX23" s="351"/>
      <c r="EY23" s="351"/>
      <c r="EZ23" s="351"/>
      <c r="FA23" s="351"/>
      <c r="FB23" s="351"/>
      <c r="FC23" s="351"/>
      <c r="FD23" s="351"/>
      <c r="FE23" s="351"/>
      <c r="FF23" s="351"/>
      <c r="FG23" s="351"/>
      <c r="FH23" s="351"/>
      <c r="FI23" s="351"/>
      <c r="FJ23" s="351"/>
      <c r="FK23" s="351"/>
      <c r="FL23" s="351"/>
      <c r="FM23" s="351"/>
      <c r="FN23" s="351"/>
      <c r="FO23" s="351"/>
      <c r="FP23" s="351"/>
      <c r="FQ23" s="351"/>
      <c r="FR23" s="351"/>
      <c r="FS23" s="351"/>
      <c r="FT23" s="351"/>
      <c r="FU23" s="351"/>
      <c r="FV23" s="351"/>
      <c r="FW23" s="351"/>
      <c r="FX23" s="351"/>
      <c r="FY23" s="351"/>
      <c r="FZ23" s="351"/>
      <c r="GA23" s="351"/>
      <c r="GB23" s="351"/>
      <c r="GC23" s="351"/>
      <c r="GD23" s="351"/>
      <c r="GE23" s="351"/>
      <c r="GF23" s="351"/>
      <c r="GG23" s="351"/>
      <c r="GH23" s="351"/>
      <c r="GI23" s="351"/>
      <c r="GJ23" s="351"/>
      <c r="GK23" s="351"/>
      <c r="GL23" s="351"/>
      <c r="GM23" s="351"/>
      <c r="GN23" s="351"/>
      <c r="GO23" s="351"/>
      <c r="GP23" s="351"/>
      <c r="GQ23" s="351"/>
      <c r="GR23" s="351"/>
      <c r="GS23" s="351"/>
      <c r="GT23" s="351"/>
      <c r="GU23" s="351"/>
      <c r="GV23" s="351"/>
      <c r="GW23" s="351"/>
      <c r="GX23" s="351"/>
      <c r="GY23" s="351"/>
      <c r="GZ23" s="351"/>
      <c r="HA23" s="351"/>
      <c r="HB23" s="351"/>
      <c r="HC23" s="351"/>
      <c r="HD23" s="351"/>
      <c r="HE23" s="351"/>
      <c r="HF23" s="351"/>
      <c r="HG23" s="351"/>
      <c r="HH23" s="351"/>
      <c r="HI23" s="351"/>
      <c r="HJ23" s="351"/>
      <c r="HK23" s="351"/>
      <c r="HL23" s="351"/>
      <c r="HM23" s="351"/>
      <c r="HN23" s="351"/>
      <c r="HO23" s="351"/>
      <c r="HP23" s="351"/>
      <c r="HQ23" s="351"/>
      <c r="HR23" s="351"/>
      <c r="HS23" s="351"/>
      <c r="HT23" s="351"/>
      <c r="HU23" s="351"/>
      <c r="HV23" s="351"/>
      <c r="HW23" s="351"/>
      <c r="HX23" s="351"/>
      <c r="HY23" s="351"/>
      <c r="HZ23" s="351"/>
      <c r="IA23" s="351"/>
      <c r="IB23" s="351"/>
      <c r="IC23" s="351"/>
      <c r="ID23" s="351"/>
      <c r="IE23" s="351"/>
      <c r="IF23" s="351"/>
      <c r="IG23" s="351"/>
      <c r="IH23" s="351"/>
      <c r="II23" s="351"/>
      <c r="IJ23" s="351"/>
      <c r="IK23" s="351"/>
      <c r="IL23" s="351"/>
      <c r="IM23" s="351"/>
      <c r="IN23" s="351"/>
      <c r="IO23" s="351"/>
      <c r="IP23" s="351"/>
      <c r="IQ23" s="351"/>
      <c r="IR23" s="351"/>
      <c r="IS23" s="351"/>
      <c r="IT23" s="351"/>
    </row>
    <row r="24" spans="1:254" s="312" customFormat="1" ht="18.75" customHeight="1">
      <c r="A24" s="351"/>
      <c r="B24" s="352" t="s">
        <v>258</v>
      </c>
      <c r="C24" s="359"/>
      <c r="D24" s="358"/>
      <c r="E24" s="359">
        <f>'E-OG'!O380</f>
        <v>0</v>
      </c>
      <c r="F24" s="398" t="e">
        <f t="shared" si="0"/>
        <v>#DIV/0!</v>
      </c>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1"/>
      <c r="DR24" s="351"/>
      <c r="DS24" s="351"/>
      <c r="DT24" s="351"/>
      <c r="DU24" s="351"/>
      <c r="DV24" s="351"/>
      <c r="DW24" s="351"/>
      <c r="DX24" s="351"/>
      <c r="DY24" s="351"/>
      <c r="DZ24" s="351"/>
      <c r="EA24" s="351"/>
      <c r="EB24" s="351"/>
      <c r="EC24" s="351"/>
      <c r="ED24" s="351"/>
      <c r="EE24" s="351"/>
      <c r="EF24" s="351"/>
      <c r="EG24" s="351"/>
      <c r="EH24" s="351"/>
      <c r="EI24" s="351"/>
      <c r="EJ24" s="351"/>
      <c r="EK24" s="351"/>
      <c r="EL24" s="351"/>
      <c r="EM24" s="351"/>
      <c r="EN24" s="351"/>
      <c r="EO24" s="351"/>
      <c r="EP24" s="351"/>
      <c r="EQ24" s="351"/>
      <c r="ER24" s="351"/>
      <c r="ES24" s="351"/>
      <c r="ET24" s="351"/>
      <c r="EU24" s="351"/>
      <c r="EV24" s="351"/>
      <c r="EW24" s="351"/>
      <c r="EX24" s="351"/>
      <c r="EY24" s="351"/>
      <c r="EZ24" s="351"/>
      <c r="FA24" s="351"/>
      <c r="FB24" s="351"/>
      <c r="FC24" s="351"/>
      <c r="FD24" s="351"/>
      <c r="FE24" s="351"/>
      <c r="FF24" s="351"/>
      <c r="FG24" s="351"/>
      <c r="FH24" s="351"/>
      <c r="FI24" s="351"/>
      <c r="FJ24" s="351"/>
      <c r="FK24" s="351"/>
      <c r="FL24" s="351"/>
      <c r="FM24" s="351"/>
      <c r="FN24" s="351"/>
      <c r="FO24" s="351"/>
      <c r="FP24" s="351"/>
      <c r="FQ24" s="351"/>
      <c r="FR24" s="351"/>
      <c r="FS24" s="351"/>
      <c r="FT24" s="351"/>
      <c r="FU24" s="351"/>
      <c r="FV24" s="351"/>
      <c r="FW24" s="351"/>
      <c r="FX24" s="351"/>
      <c r="FY24" s="351"/>
      <c r="FZ24" s="351"/>
      <c r="GA24" s="351"/>
      <c r="GB24" s="351"/>
      <c r="GC24" s="351"/>
      <c r="GD24" s="351"/>
      <c r="GE24" s="351"/>
      <c r="GF24" s="351"/>
      <c r="GG24" s="351"/>
      <c r="GH24" s="351"/>
      <c r="GI24" s="351"/>
      <c r="GJ24" s="351"/>
      <c r="GK24" s="351"/>
      <c r="GL24" s="351"/>
      <c r="GM24" s="351"/>
      <c r="GN24" s="351"/>
      <c r="GO24" s="351"/>
      <c r="GP24" s="351"/>
      <c r="GQ24" s="351"/>
      <c r="GR24" s="351"/>
      <c r="GS24" s="351"/>
      <c r="GT24" s="351"/>
      <c r="GU24" s="351"/>
      <c r="GV24" s="351"/>
      <c r="GW24" s="351"/>
      <c r="GX24" s="351"/>
      <c r="GY24" s="351"/>
      <c r="GZ24" s="351"/>
      <c r="HA24" s="351"/>
      <c r="HB24" s="351"/>
      <c r="HC24" s="351"/>
      <c r="HD24" s="351"/>
      <c r="HE24" s="351"/>
      <c r="HF24" s="351"/>
      <c r="HG24" s="351"/>
      <c r="HH24" s="351"/>
      <c r="HI24" s="351"/>
      <c r="HJ24" s="351"/>
      <c r="HK24" s="351"/>
      <c r="HL24" s="351"/>
      <c r="HM24" s="351"/>
      <c r="HN24" s="351"/>
      <c r="HO24" s="351"/>
      <c r="HP24" s="351"/>
      <c r="HQ24" s="351"/>
      <c r="HR24" s="351"/>
      <c r="HS24" s="351"/>
      <c r="HT24" s="351"/>
      <c r="HU24" s="351"/>
      <c r="HV24" s="351"/>
      <c r="HW24" s="351"/>
      <c r="HX24" s="351"/>
      <c r="HY24" s="351"/>
      <c r="HZ24" s="351"/>
      <c r="IA24" s="351"/>
      <c r="IB24" s="351"/>
      <c r="IC24" s="351"/>
      <c r="ID24" s="351"/>
      <c r="IE24" s="351"/>
      <c r="IF24" s="351"/>
      <c r="IG24" s="351"/>
      <c r="IH24" s="351"/>
      <c r="II24" s="351"/>
      <c r="IJ24" s="351"/>
      <c r="IK24" s="351"/>
      <c r="IL24" s="351"/>
      <c r="IM24" s="351"/>
      <c r="IN24" s="351"/>
      <c r="IO24" s="351"/>
      <c r="IP24" s="351"/>
      <c r="IQ24" s="351"/>
      <c r="IR24" s="351"/>
      <c r="IS24" s="351"/>
      <c r="IT24" s="351"/>
    </row>
    <row r="25" spans="1:254" s="312" customFormat="1" ht="18.75" customHeight="1">
      <c r="A25" s="351"/>
      <c r="B25" s="352" t="s">
        <v>311</v>
      </c>
      <c r="C25" s="357">
        <v>123643</v>
      </c>
      <c r="D25" s="358"/>
      <c r="E25" s="359">
        <f>'E-OG'!O398</f>
        <v>114860</v>
      </c>
      <c r="F25" s="398">
        <f t="shared" si="0"/>
        <v>-7.1035157671683793E-2</v>
      </c>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51"/>
      <c r="DI25" s="351"/>
      <c r="DJ25" s="351"/>
      <c r="DK25" s="351"/>
      <c r="DL25" s="351"/>
      <c r="DM25" s="351"/>
      <c r="DN25" s="351"/>
      <c r="DO25" s="351"/>
      <c r="DP25" s="351"/>
      <c r="DQ25" s="351"/>
      <c r="DR25" s="351"/>
      <c r="DS25" s="351"/>
      <c r="DT25" s="351"/>
      <c r="DU25" s="351"/>
      <c r="DV25" s="351"/>
      <c r="DW25" s="351"/>
      <c r="DX25" s="351"/>
      <c r="DY25" s="351"/>
      <c r="DZ25" s="351"/>
      <c r="EA25" s="351"/>
      <c r="EB25" s="351"/>
      <c r="EC25" s="351"/>
      <c r="ED25" s="351"/>
      <c r="EE25" s="351"/>
      <c r="EF25" s="351"/>
      <c r="EG25" s="351"/>
      <c r="EH25" s="351"/>
      <c r="EI25" s="351"/>
      <c r="EJ25" s="351"/>
      <c r="EK25" s="351"/>
      <c r="EL25" s="351"/>
      <c r="EM25" s="351"/>
      <c r="EN25" s="351"/>
      <c r="EO25" s="351"/>
      <c r="EP25" s="351"/>
      <c r="EQ25" s="351"/>
      <c r="ER25" s="351"/>
      <c r="ES25" s="351"/>
      <c r="ET25" s="351"/>
      <c r="EU25" s="351"/>
      <c r="EV25" s="351"/>
      <c r="EW25" s="351"/>
      <c r="EX25" s="351"/>
      <c r="EY25" s="351"/>
      <c r="EZ25" s="351"/>
      <c r="FA25" s="351"/>
      <c r="FB25" s="351"/>
      <c r="FC25" s="351"/>
      <c r="FD25" s="351"/>
      <c r="FE25" s="351"/>
      <c r="FF25" s="351"/>
      <c r="FG25" s="351"/>
      <c r="FH25" s="351"/>
      <c r="FI25" s="351"/>
      <c r="FJ25" s="351"/>
      <c r="FK25" s="351"/>
      <c r="FL25" s="351"/>
      <c r="FM25" s="351"/>
      <c r="FN25" s="351"/>
      <c r="FO25" s="351"/>
      <c r="FP25" s="351"/>
      <c r="FQ25" s="351"/>
      <c r="FR25" s="351"/>
      <c r="FS25" s="351"/>
      <c r="FT25" s="351"/>
      <c r="FU25" s="351"/>
      <c r="FV25" s="351"/>
      <c r="FW25" s="351"/>
      <c r="FX25" s="351"/>
      <c r="FY25" s="351"/>
      <c r="FZ25" s="351"/>
      <c r="GA25" s="351"/>
      <c r="GB25" s="351"/>
      <c r="GC25" s="351"/>
      <c r="GD25" s="351"/>
      <c r="GE25" s="351"/>
      <c r="GF25" s="351"/>
      <c r="GG25" s="351"/>
      <c r="GH25" s="351"/>
      <c r="GI25" s="351"/>
      <c r="GJ25" s="351"/>
      <c r="GK25" s="351"/>
      <c r="GL25" s="351"/>
      <c r="GM25" s="351"/>
      <c r="GN25" s="351"/>
      <c r="GO25" s="351"/>
      <c r="GP25" s="351"/>
      <c r="GQ25" s="351"/>
      <c r="GR25" s="351"/>
      <c r="GS25" s="351"/>
      <c r="GT25" s="351"/>
      <c r="GU25" s="351"/>
      <c r="GV25" s="351"/>
      <c r="GW25" s="351"/>
      <c r="GX25" s="351"/>
      <c r="GY25" s="351"/>
      <c r="GZ25" s="351"/>
      <c r="HA25" s="351"/>
      <c r="HB25" s="351"/>
      <c r="HC25" s="351"/>
      <c r="HD25" s="351"/>
      <c r="HE25" s="351"/>
      <c r="HF25" s="351"/>
      <c r="HG25" s="351"/>
      <c r="HH25" s="351"/>
      <c r="HI25" s="351"/>
      <c r="HJ25" s="351"/>
      <c r="HK25" s="351"/>
      <c r="HL25" s="351"/>
      <c r="HM25" s="351"/>
      <c r="HN25" s="351"/>
      <c r="HO25" s="351"/>
      <c r="HP25" s="351"/>
      <c r="HQ25" s="351"/>
      <c r="HR25" s="351"/>
      <c r="HS25" s="351"/>
      <c r="HT25" s="351"/>
      <c r="HU25" s="351"/>
      <c r="HV25" s="351"/>
      <c r="HW25" s="351"/>
      <c r="HX25" s="351"/>
      <c r="HY25" s="351"/>
      <c r="HZ25" s="351"/>
      <c r="IA25" s="351"/>
      <c r="IB25" s="351"/>
      <c r="IC25" s="351"/>
      <c r="ID25" s="351"/>
      <c r="IE25" s="351"/>
      <c r="IF25" s="351"/>
      <c r="IG25" s="351"/>
      <c r="IH25" s="351"/>
      <c r="II25" s="351"/>
      <c r="IJ25" s="351"/>
      <c r="IK25" s="351"/>
      <c r="IL25" s="351"/>
      <c r="IM25" s="351"/>
      <c r="IN25" s="351"/>
      <c r="IO25" s="351"/>
      <c r="IP25" s="351"/>
      <c r="IQ25" s="351"/>
      <c r="IR25" s="351"/>
      <c r="IS25" s="351"/>
      <c r="IT25" s="351"/>
    </row>
    <row r="26" spans="1:254" ht="15.75">
      <c r="A26" s="349"/>
      <c r="B26" s="354" t="s">
        <v>1031</v>
      </c>
      <c r="C26" s="362">
        <f>SUM(C17:C25)</f>
        <v>32642767</v>
      </c>
      <c r="D26" s="363"/>
      <c r="E26" s="362">
        <f>SUM(E17:E25)</f>
        <v>35068957</v>
      </c>
      <c r="F26" s="400">
        <f t="shared" si="0"/>
        <v>7.4325500653789553E-2</v>
      </c>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c r="IR26" s="349"/>
      <c r="IS26" s="349"/>
      <c r="IT26" s="349"/>
    </row>
    <row r="27" spans="1:254" ht="12.75" hidden="1">
      <c r="A27" s="349"/>
      <c r="B27" s="349"/>
      <c r="C27" s="364"/>
      <c r="D27" s="356"/>
      <c r="E27" s="365"/>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c r="IR27" s="349"/>
      <c r="IS27" s="349"/>
      <c r="IT27" s="349"/>
    </row>
    <row r="28" spans="1:254" ht="12.75" hidden="1" customHeight="1">
      <c r="D28" s="335"/>
    </row>
    <row r="29" spans="1:254" ht="12.75" hidden="1" customHeight="1">
      <c r="D29" s="335"/>
    </row>
    <row r="30" spans="1:254" ht="12.75" hidden="1" customHeight="1">
      <c r="D30" s="335"/>
    </row>
    <row r="31" spans="1:254" ht="12.75" hidden="1" customHeight="1">
      <c r="D31" s="335"/>
    </row>
    <row r="32" spans="1:254" ht="12.75" hidden="1" customHeight="1">
      <c r="D32" s="335"/>
    </row>
    <row r="33" spans="4:4" ht="12.75" hidden="1" customHeight="1">
      <c r="D33" s="335"/>
    </row>
    <row r="34" spans="4:4" ht="0" hidden="1" customHeight="1">
      <c r="D34" s="335"/>
    </row>
    <row r="35" spans="4:4" ht="0" hidden="1" customHeight="1">
      <c r="D35" s="335"/>
    </row>
    <row r="36" spans="4:4" ht="0" hidden="1" customHeight="1">
      <c r="D36" s="335"/>
    </row>
    <row r="37" spans="4:4" ht="0" hidden="1" customHeight="1">
      <c r="D37" s="335"/>
    </row>
    <row r="38" spans="4:4" ht="0" hidden="1" customHeight="1">
      <c r="D38" s="335"/>
    </row>
    <row r="39" spans="4:4" ht="0" hidden="1" customHeight="1">
      <c r="D39" s="335"/>
    </row>
    <row r="40" spans="4:4" ht="0" hidden="1" customHeight="1">
      <c r="D40" s="335"/>
    </row>
    <row r="41" spans="4:4" ht="0" hidden="1" customHeight="1">
      <c r="D41" s="335"/>
    </row>
    <row r="42" spans="4:4" ht="0" hidden="1" customHeight="1">
      <c r="D42" s="335"/>
    </row>
    <row r="43" spans="4:4" ht="0" hidden="1" customHeight="1">
      <c r="D43" s="335"/>
    </row>
    <row r="44" spans="4:4" ht="0" hidden="1" customHeight="1">
      <c r="D44" s="335"/>
    </row>
    <row r="45" spans="4:4" ht="0" hidden="1" customHeight="1">
      <c r="D45" s="335"/>
    </row>
    <row r="46" spans="4:4" ht="0" hidden="1" customHeight="1"/>
    <row r="47" spans="4:4" ht="0" hidden="1" customHeight="1"/>
  </sheetData>
  <sheetProtection password="D38D" sheet="1" objects="1" scenarios="1"/>
  <mergeCells count="6">
    <mergeCell ref="B1:B2"/>
    <mergeCell ref="C1:C2"/>
    <mergeCell ref="F1:F2"/>
    <mergeCell ref="E1:E2"/>
    <mergeCell ref="B16:F16"/>
    <mergeCell ref="B3:F3"/>
  </mergeCells>
  <conditionalFormatting sqref="C5:C14">
    <cfRule type="containsBlanks" dxfId="121" priority="3">
      <formula>LEN(TRIM(C5))=0</formula>
    </cfRule>
  </conditionalFormatting>
  <conditionalFormatting sqref="C17:C23 C25">
    <cfRule type="containsBlanks" dxfId="120" priority="1">
      <formula>LEN(TRIM(C17))=0</formula>
    </cfRule>
  </conditionalFormatting>
  <dataValidations count="1">
    <dataValidation type="whole" operator="greaterThanOrEqual" allowBlank="1" showInputMessage="1" showErrorMessage="1" sqref="C5:C14 C17:C25">
      <formula1>0</formula1>
    </dataValidation>
  </dataValidations>
  <printOptions horizontalCentered="1" verticalCentered="1"/>
  <pageMargins left="0.39370078740157483" right="0.39370078740157483" top="1.1417322834645669" bottom="0.74803149606299213" header="0.51181102362204722" footer="0.51181102362204722"/>
  <pageSetup orientation="landscape" horizontalDpi="4294967293" r:id="rId1"/>
  <headerFooter alignWithMargins="0">
    <oddHeader>&amp;L&amp;"-,Negrita"&amp;20Situación Hacendaria 2011-2012
&amp;14Nombre de la Entidad: &amp;F, Jalisco</oddHeader>
  </headerFooter>
</worksheet>
</file>

<file path=xl/worksheets/sheet5.xml><?xml version="1.0" encoding="utf-8"?>
<worksheet xmlns="http://schemas.openxmlformats.org/spreadsheetml/2006/main" xmlns:r="http://schemas.openxmlformats.org/officeDocument/2006/relationships">
  <sheetPr codeName="Hoja4">
    <tabColor rgb="FFFFFF00"/>
  </sheetPr>
  <dimension ref="A1:S451"/>
  <sheetViews>
    <sheetView workbookViewId="0">
      <pane ySplit="3" topLeftCell="A330" activePane="bottomLeft" state="frozen"/>
      <selection pane="bottomLeft" activeCell="G301" sqref="G301:G302"/>
    </sheetView>
  </sheetViews>
  <sheetFormatPr baseColWidth="10" defaultColWidth="0" defaultRowHeight="15" zeroHeight="1"/>
  <cols>
    <col min="1" max="1" width="3.42578125" style="87" bestFit="1" customWidth="1"/>
    <col min="2" max="2" width="7" style="89" bestFit="1" customWidth="1"/>
    <col min="3" max="3" width="55" style="92" customWidth="1"/>
    <col min="4" max="4" width="9.42578125" bestFit="1" customWidth="1"/>
    <col min="5" max="5" width="15" style="146" customWidth="1"/>
    <col min="6" max="6" width="4" customWidth="1"/>
    <col min="7" max="7" width="15" style="146" customWidth="1"/>
    <col min="8" max="8" width="4" customWidth="1"/>
    <col min="9" max="9" width="15" style="146" customWidth="1"/>
    <col min="10" max="10" width="4" customWidth="1"/>
    <col min="11" max="11" width="15" style="146" customWidth="1"/>
    <col min="12" max="12" width="4" customWidth="1"/>
    <col min="13" max="13" width="15" style="146" customWidth="1"/>
    <col min="14" max="14" width="4" customWidth="1"/>
    <col min="15" max="15" width="15" style="146" customWidth="1"/>
    <col min="16" max="16" width="16.5703125" style="146" customWidth="1"/>
    <col min="17" max="17" width="0.28515625" customWidth="1"/>
    <col min="18" max="18" width="0" hidden="1" customWidth="1"/>
  </cols>
  <sheetData>
    <row r="1" spans="1:16" s="43" customFormat="1" ht="37.5" customHeight="1">
      <c r="A1" s="615" t="s">
        <v>1161</v>
      </c>
      <c r="B1" s="615" t="s">
        <v>1156</v>
      </c>
      <c r="C1" s="616" t="s">
        <v>1160</v>
      </c>
      <c r="D1" s="610" t="s">
        <v>960</v>
      </c>
      <c r="E1" s="610"/>
      <c r="F1" s="611" t="s">
        <v>360</v>
      </c>
      <c r="G1" s="611"/>
      <c r="H1" s="611" t="s">
        <v>726</v>
      </c>
      <c r="I1" s="611"/>
      <c r="J1" s="611" t="s">
        <v>727</v>
      </c>
      <c r="K1" s="611"/>
      <c r="L1" s="611" t="s">
        <v>728</v>
      </c>
      <c r="M1" s="611"/>
      <c r="N1" s="611" t="s">
        <v>732</v>
      </c>
      <c r="O1" s="611"/>
      <c r="P1" s="607" t="s">
        <v>712</v>
      </c>
    </row>
    <row r="2" spans="1:16" s="43" customFormat="1">
      <c r="A2" s="616"/>
      <c r="B2" s="616"/>
      <c r="C2" s="616"/>
      <c r="D2" s="75" t="s">
        <v>733</v>
      </c>
      <c r="E2" s="48" t="s">
        <v>959</v>
      </c>
      <c r="F2" s="75" t="s">
        <v>733</v>
      </c>
      <c r="G2" s="48" t="s">
        <v>959</v>
      </c>
      <c r="H2" s="75" t="s">
        <v>733</v>
      </c>
      <c r="I2" s="48" t="s">
        <v>959</v>
      </c>
      <c r="J2" s="75" t="s">
        <v>733</v>
      </c>
      <c r="K2" s="48" t="s">
        <v>959</v>
      </c>
      <c r="L2" s="75" t="s">
        <v>733</v>
      </c>
      <c r="M2" s="48" t="s">
        <v>959</v>
      </c>
      <c r="N2" s="75" t="s">
        <v>733</v>
      </c>
      <c r="O2" s="48" t="s">
        <v>959</v>
      </c>
      <c r="P2" s="607"/>
    </row>
    <row r="3" spans="1:16" s="43" customFormat="1" ht="18" customHeight="1">
      <c r="A3" s="616"/>
      <c r="B3" s="616"/>
      <c r="C3" s="616"/>
      <c r="D3" s="608"/>
      <c r="E3" s="609"/>
      <c r="F3" s="608"/>
      <c r="G3" s="609"/>
      <c r="H3" s="608"/>
      <c r="I3" s="609"/>
      <c r="J3" s="608"/>
      <c r="K3" s="609"/>
      <c r="L3" s="608"/>
      <c r="M3" s="609"/>
      <c r="N3" s="608"/>
      <c r="O3" s="609"/>
      <c r="P3" s="607"/>
    </row>
    <row r="4" spans="1:16" s="93" customFormat="1" ht="25.5" customHeight="1">
      <c r="A4" s="96">
        <v>1</v>
      </c>
      <c r="B4" s="97"/>
      <c r="C4" s="98" t="s">
        <v>604</v>
      </c>
      <c r="D4" s="99"/>
      <c r="E4" s="137">
        <f>E5+E22+E35+E36+E37+E38+E39+E53</f>
        <v>1078307</v>
      </c>
      <c r="F4" s="99"/>
      <c r="G4" s="137">
        <f>G5+G22+G35+G36+G37+G38+G39+G53</f>
        <v>0</v>
      </c>
      <c r="H4" s="99"/>
      <c r="I4" s="137">
        <f>I5+I22+I35+I36+I37+I38+I39+I53</f>
        <v>0</v>
      </c>
      <c r="J4" s="99"/>
      <c r="K4" s="137">
        <f>K5+K22+K35+K36+K37+K38+K39+K53</f>
        <v>0</v>
      </c>
      <c r="L4" s="99"/>
      <c r="M4" s="137">
        <f>M5+M22+M35+M36+M37+M38+M39+M53</f>
        <v>0</v>
      </c>
      <c r="N4" s="99"/>
      <c r="O4" s="137">
        <f>O5+O22+O35+O36+O37+O38+O39+O53</f>
        <v>0</v>
      </c>
      <c r="P4" s="147">
        <f>SUM(E4+G4+I4+K4+M4+O4)</f>
        <v>1078307</v>
      </c>
    </row>
    <row r="5" spans="1:16" s="93" customFormat="1" ht="25.5" customHeight="1">
      <c r="A5" s="100">
        <v>11</v>
      </c>
      <c r="B5" s="101"/>
      <c r="C5" s="102" t="s">
        <v>603</v>
      </c>
      <c r="D5" s="103"/>
      <c r="E5" s="138">
        <f>E6</f>
        <v>8000</v>
      </c>
      <c r="F5" s="103"/>
      <c r="G5" s="138">
        <f>G6</f>
        <v>0</v>
      </c>
      <c r="H5" s="103"/>
      <c r="I5" s="138">
        <f>I6</f>
        <v>0</v>
      </c>
      <c r="J5" s="103"/>
      <c r="K5" s="138">
        <f>K6</f>
        <v>0</v>
      </c>
      <c r="L5" s="103"/>
      <c r="M5" s="138">
        <f>M6</f>
        <v>0</v>
      </c>
      <c r="N5" s="103"/>
      <c r="O5" s="138">
        <f>O6</f>
        <v>0</v>
      </c>
      <c r="P5" s="147">
        <f t="shared" ref="P5:P68" si="0">SUM(E5+G5+I5+K5+M5+O5)</f>
        <v>8000</v>
      </c>
    </row>
    <row r="6" spans="1:16" s="93" customFormat="1" ht="25.5" customHeight="1">
      <c r="A6" s="104"/>
      <c r="B6" s="105">
        <v>11100</v>
      </c>
      <c r="C6" s="106" t="s">
        <v>602</v>
      </c>
      <c r="D6" s="107"/>
      <c r="E6" s="139">
        <f>SUM(E7:E21)</f>
        <v>8000</v>
      </c>
      <c r="F6" s="107"/>
      <c r="G6" s="139">
        <f>SUM(G7:G21)</f>
        <v>0</v>
      </c>
      <c r="H6" s="107"/>
      <c r="I6" s="139">
        <f>SUM(I7:I21)</f>
        <v>0</v>
      </c>
      <c r="J6" s="107"/>
      <c r="K6" s="139">
        <f>SUM(K7:K21)</f>
        <v>0</v>
      </c>
      <c r="L6" s="107"/>
      <c r="M6" s="139">
        <f>SUM(M7:M21)</f>
        <v>0</v>
      </c>
      <c r="N6" s="107"/>
      <c r="O6" s="139">
        <f>SUM(O7:O21)</f>
        <v>0</v>
      </c>
      <c r="P6" s="147">
        <f t="shared" si="0"/>
        <v>8000</v>
      </c>
    </row>
    <row r="7" spans="1:16" s="93" customFormat="1" ht="25.5" customHeight="1">
      <c r="A7" s="108"/>
      <c r="B7" s="109">
        <v>11101</v>
      </c>
      <c r="C7" s="110" t="s">
        <v>601</v>
      </c>
      <c r="D7" s="111">
        <v>101</v>
      </c>
      <c r="E7" s="152">
        <v>3000</v>
      </c>
      <c r="F7" s="111"/>
      <c r="G7" s="140"/>
      <c r="H7" s="111"/>
      <c r="I7" s="140"/>
      <c r="J7" s="111"/>
      <c r="K7" s="140"/>
      <c r="L7" s="111"/>
      <c r="M7" s="140"/>
      <c r="N7" s="111"/>
      <c r="O7" s="140"/>
      <c r="P7" s="137">
        <f t="shared" si="0"/>
        <v>3000</v>
      </c>
    </row>
    <row r="8" spans="1:16" s="93" customFormat="1" ht="25.5" customHeight="1">
      <c r="A8" s="108"/>
      <c r="B8" s="109">
        <v>11102</v>
      </c>
      <c r="C8" s="110" t="s">
        <v>600</v>
      </c>
      <c r="D8" s="111">
        <v>101</v>
      </c>
      <c r="E8" s="152"/>
      <c r="F8" s="111"/>
      <c r="G8" s="140"/>
      <c r="H8" s="111"/>
      <c r="I8" s="140"/>
      <c r="J8" s="111"/>
      <c r="K8" s="140"/>
      <c r="L8" s="111"/>
      <c r="M8" s="140"/>
      <c r="N8" s="111"/>
      <c r="O8" s="140"/>
      <c r="P8" s="137">
        <f t="shared" si="0"/>
        <v>0</v>
      </c>
    </row>
    <row r="9" spans="1:16" s="93" customFormat="1" ht="25.5" customHeight="1">
      <c r="A9" s="108"/>
      <c r="B9" s="109">
        <v>11103</v>
      </c>
      <c r="C9" s="110" t="s">
        <v>599</v>
      </c>
      <c r="D9" s="111">
        <v>101</v>
      </c>
      <c r="E9" s="152"/>
      <c r="F9" s="111"/>
      <c r="G9" s="140"/>
      <c r="H9" s="111"/>
      <c r="I9" s="140"/>
      <c r="J9" s="111"/>
      <c r="K9" s="140"/>
      <c r="L9" s="111"/>
      <c r="M9" s="140"/>
      <c r="N9" s="111"/>
      <c r="O9" s="140"/>
      <c r="P9" s="137">
        <f t="shared" si="0"/>
        <v>0</v>
      </c>
    </row>
    <row r="10" spans="1:16" s="93" customFormat="1" ht="25.5" customHeight="1">
      <c r="A10" s="108"/>
      <c r="B10" s="109">
        <v>11104</v>
      </c>
      <c r="C10" s="110" t="s">
        <v>598</v>
      </c>
      <c r="D10" s="111">
        <v>101</v>
      </c>
      <c r="E10" s="152"/>
      <c r="F10" s="111"/>
      <c r="G10" s="140"/>
      <c r="H10" s="111"/>
      <c r="I10" s="140"/>
      <c r="J10" s="111"/>
      <c r="K10" s="140"/>
      <c r="L10" s="111"/>
      <c r="M10" s="140"/>
      <c r="N10" s="111"/>
      <c r="O10" s="140"/>
      <c r="P10" s="137">
        <f t="shared" si="0"/>
        <v>0</v>
      </c>
    </row>
    <row r="11" spans="1:16" s="93" customFormat="1" ht="25.5" customHeight="1">
      <c r="A11" s="108"/>
      <c r="B11" s="109">
        <v>11105</v>
      </c>
      <c r="C11" s="110" t="s">
        <v>597</v>
      </c>
      <c r="D11" s="111">
        <v>101</v>
      </c>
      <c r="E11" s="152"/>
      <c r="F11" s="111"/>
      <c r="G11" s="140"/>
      <c r="H11" s="111"/>
      <c r="I11" s="140"/>
      <c r="J11" s="111"/>
      <c r="K11" s="140"/>
      <c r="L11" s="111"/>
      <c r="M11" s="140"/>
      <c r="N11" s="111"/>
      <c r="O11" s="140"/>
      <c r="P11" s="137">
        <f t="shared" si="0"/>
        <v>0</v>
      </c>
    </row>
    <row r="12" spans="1:16" s="93" customFormat="1" ht="25.5" customHeight="1">
      <c r="A12" s="108"/>
      <c r="B12" s="109">
        <v>11106</v>
      </c>
      <c r="C12" s="110" t="s">
        <v>1356</v>
      </c>
      <c r="D12" s="111">
        <v>101</v>
      </c>
      <c r="E12" s="152"/>
      <c r="F12" s="111"/>
      <c r="G12" s="140"/>
      <c r="H12" s="111"/>
      <c r="I12" s="140"/>
      <c r="J12" s="111"/>
      <c r="K12" s="140"/>
      <c r="L12" s="111"/>
      <c r="M12" s="140"/>
      <c r="N12" s="111"/>
      <c r="O12" s="140"/>
      <c r="P12" s="137">
        <f t="shared" si="0"/>
        <v>0</v>
      </c>
    </row>
    <row r="13" spans="1:16" s="93" customFormat="1" ht="25.5" customHeight="1">
      <c r="A13" s="108"/>
      <c r="B13" s="109">
        <v>11107</v>
      </c>
      <c r="C13" s="110" t="s">
        <v>596</v>
      </c>
      <c r="D13" s="111">
        <v>101</v>
      </c>
      <c r="E13" s="152"/>
      <c r="F13" s="111"/>
      <c r="G13" s="140"/>
      <c r="H13" s="111"/>
      <c r="I13" s="140"/>
      <c r="J13" s="111"/>
      <c r="K13" s="140"/>
      <c r="L13" s="111"/>
      <c r="M13" s="140"/>
      <c r="N13" s="111"/>
      <c r="O13" s="140"/>
      <c r="P13" s="137">
        <f t="shared" si="0"/>
        <v>0</v>
      </c>
    </row>
    <row r="14" spans="1:16" s="93" customFormat="1" ht="25.5" customHeight="1">
      <c r="A14" s="108"/>
      <c r="B14" s="109">
        <v>11108</v>
      </c>
      <c r="C14" s="110" t="s">
        <v>595</v>
      </c>
      <c r="D14" s="111">
        <v>101</v>
      </c>
      <c r="E14" s="152"/>
      <c r="F14" s="111"/>
      <c r="G14" s="140"/>
      <c r="H14" s="111"/>
      <c r="I14" s="140"/>
      <c r="J14" s="111"/>
      <c r="K14" s="140"/>
      <c r="L14" s="111"/>
      <c r="M14" s="140"/>
      <c r="N14" s="111"/>
      <c r="O14" s="140"/>
      <c r="P14" s="137">
        <f t="shared" si="0"/>
        <v>0</v>
      </c>
    </row>
    <row r="15" spans="1:16" s="93" customFormat="1" ht="25.5" customHeight="1">
      <c r="A15" s="108"/>
      <c r="B15" s="109">
        <v>11109</v>
      </c>
      <c r="C15" s="110" t="s">
        <v>594</v>
      </c>
      <c r="D15" s="111">
        <v>101</v>
      </c>
      <c r="E15" s="152"/>
      <c r="F15" s="111"/>
      <c r="G15" s="140"/>
      <c r="H15" s="111"/>
      <c r="I15" s="140"/>
      <c r="J15" s="111"/>
      <c r="K15" s="140"/>
      <c r="L15" s="111"/>
      <c r="M15" s="140"/>
      <c r="N15" s="111"/>
      <c r="O15" s="140"/>
      <c r="P15" s="137">
        <f t="shared" si="0"/>
        <v>0</v>
      </c>
    </row>
    <row r="16" spans="1:16" s="93" customFormat="1" ht="25.5" customHeight="1">
      <c r="A16" s="108"/>
      <c r="B16" s="109">
        <v>11110</v>
      </c>
      <c r="C16" s="110" t="s">
        <v>593</v>
      </c>
      <c r="D16" s="111">
        <v>101</v>
      </c>
      <c r="E16" s="152"/>
      <c r="F16" s="111"/>
      <c r="G16" s="140"/>
      <c r="H16" s="111"/>
      <c r="I16" s="140"/>
      <c r="J16" s="111"/>
      <c r="K16" s="140"/>
      <c r="L16" s="111"/>
      <c r="M16" s="140"/>
      <c r="N16" s="111"/>
      <c r="O16" s="140"/>
      <c r="P16" s="137">
        <f t="shared" si="0"/>
        <v>0</v>
      </c>
    </row>
    <row r="17" spans="1:16" s="93" customFormat="1" ht="25.5" customHeight="1">
      <c r="A17" s="108"/>
      <c r="B17" s="109">
        <v>11111</v>
      </c>
      <c r="C17" s="110" t="s">
        <v>592</v>
      </c>
      <c r="D17" s="111">
        <v>101</v>
      </c>
      <c r="E17" s="152"/>
      <c r="F17" s="111"/>
      <c r="G17" s="140"/>
      <c r="H17" s="111"/>
      <c r="I17" s="140"/>
      <c r="J17" s="111"/>
      <c r="K17" s="140"/>
      <c r="L17" s="111"/>
      <c r="M17" s="140"/>
      <c r="N17" s="111"/>
      <c r="O17" s="140"/>
      <c r="P17" s="137">
        <f t="shared" si="0"/>
        <v>0</v>
      </c>
    </row>
    <row r="18" spans="1:16" s="93" customFormat="1" ht="25.5" customHeight="1">
      <c r="A18" s="108"/>
      <c r="B18" s="109">
        <v>11112</v>
      </c>
      <c r="C18" s="110" t="s">
        <v>591</v>
      </c>
      <c r="D18" s="111">
        <v>101</v>
      </c>
      <c r="E18" s="152"/>
      <c r="F18" s="111"/>
      <c r="G18" s="140"/>
      <c r="H18" s="111"/>
      <c r="I18" s="140"/>
      <c r="J18" s="111"/>
      <c r="K18" s="140"/>
      <c r="L18" s="111"/>
      <c r="M18" s="140"/>
      <c r="N18" s="111"/>
      <c r="O18" s="140"/>
      <c r="P18" s="137">
        <f t="shared" si="0"/>
        <v>0</v>
      </c>
    </row>
    <row r="19" spans="1:16" s="93" customFormat="1" ht="25.5" customHeight="1">
      <c r="A19" s="108"/>
      <c r="B19" s="109">
        <v>11113</v>
      </c>
      <c r="C19" s="110" t="s">
        <v>590</v>
      </c>
      <c r="D19" s="111">
        <v>101</v>
      </c>
      <c r="E19" s="152"/>
      <c r="F19" s="111"/>
      <c r="G19" s="140"/>
      <c r="H19" s="111"/>
      <c r="I19" s="140"/>
      <c r="J19" s="111"/>
      <c r="K19" s="140"/>
      <c r="L19" s="111"/>
      <c r="M19" s="140"/>
      <c r="N19" s="111"/>
      <c r="O19" s="140"/>
      <c r="P19" s="137">
        <f t="shared" si="0"/>
        <v>0</v>
      </c>
    </row>
    <row r="20" spans="1:16" s="93" customFormat="1" ht="25.5" customHeight="1">
      <c r="A20" s="108"/>
      <c r="B20" s="109">
        <v>11114</v>
      </c>
      <c r="C20" s="110" t="s">
        <v>589</v>
      </c>
      <c r="D20" s="111">
        <v>101</v>
      </c>
      <c r="E20" s="152"/>
      <c r="F20" s="111"/>
      <c r="G20" s="140"/>
      <c r="H20" s="111"/>
      <c r="I20" s="140"/>
      <c r="J20" s="111"/>
      <c r="K20" s="140"/>
      <c r="L20" s="111"/>
      <c r="M20" s="140"/>
      <c r="N20" s="111"/>
      <c r="O20" s="140"/>
      <c r="P20" s="137">
        <f t="shared" si="0"/>
        <v>0</v>
      </c>
    </row>
    <row r="21" spans="1:16" s="93" customFormat="1" ht="25.5" customHeight="1">
      <c r="A21" s="108"/>
      <c r="B21" s="109">
        <v>11115</v>
      </c>
      <c r="C21" s="110" t="s">
        <v>588</v>
      </c>
      <c r="D21" s="111">
        <v>101</v>
      </c>
      <c r="E21" s="152">
        <v>5000</v>
      </c>
      <c r="F21" s="111"/>
      <c r="G21" s="140"/>
      <c r="H21" s="111"/>
      <c r="I21" s="140"/>
      <c r="J21" s="111"/>
      <c r="K21" s="140"/>
      <c r="L21" s="111"/>
      <c r="M21" s="140"/>
      <c r="N21" s="111"/>
      <c r="O21" s="140"/>
      <c r="P21" s="137">
        <f t="shared" si="0"/>
        <v>5000</v>
      </c>
    </row>
    <row r="22" spans="1:16" s="93" customFormat="1" ht="25.5" customHeight="1">
      <c r="A22" s="100">
        <v>12</v>
      </c>
      <c r="B22" s="118"/>
      <c r="C22" s="102" t="s">
        <v>587</v>
      </c>
      <c r="D22" s="103"/>
      <c r="E22" s="138">
        <f>E23+E26+E31</f>
        <v>1048307</v>
      </c>
      <c r="F22" s="103"/>
      <c r="G22" s="138">
        <f>G23+G26+G31</f>
        <v>0</v>
      </c>
      <c r="H22" s="103"/>
      <c r="I22" s="138">
        <f>I23+I26+I31</f>
        <v>0</v>
      </c>
      <c r="J22" s="103"/>
      <c r="K22" s="138">
        <f>K23+K26+K31</f>
        <v>0</v>
      </c>
      <c r="L22" s="103"/>
      <c r="M22" s="138">
        <f>M23+M26+M31</f>
        <v>0</v>
      </c>
      <c r="N22" s="103"/>
      <c r="O22" s="138">
        <f>O23+O26+O31</f>
        <v>0</v>
      </c>
      <c r="P22" s="147">
        <f t="shared" si="0"/>
        <v>1048307</v>
      </c>
    </row>
    <row r="23" spans="1:16" s="93" customFormat="1" ht="25.5" customHeight="1">
      <c r="A23" s="104"/>
      <c r="B23" s="105">
        <v>12100</v>
      </c>
      <c r="C23" s="106" t="s">
        <v>586</v>
      </c>
      <c r="D23" s="107"/>
      <c r="E23" s="139">
        <f>SUM(E24:E25)</f>
        <v>719907</v>
      </c>
      <c r="F23" s="107"/>
      <c r="G23" s="139">
        <f>SUM(G24:G25)</f>
        <v>0</v>
      </c>
      <c r="H23" s="107"/>
      <c r="I23" s="139">
        <f>SUM(I24:I25)</f>
        <v>0</v>
      </c>
      <c r="J23" s="107"/>
      <c r="K23" s="139">
        <f>SUM(K24:K25)</f>
        <v>0</v>
      </c>
      <c r="L23" s="107"/>
      <c r="M23" s="139">
        <f>SUM(M24:M25)</f>
        <v>0</v>
      </c>
      <c r="N23" s="107"/>
      <c r="O23" s="139">
        <f>SUM(O24:O25)</f>
        <v>0</v>
      </c>
      <c r="P23" s="147">
        <f t="shared" si="0"/>
        <v>719907</v>
      </c>
    </row>
    <row r="24" spans="1:16" s="93" customFormat="1" ht="25.5" customHeight="1">
      <c r="A24" s="108"/>
      <c r="B24" s="109">
        <v>12101</v>
      </c>
      <c r="C24" s="110" t="s">
        <v>1133</v>
      </c>
      <c r="D24" s="111">
        <v>101</v>
      </c>
      <c r="E24" s="152">
        <v>389907</v>
      </c>
      <c r="F24" s="111"/>
      <c r="G24" s="140"/>
      <c r="H24" s="111"/>
      <c r="I24" s="140"/>
      <c r="J24" s="111"/>
      <c r="K24" s="140"/>
      <c r="L24" s="111"/>
      <c r="M24" s="140"/>
      <c r="N24" s="111"/>
      <c r="O24" s="140"/>
      <c r="P24" s="137">
        <f t="shared" si="0"/>
        <v>389907</v>
      </c>
    </row>
    <row r="25" spans="1:16" s="93" customFormat="1" ht="25.5" customHeight="1">
      <c r="A25" s="108"/>
      <c r="B25" s="109">
        <v>12102</v>
      </c>
      <c r="C25" s="110" t="s">
        <v>1134</v>
      </c>
      <c r="D25" s="111">
        <v>101</v>
      </c>
      <c r="E25" s="152">
        <v>330000</v>
      </c>
      <c r="F25" s="111"/>
      <c r="G25" s="140"/>
      <c r="H25" s="111"/>
      <c r="I25" s="140"/>
      <c r="J25" s="111"/>
      <c r="K25" s="140"/>
      <c r="L25" s="111"/>
      <c r="M25" s="140"/>
      <c r="N25" s="111"/>
      <c r="O25" s="140"/>
      <c r="P25" s="137">
        <f t="shared" si="0"/>
        <v>330000</v>
      </c>
    </row>
    <row r="26" spans="1:16" s="93" customFormat="1" ht="25.5" customHeight="1">
      <c r="A26" s="104"/>
      <c r="B26" s="105">
        <v>12200</v>
      </c>
      <c r="C26" s="106" t="s">
        <v>570</v>
      </c>
      <c r="D26" s="107"/>
      <c r="E26" s="139">
        <f>SUM(E27:E30)</f>
        <v>320400</v>
      </c>
      <c r="F26" s="107"/>
      <c r="G26" s="139">
        <f>SUM(G27:G30)</f>
        <v>0</v>
      </c>
      <c r="H26" s="107"/>
      <c r="I26" s="139">
        <f>SUM(I27:I30)</f>
        <v>0</v>
      </c>
      <c r="J26" s="107"/>
      <c r="K26" s="139">
        <f>SUM(K27:K30)</f>
        <v>0</v>
      </c>
      <c r="L26" s="107"/>
      <c r="M26" s="139">
        <f>SUM(M27:M30)</f>
        <v>0</v>
      </c>
      <c r="N26" s="107"/>
      <c r="O26" s="139">
        <f>SUM(O27:O30)</f>
        <v>0</v>
      </c>
      <c r="P26" s="147">
        <f t="shared" si="0"/>
        <v>320400</v>
      </c>
    </row>
    <row r="27" spans="1:16" s="93" customFormat="1" ht="25.5" customHeight="1">
      <c r="A27" s="108"/>
      <c r="B27" s="109">
        <v>12201</v>
      </c>
      <c r="C27" s="110" t="s">
        <v>569</v>
      </c>
      <c r="D27" s="111">
        <v>101</v>
      </c>
      <c r="E27" s="152">
        <v>145000</v>
      </c>
      <c r="F27" s="111"/>
      <c r="G27" s="140"/>
      <c r="H27" s="111"/>
      <c r="I27" s="140"/>
      <c r="J27" s="111"/>
      <c r="K27" s="140"/>
      <c r="L27" s="111"/>
      <c r="M27" s="140"/>
      <c r="N27" s="111"/>
      <c r="O27" s="140"/>
      <c r="P27" s="137">
        <f t="shared" si="0"/>
        <v>145000</v>
      </c>
    </row>
    <row r="28" spans="1:16" s="93" customFormat="1" ht="25.5" customHeight="1">
      <c r="A28" s="108"/>
      <c r="B28" s="109">
        <v>12202</v>
      </c>
      <c r="C28" s="110" t="s">
        <v>568</v>
      </c>
      <c r="D28" s="111">
        <v>101</v>
      </c>
      <c r="E28" s="152">
        <v>50000</v>
      </c>
      <c r="F28" s="111"/>
      <c r="G28" s="140"/>
      <c r="H28" s="111"/>
      <c r="I28" s="140"/>
      <c r="J28" s="111"/>
      <c r="K28" s="140"/>
      <c r="L28" s="111"/>
      <c r="M28" s="140"/>
      <c r="N28" s="111"/>
      <c r="O28" s="140"/>
      <c r="P28" s="137">
        <f t="shared" si="0"/>
        <v>50000</v>
      </c>
    </row>
    <row r="29" spans="1:16" s="93" customFormat="1" ht="25.5" customHeight="1">
      <c r="A29" s="108"/>
      <c r="B29" s="109">
        <v>12203</v>
      </c>
      <c r="C29" s="110" t="s">
        <v>567</v>
      </c>
      <c r="D29" s="111">
        <v>101</v>
      </c>
      <c r="E29" s="152">
        <v>5400</v>
      </c>
      <c r="F29" s="111"/>
      <c r="G29" s="140"/>
      <c r="H29" s="111"/>
      <c r="I29" s="140"/>
      <c r="J29" s="111"/>
      <c r="K29" s="140"/>
      <c r="L29" s="111"/>
      <c r="M29" s="140"/>
      <c r="N29" s="111"/>
      <c r="O29" s="140"/>
      <c r="P29" s="137">
        <f t="shared" si="0"/>
        <v>5400</v>
      </c>
    </row>
    <row r="30" spans="1:16" s="93" customFormat="1" ht="25.5" customHeight="1">
      <c r="A30" s="108"/>
      <c r="B30" s="109">
        <v>12204</v>
      </c>
      <c r="C30" s="110" t="s">
        <v>566</v>
      </c>
      <c r="D30" s="111">
        <v>101</v>
      </c>
      <c r="E30" s="152">
        <v>120000</v>
      </c>
      <c r="F30" s="111"/>
      <c r="G30" s="140"/>
      <c r="H30" s="111"/>
      <c r="I30" s="140"/>
      <c r="J30" s="111"/>
      <c r="K30" s="140"/>
      <c r="L30" s="111"/>
      <c r="M30" s="140"/>
      <c r="N30" s="111"/>
      <c r="O30" s="140"/>
      <c r="P30" s="137">
        <f t="shared" si="0"/>
        <v>120000</v>
      </c>
    </row>
    <row r="31" spans="1:16" s="93" customFormat="1" ht="25.5" customHeight="1">
      <c r="A31" s="104"/>
      <c r="B31" s="105">
        <v>12300</v>
      </c>
      <c r="C31" s="106" t="s">
        <v>585</v>
      </c>
      <c r="D31" s="107"/>
      <c r="E31" s="139">
        <f>SUM(E32:E34)</f>
        <v>8000</v>
      </c>
      <c r="F31" s="107"/>
      <c r="G31" s="139">
        <f>SUM(G32:G34)</f>
        <v>0</v>
      </c>
      <c r="H31" s="107"/>
      <c r="I31" s="139">
        <f>SUM(I32:I34)</f>
        <v>0</v>
      </c>
      <c r="J31" s="107"/>
      <c r="K31" s="139">
        <f>SUM(K32:K34)</f>
        <v>0</v>
      </c>
      <c r="L31" s="107"/>
      <c r="M31" s="139">
        <f>SUM(M32:M34)</f>
        <v>0</v>
      </c>
      <c r="N31" s="107"/>
      <c r="O31" s="139">
        <f>SUM(O32:O34)</f>
        <v>0</v>
      </c>
      <c r="P31" s="147">
        <f t="shared" si="0"/>
        <v>8000</v>
      </c>
    </row>
    <row r="32" spans="1:16" s="93" customFormat="1" ht="25.5" customHeight="1">
      <c r="A32" s="108"/>
      <c r="B32" s="109">
        <v>12301</v>
      </c>
      <c r="C32" s="110" t="s">
        <v>468</v>
      </c>
      <c r="D32" s="111">
        <v>101</v>
      </c>
      <c r="E32" s="152">
        <v>4500</v>
      </c>
      <c r="F32" s="111"/>
      <c r="G32" s="140"/>
      <c r="H32" s="111"/>
      <c r="I32" s="140"/>
      <c r="J32" s="111"/>
      <c r="K32" s="140"/>
      <c r="L32" s="111"/>
      <c r="M32" s="140"/>
      <c r="N32" s="111"/>
      <c r="O32" s="140"/>
      <c r="P32" s="137">
        <f t="shared" si="0"/>
        <v>4500</v>
      </c>
    </row>
    <row r="33" spans="1:16" s="93" customFormat="1" ht="25.5" customHeight="1">
      <c r="A33" s="108"/>
      <c r="B33" s="109">
        <v>12302</v>
      </c>
      <c r="C33" s="110" t="s">
        <v>584</v>
      </c>
      <c r="D33" s="111">
        <v>101</v>
      </c>
      <c r="E33" s="152">
        <v>2000</v>
      </c>
      <c r="F33" s="111"/>
      <c r="G33" s="140"/>
      <c r="H33" s="111"/>
      <c r="I33" s="140"/>
      <c r="J33" s="111"/>
      <c r="K33" s="140"/>
      <c r="L33" s="111"/>
      <c r="M33" s="140"/>
      <c r="N33" s="111"/>
      <c r="O33" s="140"/>
      <c r="P33" s="137">
        <f t="shared" si="0"/>
        <v>2000</v>
      </c>
    </row>
    <row r="34" spans="1:16" s="93" customFormat="1" ht="25.5" customHeight="1">
      <c r="A34" s="108"/>
      <c r="B34" s="109">
        <v>12303</v>
      </c>
      <c r="C34" s="110" t="s">
        <v>583</v>
      </c>
      <c r="D34" s="111">
        <v>101</v>
      </c>
      <c r="E34" s="152">
        <v>1500</v>
      </c>
      <c r="F34" s="111"/>
      <c r="G34" s="140"/>
      <c r="H34" s="111"/>
      <c r="I34" s="140"/>
      <c r="J34" s="111"/>
      <c r="K34" s="140"/>
      <c r="L34" s="111"/>
      <c r="M34" s="140"/>
      <c r="N34" s="111"/>
      <c r="O34" s="140"/>
      <c r="P34" s="137">
        <f t="shared" si="0"/>
        <v>1500</v>
      </c>
    </row>
    <row r="35" spans="1:16" s="94" customFormat="1" ht="25.5" customHeight="1">
      <c r="A35" s="119">
        <v>13</v>
      </c>
      <c r="B35" s="120"/>
      <c r="C35" s="102" t="s">
        <v>582</v>
      </c>
      <c r="D35" s="121"/>
      <c r="E35" s="141"/>
      <c r="F35" s="121"/>
      <c r="G35" s="141"/>
      <c r="H35" s="121"/>
      <c r="I35" s="141"/>
      <c r="J35" s="121"/>
      <c r="K35" s="141"/>
      <c r="L35" s="121"/>
      <c r="M35" s="141"/>
      <c r="N35" s="121"/>
      <c r="O35" s="141"/>
      <c r="P35" s="147">
        <f t="shared" si="0"/>
        <v>0</v>
      </c>
    </row>
    <row r="36" spans="1:16" s="94" customFormat="1" ht="25.5" customHeight="1">
      <c r="A36" s="119">
        <v>14</v>
      </c>
      <c r="B36" s="120"/>
      <c r="C36" s="102" t="s">
        <v>581</v>
      </c>
      <c r="D36" s="121"/>
      <c r="E36" s="141"/>
      <c r="F36" s="121"/>
      <c r="G36" s="141"/>
      <c r="H36" s="121"/>
      <c r="I36" s="141"/>
      <c r="J36" s="121"/>
      <c r="K36" s="141"/>
      <c r="L36" s="121"/>
      <c r="M36" s="141"/>
      <c r="N36" s="121"/>
      <c r="O36" s="141"/>
      <c r="P36" s="147">
        <f t="shared" si="0"/>
        <v>0</v>
      </c>
    </row>
    <row r="37" spans="1:16" s="94" customFormat="1" ht="25.5" customHeight="1">
      <c r="A37" s="119">
        <v>15</v>
      </c>
      <c r="B37" s="120"/>
      <c r="C37" s="102" t="s">
        <v>580</v>
      </c>
      <c r="D37" s="121"/>
      <c r="E37" s="141"/>
      <c r="F37" s="121"/>
      <c r="G37" s="141"/>
      <c r="H37" s="121"/>
      <c r="I37" s="141"/>
      <c r="J37" s="121"/>
      <c r="K37" s="141"/>
      <c r="L37" s="121"/>
      <c r="M37" s="141"/>
      <c r="N37" s="121"/>
      <c r="O37" s="141"/>
      <c r="P37" s="147">
        <f t="shared" si="0"/>
        <v>0</v>
      </c>
    </row>
    <row r="38" spans="1:16" s="94" customFormat="1" ht="25.5" customHeight="1">
      <c r="A38" s="119">
        <v>16</v>
      </c>
      <c r="B38" s="120"/>
      <c r="C38" s="102" t="s">
        <v>579</v>
      </c>
      <c r="D38" s="121"/>
      <c r="E38" s="141"/>
      <c r="F38" s="121"/>
      <c r="G38" s="141"/>
      <c r="H38" s="121"/>
      <c r="I38" s="141"/>
      <c r="J38" s="121"/>
      <c r="K38" s="141"/>
      <c r="L38" s="121"/>
      <c r="M38" s="141"/>
      <c r="N38" s="121"/>
      <c r="O38" s="141"/>
      <c r="P38" s="147">
        <f t="shared" si="0"/>
        <v>0</v>
      </c>
    </row>
    <row r="39" spans="1:16" s="93" customFormat="1" ht="25.5" customHeight="1">
      <c r="A39" s="100">
        <v>17</v>
      </c>
      <c r="B39" s="118"/>
      <c r="C39" s="102" t="s">
        <v>499</v>
      </c>
      <c r="D39" s="103"/>
      <c r="E39" s="138">
        <f>E40+E42+E45+E47+E51</f>
        <v>22000</v>
      </c>
      <c r="F39" s="103"/>
      <c r="G39" s="138">
        <f>G40+G42+G45+G47+G51</f>
        <v>0</v>
      </c>
      <c r="H39" s="103"/>
      <c r="I39" s="138">
        <f>I40+I42+I45+I47+I51</f>
        <v>0</v>
      </c>
      <c r="J39" s="103"/>
      <c r="K39" s="138">
        <f>K40+K42+K45+K47+K51</f>
        <v>0</v>
      </c>
      <c r="L39" s="103"/>
      <c r="M39" s="138">
        <f>M40+M42+M45+M47+M51</f>
        <v>0</v>
      </c>
      <c r="N39" s="103"/>
      <c r="O39" s="138">
        <f>O40+O42+O45+O47+O51</f>
        <v>0</v>
      </c>
      <c r="P39" s="147">
        <f t="shared" si="0"/>
        <v>22000</v>
      </c>
    </row>
    <row r="40" spans="1:16" s="93" customFormat="1" ht="25.5" customHeight="1">
      <c r="A40" s="104"/>
      <c r="B40" s="105">
        <v>17100</v>
      </c>
      <c r="C40" s="129" t="s">
        <v>379</v>
      </c>
      <c r="D40" s="107"/>
      <c r="E40" s="139">
        <f>SUM(E41)</f>
        <v>12000</v>
      </c>
      <c r="F40" s="107"/>
      <c r="G40" s="139">
        <f>SUM(G41)</f>
        <v>0</v>
      </c>
      <c r="H40" s="107"/>
      <c r="I40" s="139">
        <f>SUM(I41)</f>
        <v>0</v>
      </c>
      <c r="J40" s="107"/>
      <c r="K40" s="139">
        <f>SUM(K41)</f>
        <v>0</v>
      </c>
      <c r="L40" s="107"/>
      <c r="M40" s="139">
        <f>SUM(M41)</f>
        <v>0</v>
      </c>
      <c r="N40" s="107"/>
      <c r="O40" s="139">
        <f>SUM(O41)</f>
        <v>0</v>
      </c>
      <c r="P40" s="147">
        <f t="shared" si="0"/>
        <v>12000</v>
      </c>
    </row>
    <row r="41" spans="1:16" s="93" customFormat="1" ht="25.5" customHeight="1">
      <c r="A41" s="108"/>
      <c r="B41" s="109">
        <v>17101</v>
      </c>
      <c r="C41" s="110" t="s">
        <v>378</v>
      </c>
      <c r="D41" s="111">
        <v>101</v>
      </c>
      <c r="E41" s="152">
        <v>12000</v>
      </c>
      <c r="F41" s="111"/>
      <c r="G41" s="140"/>
      <c r="H41" s="111"/>
      <c r="I41" s="140"/>
      <c r="J41" s="111"/>
      <c r="K41" s="140"/>
      <c r="L41" s="111"/>
      <c r="M41" s="140"/>
      <c r="N41" s="111"/>
      <c r="O41" s="140"/>
      <c r="P41" s="137">
        <f t="shared" si="0"/>
        <v>12000</v>
      </c>
    </row>
    <row r="42" spans="1:16" s="93" customFormat="1" ht="25.5" customHeight="1">
      <c r="A42" s="104"/>
      <c r="B42" s="105">
        <v>17200</v>
      </c>
      <c r="C42" s="129" t="s">
        <v>498</v>
      </c>
      <c r="D42" s="107"/>
      <c r="E42" s="139">
        <f>SUM(E43:E44)</f>
        <v>10000</v>
      </c>
      <c r="F42" s="107"/>
      <c r="G42" s="139">
        <f>SUM(G43:G44)</f>
        <v>0</v>
      </c>
      <c r="H42" s="107"/>
      <c r="I42" s="139">
        <f>SUM(I43:I44)</f>
        <v>0</v>
      </c>
      <c r="J42" s="107"/>
      <c r="K42" s="139">
        <f>SUM(K43:K44)</f>
        <v>0</v>
      </c>
      <c r="L42" s="107"/>
      <c r="M42" s="139">
        <f>SUM(M43:M44)</f>
        <v>0</v>
      </c>
      <c r="N42" s="107"/>
      <c r="O42" s="139">
        <f>SUM(O43:O44)</f>
        <v>0</v>
      </c>
      <c r="P42" s="147">
        <f t="shared" si="0"/>
        <v>10000</v>
      </c>
    </row>
    <row r="43" spans="1:16" s="93" customFormat="1" ht="25.5" customHeight="1">
      <c r="A43" s="108"/>
      <c r="B43" s="109">
        <v>17201</v>
      </c>
      <c r="C43" s="110" t="s">
        <v>393</v>
      </c>
      <c r="D43" s="111">
        <v>101</v>
      </c>
      <c r="E43" s="152"/>
      <c r="F43" s="111"/>
      <c r="G43" s="140"/>
      <c r="H43" s="111"/>
      <c r="I43" s="140"/>
      <c r="J43" s="111"/>
      <c r="K43" s="140"/>
      <c r="L43" s="111"/>
      <c r="M43" s="140"/>
      <c r="N43" s="111"/>
      <c r="O43" s="140"/>
      <c r="P43" s="137">
        <f t="shared" si="0"/>
        <v>0</v>
      </c>
    </row>
    <row r="44" spans="1:16" s="93" customFormat="1" ht="25.5" customHeight="1">
      <c r="A44" s="108"/>
      <c r="B44" s="109">
        <v>17202</v>
      </c>
      <c r="C44" s="110" t="s">
        <v>1338</v>
      </c>
      <c r="D44" s="111">
        <v>101</v>
      </c>
      <c r="E44" s="152">
        <v>10000</v>
      </c>
      <c r="F44" s="111"/>
      <c r="G44" s="140"/>
      <c r="H44" s="111"/>
      <c r="I44" s="140"/>
      <c r="J44" s="111"/>
      <c r="K44" s="140"/>
      <c r="L44" s="111"/>
      <c r="M44" s="140"/>
      <c r="N44" s="111"/>
      <c r="O44" s="140"/>
      <c r="P44" s="137">
        <f t="shared" si="0"/>
        <v>10000</v>
      </c>
    </row>
    <row r="45" spans="1:16" s="93" customFormat="1" ht="25.5" customHeight="1">
      <c r="A45" s="104"/>
      <c r="B45" s="105">
        <v>17300</v>
      </c>
      <c r="C45" s="129" t="s">
        <v>377</v>
      </c>
      <c r="D45" s="107"/>
      <c r="E45" s="139">
        <f>SUM(E46)</f>
        <v>0</v>
      </c>
      <c r="F45" s="107"/>
      <c r="G45" s="139">
        <f>SUM(G46)</f>
        <v>0</v>
      </c>
      <c r="H45" s="107"/>
      <c r="I45" s="139">
        <f>SUM(I46)</f>
        <v>0</v>
      </c>
      <c r="J45" s="107"/>
      <c r="K45" s="139">
        <f>SUM(K46)</f>
        <v>0</v>
      </c>
      <c r="L45" s="107"/>
      <c r="M45" s="139">
        <f>SUM(M46)</f>
        <v>0</v>
      </c>
      <c r="N45" s="107"/>
      <c r="O45" s="139">
        <f>SUM(O46)</f>
        <v>0</v>
      </c>
      <c r="P45" s="147">
        <f t="shared" si="0"/>
        <v>0</v>
      </c>
    </row>
    <row r="46" spans="1:16" s="93" customFormat="1" ht="25.5" customHeight="1">
      <c r="A46" s="108"/>
      <c r="B46" s="109">
        <v>17301</v>
      </c>
      <c r="C46" s="110" t="s">
        <v>1136</v>
      </c>
      <c r="D46" s="111">
        <v>101</v>
      </c>
      <c r="E46" s="152"/>
      <c r="F46" s="111"/>
      <c r="G46" s="140"/>
      <c r="H46" s="111"/>
      <c r="I46" s="140"/>
      <c r="J46" s="111"/>
      <c r="K46" s="140"/>
      <c r="L46" s="111"/>
      <c r="M46" s="140"/>
      <c r="N46" s="111"/>
      <c r="O46" s="140"/>
      <c r="P46" s="137">
        <f t="shared" si="0"/>
        <v>0</v>
      </c>
    </row>
    <row r="47" spans="1:16" s="93" customFormat="1" ht="25.5" customHeight="1">
      <c r="A47" s="104"/>
      <c r="B47" s="105">
        <v>17400</v>
      </c>
      <c r="C47" s="129" t="s">
        <v>369</v>
      </c>
      <c r="D47" s="107"/>
      <c r="E47" s="139">
        <f>SUM(E48:E50)</f>
        <v>0</v>
      </c>
      <c r="F47" s="130"/>
      <c r="G47" s="139">
        <f>SUM(G48:G50)</f>
        <v>0</v>
      </c>
      <c r="H47" s="107"/>
      <c r="I47" s="139">
        <f>SUM(I48:I50)</f>
        <v>0</v>
      </c>
      <c r="J47" s="107"/>
      <c r="K47" s="139">
        <f>SUM(K48:K50)</f>
        <v>0</v>
      </c>
      <c r="L47" s="107"/>
      <c r="M47" s="139">
        <f>SUM(M48:M50)</f>
        <v>0</v>
      </c>
      <c r="N47" s="107"/>
      <c r="O47" s="139">
        <f>SUM(O48:O50)</f>
        <v>0</v>
      </c>
      <c r="P47" s="147">
        <f t="shared" si="0"/>
        <v>0</v>
      </c>
    </row>
    <row r="48" spans="1:16" s="93" customFormat="1" ht="25.5" customHeight="1">
      <c r="A48" s="108"/>
      <c r="B48" s="109">
        <v>17401</v>
      </c>
      <c r="C48" s="110" t="s">
        <v>1137</v>
      </c>
      <c r="D48" s="111">
        <v>101</v>
      </c>
      <c r="E48" s="152"/>
      <c r="F48" s="114"/>
      <c r="G48" s="140"/>
      <c r="H48" s="111"/>
      <c r="I48" s="140"/>
      <c r="J48" s="111"/>
      <c r="K48" s="140"/>
      <c r="L48" s="111"/>
      <c r="M48" s="140"/>
      <c r="N48" s="111"/>
      <c r="O48" s="140"/>
      <c r="P48" s="137">
        <f t="shared" si="0"/>
        <v>0</v>
      </c>
    </row>
    <row r="49" spans="1:16" s="93" customFormat="1" ht="25.5" customHeight="1">
      <c r="A49" s="108"/>
      <c r="B49" s="109">
        <v>17402</v>
      </c>
      <c r="C49" s="110" t="s">
        <v>368</v>
      </c>
      <c r="D49" s="111">
        <v>101</v>
      </c>
      <c r="E49" s="152"/>
      <c r="F49" s="114"/>
      <c r="G49" s="140"/>
      <c r="H49" s="111"/>
      <c r="I49" s="140"/>
      <c r="J49" s="111"/>
      <c r="K49" s="140"/>
      <c r="L49" s="111"/>
      <c r="M49" s="140"/>
      <c r="N49" s="111"/>
      <c r="O49" s="140"/>
      <c r="P49" s="137">
        <f t="shared" si="0"/>
        <v>0</v>
      </c>
    </row>
    <row r="50" spans="1:16" s="93" customFormat="1" ht="25.5" customHeight="1">
      <c r="A50" s="108"/>
      <c r="B50" s="109">
        <v>17403</v>
      </c>
      <c r="C50" s="110" t="s">
        <v>367</v>
      </c>
      <c r="D50" s="111">
        <v>101</v>
      </c>
      <c r="E50" s="152"/>
      <c r="F50" s="114"/>
      <c r="G50" s="140"/>
      <c r="H50" s="111"/>
      <c r="I50" s="140"/>
      <c r="J50" s="111"/>
      <c r="K50" s="140"/>
      <c r="L50" s="111"/>
      <c r="M50" s="140"/>
      <c r="N50" s="111"/>
      <c r="O50" s="140"/>
      <c r="P50" s="137">
        <f t="shared" si="0"/>
        <v>0</v>
      </c>
    </row>
    <row r="51" spans="1:16" s="93" customFormat="1" ht="25.5" customHeight="1">
      <c r="A51" s="104"/>
      <c r="B51" s="105">
        <v>17500</v>
      </c>
      <c r="C51" s="129" t="s">
        <v>366</v>
      </c>
      <c r="D51" s="107"/>
      <c r="E51" s="139">
        <f>SUM(E52)</f>
        <v>0</v>
      </c>
      <c r="F51" s="130"/>
      <c r="G51" s="139">
        <f>SUM(G52)</f>
        <v>0</v>
      </c>
      <c r="H51" s="107"/>
      <c r="I51" s="139">
        <f>SUM(I52)</f>
        <v>0</v>
      </c>
      <c r="J51" s="107"/>
      <c r="K51" s="139">
        <f>SUM(K52)</f>
        <v>0</v>
      </c>
      <c r="L51" s="107"/>
      <c r="M51" s="139">
        <f>SUM(M52)</f>
        <v>0</v>
      </c>
      <c r="N51" s="107"/>
      <c r="O51" s="139">
        <f>SUM(O52)</f>
        <v>0</v>
      </c>
      <c r="P51" s="147">
        <f t="shared" si="0"/>
        <v>0</v>
      </c>
    </row>
    <row r="52" spans="1:16" s="93" customFormat="1" ht="25.5" customHeight="1">
      <c r="A52" s="108"/>
      <c r="B52" s="109">
        <v>17501</v>
      </c>
      <c r="C52" s="110" t="s">
        <v>1138</v>
      </c>
      <c r="D52" s="111">
        <v>101</v>
      </c>
      <c r="E52" s="152"/>
      <c r="F52" s="114"/>
      <c r="G52" s="140"/>
      <c r="H52" s="111"/>
      <c r="I52" s="140"/>
      <c r="J52" s="111"/>
      <c r="K52" s="140"/>
      <c r="L52" s="111"/>
      <c r="M52" s="140"/>
      <c r="N52" s="111"/>
      <c r="O52" s="140"/>
      <c r="P52" s="137">
        <f t="shared" si="0"/>
        <v>0</v>
      </c>
    </row>
    <row r="53" spans="1:16" s="93" customFormat="1" ht="25.5" customHeight="1">
      <c r="A53" s="100">
        <v>18</v>
      </c>
      <c r="B53" s="118"/>
      <c r="C53" s="102" t="s">
        <v>578</v>
      </c>
      <c r="D53" s="103"/>
      <c r="E53" s="138">
        <f>E54</f>
        <v>0</v>
      </c>
      <c r="F53" s="103"/>
      <c r="G53" s="138">
        <f>G54</f>
        <v>0</v>
      </c>
      <c r="H53" s="103"/>
      <c r="I53" s="138">
        <f>I54</f>
        <v>0</v>
      </c>
      <c r="J53" s="103"/>
      <c r="K53" s="138">
        <f>K54</f>
        <v>0</v>
      </c>
      <c r="L53" s="103"/>
      <c r="M53" s="138">
        <f>M54</f>
        <v>0</v>
      </c>
      <c r="N53" s="103"/>
      <c r="O53" s="138">
        <f>O54</f>
        <v>0</v>
      </c>
      <c r="P53" s="147">
        <f t="shared" si="0"/>
        <v>0</v>
      </c>
    </row>
    <row r="54" spans="1:16" s="93" customFormat="1" ht="25.5" customHeight="1">
      <c r="A54" s="104"/>
      <c r="B54" s="105">
        <v>18100</v>
      </c>
      <c r="C54" s="129" t="s">
        <v>577</v>
      </c>
      <c r="D54" s="107"/>
      <c r="E54" s="139">
        <f>SUM(E55:E56)</f>
        <v>0</v>
      </c>
      <c r="F54" s="107"/>
      <c r="G54" s="139">
        <f>SUM(G55:G56)</f>
        <v>0</v>
      </c>
      <c r="H54" s="107"/>
      <c r="I54" s="139">
        <f>SUM(I55:I56)</f>
        <v>0</v>
      </c>
      <c r="J54" s="107"/>
      <c r="K54" s="139">
        <f>SUM(K55:K56)</f>
        <v>0</v>
      </c>
      <c r="L54" s="107"/>
      <c r="M54" s="139">
        <f>SUM(M55:M56)</f>
        <v>0</v>
      </c>
      <c r="N54" s="107"/>
      <c r="O54" s="139">
        <f>SUM(O55:O56)</f>
        <v>0</v>
      </c>
      <c r="P54" s="147">
        <f t="shared" si="0"/>
        <v>0</v>
      </c>
    </row>
    <row r="55" spans="1:16" s="93" customFormat="1" ht="25.5" customHeight="1">
      <c r="A55" s="108"/>
      <c r="B55" s="109">
        <v>18101</v>
      </c>
      <c r="C55" s="110" t="s">
        <v>577</v>
      </c>
      <c r="D55" s="111">
        <v>101</v>
      </c>
      <c r="E55" s="152"/>
      <c r="F55" s="111"/>
      <c r="G55" s="140"/>
      <c r="H55" s="111"/>
      <c r="I55" s="140"/>
      <c r="J55" s="111"/>
      <c r="K55" s="140"/>
      <c r="L55" s="111"/>
      <c r="M55" s="140"/>
      <c r="N55" s="111"/>
      <c r="O55" s="140"/>
      <c r="P55" s="137">
        <f t="shared" si="0"/>
        <v>0</v>
      </c>
    </row>
    <row r="56" spans="1:16" s="93" customFormat="1" ht="25.5" customHeight="1">
      <c r="A56" s="108"/>
      <c r="B56" s="109">
        <v>18102</v>
      </c>
      <c r="C56" s="110" t="s">
        <v>1135</v>
      </c>
      <c r="D56" s="111">
        <v>101</v>
      </c>
      <c r="E56" s="152"/>
      <c r="F56" s="111"/>
      <c r="G56" s="140"/>
      <c r="H56" s="111"/>
      <c r="I56" s="140"/>
      <c r="J56" s="111"/>
      <c r="K56" s="140"/>
      <c r="L56" s="111"/>
      <c r="M56" s="140"/>
      <c r="N56" s="111"/>
      <c r="O56" s="140"/>
      <c r="P56" s="137">
        <f t="shared" si="0"/>
        <v>0</v>
      </c>
    </row>
    <row r="57" spans="1:16" s="93" customFormat="1" ht="25.5" customHeight="1">
      <c r="A57" s="96">
        <v>2</v>
      </c>
      <c r="B57" s="124"/>
      <c r="C57" s="98" t="s">
        <v>576</v>
      </c>
      <c r="D57" s="99"/>
      <c r="E57" s="137">
        <f>E58+E59+E60+E61+E62</f>
        <v>0</v>
      </c>
      <c r="F57" s="99"/>
      <c r="G57" s="137">
        <f>G58+G59+G60+G61+G62</f>
        <v>0</v>
      </c>
      <c r="H57" s="99"/>
      <c r="I57" s="137">
        <f>I58+I59+I60+I61+I62</f>
        <v>0</v>
      </c>
      <c r="J57" s="99"/>
      <c r="K57" s="137">
        <f>K58+K59+K60+K61+K62</f>
        <v>0</v>
      </c>
      <c r="L57" s="99"/>
      <c r="M57" s="137">
        <f>M58+M59+M60+M61+M62</f>
        <v>0</v>
      </c>
      <c r="N57" s="99"/>
      <c r="O57" s="137">
        <f>O58+O59+O60+O61+O62</f>
        <v>0</v>
      </c>
      <c r="P57" s="147">
        <f t="shared" si="0"/>
        <v>0</v>
      </c>
    </row>
    <row r="58" spans="1:16" s="93" customFormat="1" ht="25.5" customHeight="1">
      <c r="A58" s="100">
        <v>21</v>
      </c>
      <c r="B58" s="118"/>
      <c r="C58" s="102" t="s">
        <v>575</v>
      </c>
      <c r="D58" s="103"/>
      <c r="E58" s="138"/>
      <c r="F58" s="103"/>
      <c r="G58" s="138"/>
      <c r="H58" s="103"/>
      <c r="I58" s="138"/>
      <c r="J58" s="103"/>
      <c r="K58" s="138"/>
      <c r="L58" s="103"/>
      <c r="M58" s="138"/>
      <c r="N58" s="103"/>
      <c r="O58" s="138"/>
      <c r="P58" s="147">
        <f t="shared" si="0"/>
        <v>0</v>
      </c>
    </row>
    <row r="59" spans="1:16" s="93" customFormat="1" ht="25.5" customHeight="1">
      <c r="A59" s="100">
        <v>22</v>
      </c>
      <c r="B59" s="118"/>
      <c r="C59" s="102" t="s">
        <v>574</v>
      </c>
      <c r="D59" s="103"/>
      <c r="E59" s="138"/>
      <c r="F59" s="103"/>
      <c r="G59" s="138"/>
      <c r="H59" s="103"/>
      <c r="I59" s="138"/>
      <c r="J59" s="103"/>
      <c r="K59" s="138"/>
      <c r="L59" s="103"/>
      <c r="M59" s="138"/>
      <c r="N59" s="103"/>
      <c r="O59" s="138"/>
      <c r="P59" s="147">
        <f t="shared" si="0"/>
        <v>0</v>
      </c>
    </row>
    <row r="60" spans="1:16" s="93" customFormat="1" ht="25.5" customHeight="1">
      <c r="A60" s="100">
        <v>23</v>
      </c>
      <c r="B60" s="118"/>
      <c r="C60" s="102" t="s">
        <v>573</v>
      </c>
      <c r="D60" s="103"/>
      <c r="E60" s="138"/>
      <c r="F60" s="103"/>
      <c r="G60" s="138"/>
      <c r="H60" s="103"/>
      <c r="I60" s="138"/>
      <c r="J60" s="103"/>
      <c r="K60" s="138"/>
      <c r="L60" s="103"/>
      <c r="M60" s="138"/>
      <c r="N60" s="103"/>
      <c r="O60" s="138"/>
      <c r="P60" s="147">
        <f t="shared" si="0"/>
        <v>0</v>
      </c>
    </row>
    <row r="61" spans="1:16" s="93" customFormat="1" ht="25.5" customHeight="1">
      <c r="A61" s="100">
        <v>24</v>
      </c>
      <c r="B61" s="118"/>
      <c r="C61" s="102" t="s">
        <v>572</v>
      </c>
      <c r="D61" s="103"/>
      <c r="E61" s="138"/>
      <c r="F61" s="103"/>
      <c r="G61" s="138"/>
      <c r="H61" s="103"/>
      <c r="I61" s="138"/>
      <c r="J61" s="103"/>
      <c r="K61" s="138"/>
      <c r="L61" s="103"/>
      <c r="M61" s="138"/>
      <c r="N61" s="103"/>
      <c r="O61" s="138"/>
      <c r="P61" s="147">
        <f t="shared" si="0"/>
        <v>0</v>
      </c>
    </row>
    <row r="62" spans="1:16" s="93" customFormat="1" ht="25.5" customHeight="1">
      <c r="A62" s="100">
        <v>25</v>
      </c>
      <c r="B62" s="118"/>
      <c r="C62" s="102" t="s">
        <v>499</v>
      </c>
      <c r="D62" s="103"/>
      <c r="E62" s="138"/>
      <c r="F62" s="103"/>
      <c r="G62" s="138"/>
      <c r="H62" s="103"/>
      <c r="I62" s="138"/>
      <c r="J62" s="103"/>
      <c r="K62" s="138"/>
      <c r="L62" s="103"/>
      <c r="M62" s="138"/>
      <c r="N62" s="103"/>
      <c r="O62" s="138"/>
      <c r="P62" s="147">
        <f t="shared" si="0"/>
        <v>0</v>
      </c>
    </row>
    <row r="63" spans="1:16" s="93" customFormat="1" ht="25.5" customHeight="1">
      <c r="A63" s="96">
        <v>3</v>
      </c>
      <c r="B63" s="124"/>
      <c r="C63" s="98" t="s">
        <v>571</v>
      </c>
      <c r="D63" s="99"/>
      <c r="E63" s="137">
        <f>E64</f>
        <v>0</v>
      </c>
      <c r="F63" s="99"/>
      <c r="G63" s="137">
        <f>G64</f>
        <v>0</v>
      </c>
      <c r="H63" s="99"/>
      <c r="I63" s="137">
        <f>I64</f>
        <v>0</v>
      </c>
      <c r="J63" s="99"/>
      <c r="K63" s="137">
        <f>K64</f>
        <v>0</v>
      </c>
      <c r="L63" s="99"/>
      <c r="M63" s="137">
        <f>M64</f>
        <v>0</v>
      </c>
      <c r="N63" s="99"/>
      <c r="O63" s="137">
        <f>O64</f>
        <v>0</v>
      </c>
      <c r="P63" s="147">
        <f t="shared" si="0"/>
        <v>0</v>
      </c>
    </row>
    <row r="64" spans="1:16" s="93" customFormat="1" ht="25.5" customHeight="1">
      <c r="A64" s="100">
        <v>31</v>
      </c>
      <c r="B64" s="118"/>
      <c r="C64" s="102" t="s">
        <v>1220</v>
      </c>
      <c r="D64" s="103"/>
      <c r="E64" s="138">
        <f>E65</f>
        <v>0</v>
      </c>
      <c r="F64" s="103"/>
      <c r="G64" s="138">
        <f>G65</f>
        <v>0</v>
      </c>
      <c r="H64" s="103"/>
      <c r="I64" s="138">
        <f>I65</f>
        <v>0</v>
      </c>
      <c r="J64" s="103"/>
      <c r="K64" s="138">
        <f>K65</f>
        <v>0</v>
      </c>
      <c r="L64" s="103"/>
      <c r="M64" s="138">
        <f>M65</f>
        <v>0</v>
      </c>
      <c r="N64" s="103"/>
      <c r="O64" s="138">
        <f>O65</f>
        <v>0</v>
      </c>
      <c r="P64" s="147">
        <f t="shared" si="0"/>
        <v>0</v>
      </c>
    </row>
    <row r="65" spans="1:16" s="93" customFormat="1" ht="25.5" customHeight="1">
      <c r="A65" s="104"/>
      <c r="B65" s="105">
        <v>31100</v>
      </c>
      <c r="C65" s="129" t="s">
        <v>565</v>
      </c>
      <c r="D65" s="107"/>
      <c r="E65" s="139">
        <f>SUM(E66:E67)</f>
        <v>0</v>
      </c>
      <c r="F65" s="107"/>
      <c r="G65" s="139">
        <f>SUM(G66:G67)</f>
        <v>0</v>
      </c>
      <c r="H65" s="107"/>
      <c r="I65" s="139">
        <f>SUM(I66:I67)</f>
        <v>0</v>
      </c>
      <c r="J65" s="107"/>
      <c r="K65" s="139">
        <f>SUM(K66:K67)</f>
        <v>0</v>
      </c>
      <c r="L65" s="107"/>
      <c r="M65" s="139">
        <f>SUM(M66:M67)</f>
        <v>0</v>
      </c>
      <c r="N65" s="107"/>
      <c r="O65" s="139">
        <f>SUM(O66:O67)</f>
        <v>0</v>
      </c>
      <c r="P65" s="147">
        <f t="shared" si="0"/>
        <v>0</v>
      </c>
    </row>
    <row r="66" spans="1:16" s="93" customFormat="1" ht="25.5" customHeight="1">
      <c r="A66" s="108"/>
      <c r="B66" s="109">
        <v>31101</v>
      </c>
      <c r="C66" s="110" t="s">
        <v>1339</v>
      </c>
      <c r="D66" s="111">
        <v>101</v>
      </c>
      <c r="E66" s="152"/>
      <c r="F66" s="111"/>
      <c r="G66" s="140"/>
      <c r="H66" s="111"/>
      <c r="I66" s="140"/>
      <c r="J66" s="111"/>
      <c r="K66" s="140"/>
      <c r="L66" s="111"/>
      <c r="M66" s="140"/>
      <c r="N66" s="111"/>
      <c r="O66" s="140"/>
      <c r="P66" s="137">
        <f t="shared" si="0"/>
        <v>0</v>
      </c>
    </row>
    <row r="67" spans="1:16" s="93" customFormat="1" ht="25.5" customHeight="1">
      <c r="A67" s="108"/>
      <c r="B67" s="109">
        <v>31102</v>
      </c>
      <c r="C67" s="110" t="s">
        <v>564</v>
      </c>
      <c r="D67" s="111">
        <v>101</v>
      </c>
      <c r="E67" s="152"/>
      <c r="F67" s="111"/>
      <c r="G67" s="140"/>
      <c r="H67" s="111"/>
      <c r="I67" s="140"/>
      <c r="J67" s="111"/>
      <c r="K67" s="140"/>
      <c r="L67" s="111"/>
      <c r="M67" s="140"/>
      <c r="N67" s="111"/>
      <c r="O67" s="140"/>
      <c r="P67" s="137">
        <f t="shared" si="0"/>
        <v>0</v>
      </c>
    </row>
    <row r="68" spans="1:16" s="93" customFormat="1" ht="25.5" customHeight="1">
      <c r="A68" s="96">
        <v>4</v>
      </c>
      <c r="B68" s="124"/>
      <c r="C68" s="98" t="s">
        <v>563</v>
      </c>
      <c r="D68" s="99"/>
      <c r="E68" s="137">
        <f>E69+E70+E71+E141+E196</f>
        <v>1716162</v>
      </c>
      <c r="F68" s="99"/>
      <c r="G68" s="137">
        <f>G69+G70+G71+G141+G196</f>
        <v>0</v>
      </c>
      <c r="H68" s="99"/>
      <c r="I68" s="137">
        <f>I69+I70+I71+I141+I196</f>
        <v>0</v>
      </c>
      <c r="J68" s="99"/>
      <c r="K68" s="137">
        <f>K69+K70+K71+K141+K196</f>
        <v>0</v>
      </c>
      <c r="L68" s="99"/>
      <c r="M68" s="137">
        <f>M69+M70+M71+M141+M196</f>
        <v>0</v>
      </c>
      <c r="N68" s="99"/>
      <c r="O68" s="137">
        <f>O69+O70+O71+O141+O196</f>
        <v>0</v>
      </c>
      <c r="P68" s="147">
        <f t="shared" si="0"/>
        <v>1716162</v>
      </c>
    </row>
    <row r="69" spans="1:16" s="93" customFormat="1" ht="25.5" customHeight="1">
      <c r="A69" s="100">
        <v>41</v>
      </c>
      <c r="B69" s="118"/>
      <c r="C69" s="102" t="s">
        <v>562</v>
      </c>
      <c r="D69" s="103"/>
      <c r="E69" s="138"/>
      <c r="F69" s="103"/>
      <c r="G69" s="138"/>
      <c r="H69" s="103"/>
      <c r="I69" s="138"/>
      <c r="J69" s="103"/>
      <c r="K69" s="138"/>
      <c r="L69" s="103"/>
      <c r="M69" s="138"/>
      <c r="N69" s="103"/>
      <c r="O69" s="138"/>
      <c r="P69" s="147">
        <f t="shared" ref="P69:P132" si="1">SUM(E69+G69+I69+K69+M69+O69)</f>
        <v>0</v>
      </c>
    </row>
    <row r="70" spans="1:16" s="93" customFormat="1" ht="25.5" customHeight="1">
      <c r="A70" s="100">
        <v>42</v>
      </c>
      <c r="B70" s="118"/>
      <c r="C70" s="102" t="s">
        <v>561</v>
      </c>
      <c r="D70" s="103"/>
      <c r="E70" s="138"/>
      <c r="F70" s="103"/>
      <c r="G70" s="138"/>
      <c r="H70" s="103"/>
      <c r="I70" s="138"/>
      <c r="J70" s="103"/>
      <c r="K70" s="138"/>
      <c r="L70" s="103"/>
      <c r="M70" s="138"/>
      <c r="N70" s="103"/>
      <c r="O70" s="138"/>
      <c r="P70" s="147">
        <f t="shared" si="1"/>
        <v>0</v>
      </c>
    </row>
    <row r="71" spans="1:16" s="93" customFormat="1" ht="25.5" customHeight="1">
      <c r="A71" s="100">
        <v>43</v>
      </c>
      <c r="B71" s="118"/>
      <c r="C71" s="102" t="s">
        <v>560</v>
      </c>
      <c r="D71" s="103"/>
      <c r="E71" s="138">
        <f>E72+E76+E81+E88+E99+E109+E113+E128+E135</f>
        <v>1611562</v>
      </c>
      <c r="F71" s="103"/>
      <c r="G71" s="138">
        <f>G72+G76+G81+G88+G99+G109+G113+G128+G135</f>
        <v>0</v>
      </c>
      <c r="H71" s="103"/>
      <c r="I71" s="138">
        <f>I72+I76+I81+I88+I99+I109+I113+I128+I135</f>
        <v>0</v>
      </c>
      <c r="J71" s="103"/>
      <c r="K71" s="138">
        <f>K72+K76+K81+K88+K99+K109+K113+K128+K135</f>
        <v>0</v>
      </c>
      <c r="L71" s="103"/>
      <c r="M71" s="138">
        <f>M72+M76+M81+M88+M99+M109+M113+M128+M135</f>
        <v>0</v>
      </c>
      <c r="N71" s="103"/>
      <c r="O71" s="138">
        <f>O72+O76+O81+O88+O99+O109+O113+O128+O135</f>
        <v>0</v>
      </c>
      <c r="P71" s="147">
        <f t="shared" si="1"/>
        <v>1611562</v>
      </c>
    </row>
    <row r="72" spans="1:16" s="93" customFormat="1" ht="25.5" customHeight="1">
      <c r="A72" s="104"/>
      <c r="B72" s="105">
        <v>43100</v>
      </c>
      <c r="C72" s="129" t="s">
        <v>559</v>
      </c>
      <c r="D72" s="107"/>
      <c r="E72" s="139">
        <f>SUM(E73:E75)</f>
        <v>5000</v>
      </c>
      <c r="F72" s="107"/>
      <c r="G72" s="139">
        <f>SUM(G73:G75)</f>
        <v>0</v>
      </c>
      <c r="H72" s="107"/>
      <c r="I72" s="139">
        <f>SUM(I73:I75)</f>
        <v>0</v>
      </c>
      <c r="J72" s="107"/>
      <c r="K72" s="139">
        <f>SUM(K73:K75)</f>
        <v>0</v>
      </c>
      <c r="L72" s="107"/>
      <c r="M72" s="139">
        <f>SUM(M73:M75)</f>
        <v>0</v>
      </c>
      <c r="N72" s="107"/>
      <c r="O72" s="139">
        <f>SUM(O73:O75)</f>
        <v>0</v>
      </c>
      <c r="P72" s="147">
        <f t="shared" si="1"/>
        <v>5000</v>
      </c>
    </row>
    <row r="73" spans="1:16" s="93" customFormat="1" ht="25.5" customHeight="1">
      <c r="A73" s="108"/>
      <c r="B73" s="109">
        <v>43101</v>
      </c>
      <c r="C73" s="110" t="s">
        <v>558</v>
      </c>
      <c r="D73" s="111">
        <v>101</v>
      </c>
      <c r="E73" s="152">
        <v>1000</v>
      </c>
      <c r="F73" s="111"/>
      <c r="G73" s="140"/>
      <c r="H73" s="111"/>
      <c r="I73" s="140"/>
      <c r="J73" s="111"/>
      <c r="K73" s="140"/>
      <c r="L73" s="111"/>
      <c r="M73" s="140"/>
      <c r="N73" s="111"/>
      <c r="O73" s="140"/>
      <c r="P73" s="137">
        <f t="shared" si="1"/>
        <v>1000</v>
      </c>
    </row>
    <row r="74" spans="1:16" s="93" customFormat="1" ht="25.5" customHeight="1">
      <c r="A74" s="108"/>
      <c r="B74" s="109">
        <v>43102</v>
      </c>
      <c r="C74" s="110" t="s">
        <v>557</v>
      </c>
      <c r="D74" s="111">
        <v>101</v>
      </c>
      <c r="E74" s="152">
        <v>4000</v>
      </c>
      <c r="F74" s="111"/>
      <c r="G74" s="140"/>
      <c r="H74" s="111"/>
      <c r="I74" s="140"/>
      <c r="J74" s="111"/>
      <c r="K74" s="140"/>
      <c r="L74" s="111"/>
      <c r="M74" s="140"/>
      <c r="N74" s="111"/>
      <c r="O74" s="140"/>
      <c r="P74" s="137">
        <f t="shared" si="1"/>
        <v>4000</v>
      </c>
    </row>
    <row r="75" spans="1:16" s="93" customFormat="1" ht="25.5" customHeight="1">
      <c r="A75" s="108"/>
      <c r="B75" s="109">
        <v>43103</v>
      </c>
      <c r="C75" s="110" t="s">
        <v>556</v>
      </c>
      <c r="D75" s="111">
        <v>101</v>
      </c>
      <c r="E75" s="152"/>
      <c r="F75" s="111"/>
      <c r="G75" s="140"/>
      <c r="H75" s="111"/>
      <c r="I75" s="140"/>
      <c r="J75" s="111"/>
      <c r="K75" s="140"/>
      <c r="L75" s="111"/>
      <c r="M75" s="140"/>
      <c r="N75" s="111"/>
      <c r="O75" s="140"/>
      <c r="P75" s="137">
        <f t="shared" si="1"/>
        <v>0</v>
      </c>
    </row>
    <row r="76" spans="1:16" s="93" customFormat="1" ht="25.5" customHeight="1">
      <c r="A76" s="104"/>
      <c r="B76" s="105">
        <v>43200</v>
      </c>
      <c r="C76" s="129" t="s">
        <v>555</v>
      </c>
      <c r="D76" s="107"/>
      <c r="E76" s="139">
        <f>SUM(E77:E80)</f>
        <v>8200</v>
      </c>
      <c r="F76" s="107"/>
      <c r="G76" s="139">
        <f>SUM(G77:G80)</f>
        <v>0</v>
      </c>
      <c r="H76" s="107"/>
      <c r="I76" s="139">
        <f>SUM(I77:I80)</f>
        <v>0</v>
      </c>
      <c r="J76" s="107"/>
      <c r="K76" s="139">
        <f>SUM(K77:K80)</f>
        <v>0</v>
      </c>
      <c r="L76" s="107"/>
      <c r="M76" s="139">
        <f>SUM(M77:M80)</f>
        <v>0</v>
      </c>
      <c r="N76" s="107"/>
      <c r="O76" s="139">
        <f>SUM(O77:O80)</f>
        <v>0</v>
      </c>
      <c r="P76" s="147">
        <f t="shared" si="1"/>
        <v>8200</v>
      </c>
    </row>
    <row r="77" spans="1:16" s="93" customFormat="1" ht="25.5" customHeight="1">
      <c r="A77" s="108"/>
      <c r="B77" s="109">
        <v>43201</v>
      </c>
      <c r="C77" s="110" t="s">
        <v>1340</v>
      </c>
      <c r="D77" s="111">
        <v>101</v>
      </c>
      <c r="E77" s="152">
        <v>6000</v>
      </c>
      <c r="F77" s="111"/>
      <c r="G77" s="140"/>
      <c r="H77" s="111"/>
      <c r="I77" s="140"/>
      <c r="J77" s="111"/>
      <c r="K77" s="140"/>
      <c r="L77" s="111"/>
      <c r="M77" s="140"/>
      <c r="N77" s="111"/>
      <c r="O77" s="140"/>
      <c r="P77" s="137">
        <f t="shared" si="1"/>
        <v>6000</v>
      </c>
    </row>
    <row r="78" spans="1:16" s="93" customFormat="1" ht="25.5" customHeight="1">
      <c r="A78" s="108"/>
      <c r="B78" s="109">
        <v>43202</v>
      </c>
      <c r="C78" s="110" t="s">
        <v>554</v>
      </c>
      <c r="D78" s="111">
        <v>101</v>
      </c>
      <c r="E78" s="152">
        <v>1200</v>
      </c>
      <c r="F78" s="111"/>
      <c r="G78" s="140"/>
      <c r="H78" s="111"/>
      <c r="I78" s="140"/>
      <c r="J78" s="111"/>
      <c r="K78" s="140"/>
      <c r="L78" s="111"/>
      <c r="M78" s="140"/>
      <c r="N78" s="111"/>
      <c r="O78" s="140"/>
      <c r="P78" s="137">
        <f t="shared" si="1"/>
        <v>1200</v>
      </c>
    </row>
    <row r="79" spans="1:16" s="93" customFormat="1" ht="25.5" customHeight="1">
      <c r="A79" s="108"/>
      <c r="B79" s="109">
        <v>43203</v>
      </c>
      <c r="C79" s="110" t="s">
        <v>553</v>
      </c>
      <c r="D79" s="111">
        <v>101</v>
      </c>
      <c r="E79" s="152"/>
      <c r="F79" s="111"/>
      <c r="G79" s="140"/>
      <c r="H79" s="111"/>
      <c r="I79" s="140"/>
      <c r="J79" s="111"/>
      <c r="K79" s="140"/>
      <c r="L79" s="111"/>
      <c r="M79" s="140"/>
      <c r="N79" s="111"/>
      <c r="O79" s="140"/>
      <c r="P79" s="137">
        <f t="shared" si="1"/>
        <v>0</v>
      </c>
    </row>
    <row r="80" spans="1:16" s="93" customFormat="1" ht="25.5" customHeight="1">
      <c r="A80" s="108"/>
      <c r="B80" s="109">
        <v>43204</v>
      </c>
      <c r="C80" s="110" t="s">
        <v>552</v>
      </c>
      <c r="D80" s="111">
        <v>101</v>
      </c>
      <c r="E80" s="152">
        <v>1000</v>
      </c>
      <c r="F80" s="111"/>
      <c r="G80" s="140"/>
      <c r="H80" s="111"/>
      <c r="I80" s="140"/>
      <c r="J80" s="111"/>
      <c r="K80" s="140"/>
      <c r="L80" s="111"/>
      <c r="M80" s="140"/>
      <c r="N80" s="111"/>
      <c r="O80" s="140"/>
      <c r="P80" s="137">
        <f t="shared" si="1"/>
        <v>1000</v>
      </c>
    </row>
    <row r="81" spans="1:16" s="93" customFormat="1" ht="25.5" customHeight="1">
      <c r="A81" s="104"/>
      <c r="B81" s="105">
        <v>43300</v>
      </c>
      <c r="C81" s="129" t="s">
        <v>551</v>
      </c>
      <c r="D81" s="107"/>
      <c r="E81" s="139">
        <f>SUM(E82:E87)</f>
        <v>1500</v>
      </c>
      <c r="F81" s="107"/>
      <c r="G81" s="139">
        <f>SUM(G82:G87)</f>
        <v>0</v>
      </c>
      <c r="H81" s="107"/>
      <c r="I81" s="139">
        <f>SUM(I82:I87)</f>
        <v>0</v>
      </c>
      <c r="J81" s="107"/>
      <c r="K81" s="139">
        <f>SUM(K82:K87)</f>
        <v>0</v>
      </c>
      <c r="L81" s="107"/>
      <c r="M81" s="139">
        <f>SUM(M82:M87)</f>
        <v>0</v>
      </c>
      <c r="N81" s="107"/>
      <c r="O81" s="139">
        <f>SUM(O82:O87)</f>
        <v>0</v>
      </c>
      <c r="P81" s="147">
        <f t="shared" si="1"/>
        <v>1500</v>
      </c>
    </row>
    <row r="82" spans="1:16" s="93" customFormat="1" ht="25.5" customHeight="1">
      <c r="A82" s="108"/>
      <c r="B82" s="109">
        <v>43301</v>
      </c>
      <c r="C82" s="110" t="s">
        <v>550</v>
      </c>
      <c r="D82" s="111">
        <v>101</v>
      </c>
      <c r="E82" s="152">
        <v>1500</v>
      </c>
      <c r="F82" s="111"/>
      <c r="G82" s="140"/>
      <c r="H82" s="111"/>
      <c r="I82" s="140"/>
      <c r="J82" s="111"/>
      <c r="K82" s="140"/>
      <c r="L82" s="111"/>
      <c r="M82" s="140"/>
      <c r="N82" s="111"/>
      <c r="O82" s="140"/>
      <c r="P82" s="137">
        <f t="shared" si="1"/>
        <v>1500</v>
      </c>
    </row>
    <row r="83" spans="1:16" s="93" customFormat="1" ht="25.5" customHeight="1">
      <c r="A83" s="108"/>
      <c r="B83" s="109">
        <v>43302</v>
      </c>
      <c r="C83" s="110" t="s">
        <v>549</v>
      </c>
      <c r="D83" s="111">
        <v>101</v>
      </c>
      <c r="E83" s="152"/>
      <c r="F83" s="111"/>
      <c r="G83" s="140"/>
      <c r="H83" s="111"/>
      <c r="I83" s="140"/>
      <c r="J83" s="111"/>
      <c r="K83" s="140"/>
      <c r="L83" s="111"/>
      <c r="M83" s="140"/>
      <c r="N83" s="111"/>
      <c r="O83" s="140"/>
      <c r="P83" s="137">
        <f t="shared" si="1"/>
        <v>0</v>
      </c>
    </row>
    <row r="84" spans="1:16" s="93" customFormat="1" ht="25.5" customHeight="1">
      <c r="A84" s="108"/>
      <c r="B84" s="109">
        <v>43303</v>
      </c>
      <c r="C84" s="110" t="s">
        <v>1341</v>
      </c>
      <c r="D84" s="111">
        <v>101</v>
      </c>
      <c r="E84" s="152"/>
      <c r="F84" s="111"/>
      <c r="G84" s="140"/>
      <c r="H84" s="111"/>
      <c r="I84" s="140"/>
      <c r="J84" s="111"/>
      <c r="K84" s="140"/>
      <c r="L84" s="111"/>
      <c r="M84" s="140"/>
      <c r="N84" s="111"/>
      <c r="O84" s="140"/>
      <c r="P84" s="137">
        <f t="shared" si="1"/>
        <v>0</v>
      </c>
    </row>
    <row r="85" spans="1:16" s="93" customFormat="1" ht="25.5" customHeight="1">
      <c r="A85" s="108"/>
      <c r="B85" s="109">
        <v>43304</v>
      </c>
      <c r="C85" s="110" t="s">
        <v>548</v>
      </c>
      <c r="D85" s="111">
        <v>101</v>
      </c>
      <c r="E85" s="152"/>
      <c r="F85" s="111"/>
      <c r="G85" s="140"/>
      <c r="H85" s="111"/>
      <c r="I85" s="140"/>
      <c r="J85" s="111"/>
      <c r="K85" s="140"/>
      <c r="L85" s="111"/>
      <c r="M85" s="140"/>
      <c r="N85" s="111"/>
      <c r="O85" s="140"/>
      <c r="P85" s="137">
        <f t="shared" si="1"/>
        <v>0</v>
      </c>
    </row>
    <row r="86" spans="1:16" s="93" customFormat="1" ht="25.5" customHeight="1">
      <c r="A86" s="108"/>
      <c r="B86" s="109">
        <v>43305</v>
      </c>
      <c r="C86" s="110" t="s">
        <v>547</v>
      </c>
      <c r="D86" s="111">
        <v>101</v>
      </c>
      <c r="E86" s="152"/>
      <c r="F86" s="111"/>
      <c r="G86" s="140"/>
      <c r="H86" s="111"/>
      <c r="I86" s="140"/>
      <c r="J86" s="111"/>
      <c r="K86" s="140"/>
      <c r="L86" s="111"/>
      <c r="M86" s="140"/>
      <c r="N86" s="111"/>
      <c r="O86" s="140"/>
      <c r="P86" s="137">
        <f t="shared" si="1"/>
        <v>0</v>
      </c>
    </row>
    <row r="87" spans="1:16" s="93" customFormat="1" ht="25.5" customHeight="1">
      <c r="A87" s="108"/>
      <c r="B87" s="109">
        <v>43306</v>
      </c>
      <c r="C87" s="110" t="s">
        <v>546</v>
      </c>
      <c r="D87" s="111">
        <v>101</v>
      </c>
      <c r="E87" s="152"/>
      <c r="F87" s="111"/>
      <c r="G87" s="140"/>
      <c r="H87" s="111"/>
      <c r="I87" s="140"/>
      <c r="J87" s="111"/>
      <c r="K87" s="140"/>
      <c r="L87" s="111"/>
      <c r="M87" s="140"/>
      <c r="N87" s="111"/>
      <c r="O87" s="140"/>
      <c r="P87" s="137">
        <f t="shared" si="1"/>
        <v>0</v>
      </c>
    </row>
    <row r="88" spans="1:16" s="93" customFormat="1" ht="25.5" customHeight="1">
      <c r="A88" s="104"/>
      <c r="B88" s="105">
        <v>43400</v>
      </c>
      <c r="C88" s="129" t="s">
        <v>545</v>
      </c>
      <c r="D88" s="107"/>
      <c r="E88" s="139">
        <f>SUM(E89:E98)</f>
        <v>1329262</v>
      </c>
      <c r="F88" s="107"/>
      <c r="G88" s="139">
        <f>SUM(G89:G98)</f>
        <v>0</v>
      </c>
      <c r="H88" s="107"/>
      <c r="I88" s="139">
        <f>SUM(I89:I98)</f>
        <v>0</v>
      </c>
      <c r="J88" s="107"/>
      <c r="K88" s="139">
        <f>SUM(K89:K98)</f>
        <v>0</v>
      </c>
      <c r="L88" s="107"/>
      <c r="M88" s="139">
        <f>SUM(M89:M98)</f>
        <v>0</v>
      </c>
      <c r="N88" s="107"/>
      <c r="O88" s="139">
        <f>SUM(O89:O98)</f>
        <v>0</v>
      </c>
      <c r="P88" s="147">
        <f t="shared" si="1"/>
        <v>1329262</v>
      </c>
    </row>
    <row r="89" spans="1:16" s="93" customFormat="1" ht="25.5" customHeight="1">
      <c r="A89" s="108"/>
      <c r="B89" s="109">
        <v>43401</v>
      </c>
      <c r="C89" s="110" t="s">
        <v>544</v>
      </c>
      <c r="D89" s="111">
        <v>101</v>
      </c>
      <c r="E89" s="152">
        <v>1015832</v>
      </c>
      <c r="F89" s="111"/>
      <c r="G89" s="140"/>
      <c r="H89" s="111"/>
      <c r="I89" s="140"/>
      <c r="J89" s="111"/>
      <c r="K89" s="140"/>
      <c r="L89" s="111"/>
      <c r="M89" s="140"/>
      <c r="N89" s="111"/>
      <c r="O89" s="140"/>
      <c r="P89" s="137">
        <f t="shared" si="1"/>
        <v>1015832</v>
      </c>
    </row>
    <row r="90" spans="1:16" s="93" customFormat="1" ht="25.5" customHeight="1">
      <c r="A90" s="108"/>
      <c r="B90" s="109">
        <v>43402</v>
      </c>
      <c r="C90" s="110" t="s">
        <v>543</v>
      </c>
      <c r="D90" s="111">
        <v>101</v>
      </c>
      <c r="E90" s="152"/>
      <c r="F90" s="111"/>
      <c r="G90" s="140"/>
      <c r="H90" s="111"/>
      <c r="I90" s="140"/>
      <c r="J90" s="111"/>
      <c r="K90" s="140"/>
      <c r="L90" s="111"/>
      <c r="M90" s="140"/>
      <c r="N90" s="111"/>
      <c r="O90" s="140"/>
      <c r="P90" s="137">
        <f t="shared" si="1"/>
        <v>0</v>
      </c>
    </row>
    <row r="91" spans="1:16" s="93" customFormat="1" ht="25.5" customHeight="1">
      <c r="A91" s="108"/>
      <c r="B91" s="109">
        <v>43403</v>
      </c>
      <c r="C91" s="110" t="s">
        <v>542</v>
      </c>
      <c r="D91" s="111">
        <v>101</v>
      </c>
      <c r="E91" s="152"/>
      <c r="F91" s="111"/>
      <c r="G91" s="140"/>
      <c r="H91" s="111"/>
      <c r="I91" s="140"/>
      <c r="J91" s="111"/>
      <c r="K91" s="140"/>
      <c r="L91" s="111"/>
      <c r="M91" s="140"/>
      <c r="N91" s="111"/>
      <c r="O91" s="140"/>
      <c r="P91" s="137">
        <f t="shared" si="1"/>
        <v>0</v>
      </c>
    </row>
    <row r="92" spans="1:16" s="93" customFormat="1" ht="25.5" customHeight="1">
      <c r="A92" s="108"/>
      <c r="B92" s="109">
        <v>43404</v>
      </c>
      <c r="C92" s="110" t="s">
        <v>541</v>
      </c>
      <c r="D92" s="111">
        <v>101</v>
      </c>
      <c r="E92" s="152"/>
      <c r="F92" s="111"/>
      <c r="G92" s="140"/>
      <c r="H92" s="111"/>
      <c r="I92" s="140"/>
      <c r="J92" s="111"/>
      <c r="K92" s="140"/>
      <c r="L92" s="111"/>
      <c r="M92" s="140"/>
      <c r="N92" s="111"/>
      <c r="O92" s="140"/>
      <c r="P92" s="137">
        <f t="shared" si="1"/>
        <v>0</v>
      </c>
    </row>
    <row r="93" spans="1:16" s="93" customFormat="1" ht="25.5" customHeight="1">
      <c r="A93" s="108"/>
      <c r="B93" s="109">
        <v>43405</v>
      </c>
      <c r="C93" s="110" t="s">
        <v>540</v>
      </c>
      <c r="D93" s="111">
        <v>101</v>
      </c>
      <c r="E93" s="152"/>
      <c r="F93" s="111"/>
      <c r="G93" s="140"/>
      <c r="H93" s="111"/>
      <c r="I93" s="140"/>
      <c r="J93" s="111"/>
      <c r="K93" s="140"/>
      <c r="L93" s="111"/>
      <c r="M93" s="140"/>
      <c r="N93" s="111"/>
      <c r="O93" s="140"/>
      <c r="P93" s="137">
        <f t="shared" si="1"/>
        <v>0</v>
      </c>
    </row>
    <row r="94" spans="1:16" s="93" customFormat="1" ht="25.5" customHeight="1">
      <c r="A94" s="108"/>
      <c r="B94" s="109">
        <v>43406</v>
      </c>
      <c r="C94" s="110" t="s">
        <v>539</v>
      </c>
      <c r="D94" s="111">
        <v>101</v>
      </c>
      <c r="E94" s="152"/>
      <c r="F94" s="111"/>
      <c r="G94" s="140"/>
      <c r="H94" s="111"/>
      <c r="I94" s="140"/>
      <c r="J94" s="111"/>
      <c r="K94" s="140"/>
      <c r="L94" s="111"/>
      <c r="M94" s="140"/>
      <c r="N94" s="111"/>
      <c r="O94" s="140"/>
      <c r="P94" s="137">
        <f t="shared" si="1"/>
        <v>0</v>
      </c>
    </row>
    <row r="95" spans="1:16" s="93" customFormat="1" ht="25.5" customHeight="1">
      <c r="A95" s="108"/>
      <c r="B95" s="109">
        <v>43407</v>
      </c>
      <c r="C95" s="110" t="s">
        <v>538</v>
      </c>
      <c r="D95" s="111">
        <v>102</v>
      </c>
      <c r="E95" s="152">
        <v>263852</v>
      </c>
      <c r="F95" s="111"/>
      <c r="G95" s="140"/>
      <c r="H95" s="111"/>
      <c r="I95" s="140"/>
      <c r="J95" s="111"/>
      <c r="K95" s="140"/>
      <c r="L95" s="111"/>
      <c r="M95" s="140"/>
      <c r="N95" s="111"/>
      <c r="O95" s="140"/>
      <c r="P95" s="137">
        <f t="shared" si="1"/>
        <v>263852</v>
      </c>
    </row>
    <row r="96" spans="1:16" s="93" customFormat="1" ht="25.5" customHeight="1">
      <c r="A96" s="108"/>
      <c r="B96" s="109">
        <v>43408</v>
      </c>
      <c r="C96" s="110" t="s">
        <v>637</v>
      </c>
      <c r="D96" s="111">
        <v>103</v>
      </c>
      <c r="E96" s="152">
        <v>39578</v>
      </c>
      <c r="F96" s="111"/>
      <c r="G96" s="140"/>
      <c r="H96" s="111"/>
      <c r="I96" s="140"/>
      <c r="J96" s="111"/>
      <c r="K96" s="140"/>
      <c r="L96" s="111"/>
      <c r="M96" s="140"/>
      <c r="N96" s="111"/>
      <c r="O96" s="140"/>
      <c r="P96" s="137">
        <f t="shared" si="1"/>
        <v>39578</v>
      </c>
    </row>
    <row r="97" spans="1:16" s="93" customFormat="1" ht="25.5" customHeight="1">
      <c r="A97" s="108"/>
      <c r="B97" s="109">
        <v>43409</v>
      </c>
      <c r="C97" s="110" t="s">
        <v>537</v>
      </c>
      <c r="D97" s="111">
        <v>101</v>
      </c>
      <c r="E97" s="152"/>
      <c r="F97" s="111"/>
      <c r="G97" s="140"/>
      <c r="H97" s="111"/>
      <c r="I97" s="140"/>
      <c r="J97" s="111"/>
      <c r="K97" s="140"/>
      <c r="L97" s="111"/>
      <c r="M97" s="140"/>
      <c r="N97" s="111"/>
      <c r="O97" s="140"/>
      <c r="P97" s="137">
        <f t="shared" si="1"/>
        <v>0</v>
      </c>
    </row>
    <row r="98" spans="1:16" s="93" customFormat="1" ht="25.5" customHeight="1">
      <c r="A98" s="108"/>
      <c r="B98" s="109">
        <v>43410</v>
      </c>
      <c r="C98" s="110" t="s">
        <v>536</v>
      </c>
      <c r="D98" s="111">
        <v>101</v>
      </c>
      <c r="E98" s="152">
        <v>10000</v>
      </c>
      <c r="F98" s="111"/>
      <c r="G98" s="140"/>
      <c r="H98" s="111"/>
      <c r="I98" s="140"/>
      <c r="J98" s="111"/>
      <c r="K98" s="140"/>
      <c r="L98" s="111"/>
      <c r="M98" s="140"/>
      <c r="N98" s="111"/>
      <c r="O98" s="140"/>
      <c r="P98" s="137">
        <f t="shared" si="1"/>
        <v>10000</v>
      </c>
    </row>
    <row r="99" spans="1:16" s="93" customFormat="1" ht="25.5" customHeight="1">
      <c r="A99" s="104"/>
      <c r="B99" s="105">
        <v>43500</v>
      </c>
      <c r="C99" s="129" t="s">
        <v>535</v>
      </c>
      <c r="D99" s="107"/>
      <c r="E99" s="139">
        <f>SUM(E100:E108)</f>
        <v>38100</v>
      </c>
      <c r="F99" s="107"/>
      <c r="G99" s="139">
        <f>SUM(G100:G108)</f>
        <v>0</v>
      </c>
      <c r="H99" s="107"/>
      <c r="I99" s="139">
        <f>SUM(I100:I108)</f>
        <v>0</v>
      </c>
      <c r="J99" s="107"/>
      <c r="K99" s="139">
        <f>SUM(K100:K108)</f>
        <v>0</v>
      </c>
      <c r="L99" s="107"/>
      <c r="M99" s="139">
        <f>SUM(M100:M108)</f>
        <v>0</v>
      </c>
      <c r="N99" s="107"/>
      <c r="O99" s="139">
        <f>SUM(O100:O108)</f>
        <v>0</v>
      </c>
      <c r="P99" s="147">
        <f t="shared" si="1"/>
        <v>38100</v>
      </c>
    </row>
    <row r="100" spans="1:16" s="93" customFormat="1" ht="25.5" customHeight="1">
      <c r="A100" s="108"/>
      <c r="B100" s="109">
        <v>43501</v>
      </c>
      <c r="C100" s="110" t="s">
        <v>534</v>
      </c>
      <c r="D100" s="111">
        <v>101</v>
      </c>
      <c r="E100" s="152">
        <v>8000</v>
      </c>
      <c r="F100" s="111"/>
      <c r="G100" s="140"/>
      <c r="H100" s="111"/>
      <c r="I100" s="140"/>
      <c r="J100" s="111"/>
      <c r="K100" s="140"/>
      <c r="L100" s="111"/>
      <c r="M100" s="140"/>
      <c r="N100" s="111"/>
      <c r="O100" s="140"/>
      <c r="P100" s="137">
        <f t="shared" si="1"/>
        <v>8000</v>
      </c>
    </row>
    <row r="101" spans="1:16" s="93" customFormat="1" ht="25.5" customHeight="1">
      <c r="A101" s="108"/>
      <c r="B101" s="109">
        <v>43502</v>
      </c>
      <c r="C101" s="110" t="s">
        <v>533</v>
      </c>
      <c r="D101" s="111">
        <v>101</v>
      </c>
      <c r="E101" s="152">
        <v>1200</v>
      </c>
      <c r="F101" s="111"/>
      <c r="G101" s="140"/>
      <c r="H101" s="111"/>
      <c r="I101" s="140"/>
      <c r="J101" s="111"/>
      <c r="K101" s="140"/>
      <c r="L101" s="111"/>
      <c r="M101" s="140"/>
      <c r="N101" s="111"/>
      <c r="O101" s="140"/>
      <c r="P101" s="137">
        <f t="shared" si="1"/>
        <v>1200</v>
      </c>
    </row>
    <row r="102" spans="1:16" s="93" customFormat="1" ht="25.5" customHeight="1">
      <c r="A102" s="108"/>
      <c r="B102" s="109">
        <v>43503</v>
      </c>
      <c r="C102" s="110" t="s">
        <v>532</v>
      </c>
      <c r="D102" s="111">
        <v>101</v>
      </c>
      <c r="E102" s="152">
        <v>7500</v>
      </c>
      <c r="F102" s="111"/>
      <c r="G102" s="140"/>
      <c r="H102" s="111"/>
      <c r="I102" s="140"/>
      <c r="J102" s="111"/>
      <c r="K102" s="140"/>
      <c r="L102" s="111"/>
      <c r="M102" s="140"/>
      <c r="N102" s="111"/>
      <c r="O102" s="140"/>
      <c r="P102" s="137">
        <f t="shared" si="1"/>
        <v>7500</v>
      </c>
    </row>
    <row r="103" spans="1:16" s="93" customFormat="1" ht="25.5" customHeight="1">
      <c r="A103" s="108"/>
      <c r="B103" s="109">
        <v>43504</v>
      </c>
      <c r="C103" s="110" t="s">
        <v>531</v>
      </c>
      <c r="D103" s="111">
        <v>101</v>
      </c>
      <c r="E103" s="152">
        <v>2000</v>
      </c>
      <c r="F103" s="111"/>
      <c r="G103" s="140"/>
      <c r="H103" s="111"/>
      <c r="I103" s="140"/>
      <c r="J103" s="111"/>
      <c r="K103" s="140"/>
      <c r="L103" s="111"/>
      <c r="M103" s="140"/>
      <c r="N103" s="111"/>
      <c r="O103" s="140"/>
      <c r="P103" s="137">
        <f t="shared" si="1"/>
        <v>2000</v>
      </c>
    </row>
    <row r="104" spans="1:16" s="93" customFormat="1" ht="25.5" customHeight="1">
      <c r="A104" s="108"/>
      <c r="B104" s="109">
        <v>43505</v>
      </c>
      <c r="C104" s="110" t="s">
        <v>530</v>
      </c>
      <c r="D104" s="111">
        <v>101</v>
      </c>
      <c r="E104" s="152">
        <v>1200</v>
      </c>
      <c r="F104" s="111"/>
      <c r="G104" s="140"/>
      <c r="H104" s="111"/>
      <c r="I104" s="140"/>
      <c r="J104" s="111"/>
      <c r="K104" s="140"/>
      <c r="L104" s="111"/>
      <c r="M104" s="140"/>
      <c r="N104" s="111"/>
      <c r="O104" s="140"/>
      <c r="P104" s="137">
        <f t="shared" si="1"/>
        <v>1200</v>
      </c>
    </row>
    <row r="105" spans="1:16" s="93" customFormat="1" ht="25.5" customHeight="1">
      <c r="A105" s="108"/>
      <c r="B105" s="109">
        <v>43506</v>
      </c>
      <c r="C105" s="110" t="s">
        <v>529</v>
      </c>
      <c r="D105" s="111">
        <v>101</v>
      </c>
      <c r="E105" s="152">
        <v>5000</v>
      </c>
      <c r="F105" s="111"/>
      <c r="G105" s="140"/>
      <c r="H105" s="111"/>
      <c r="I105" s="140"/>
      <c r="J105" s="111"/>
      <c r="K105" s="140"/>
      <c r="L105" s="111"/>
      <c r="M105" s="140"/>
      <c r="N105" s="111"/>
      <c r="O105" s="140"/>
      <c r="P105" s="137">
        <f t="shared" si="1"/>
        <v>5000</v>
      </c>
    </row>
    <row r="106" spans="1:16" s="93" customFormat="1" ht="25.5" customHeight="1">
      <c r="A106" s="108"/>
      <c r="B106" s="109">
        <v>43507</v>
      </c>
      <c r="C106" s="110" t="s">
        <v>528</v>
      </c>
      <c r="D106" s="111">
        <v>101</v>
      </c>
      <c r="E106" s="152">
        <v>10000</v>
      </c>
      <c r="F106" s="111"/>
      <c r="G106" s="140"/>
      <c r="H106" s="111"/>
      <c r="I106" s="140"/>
      <c r="J106" s="111"/>
      <c r="K106" s="140"/>
      <c r="L106" s="111"/>
      <c r="M106" s="140"/>
      <c r="N106" s="111"/>
      <c r="O106" s="140"/>
      <c r="P106" s="137">
        <f t="shared" si="1"/>
        <v>10000</v>
      </c>
    </row>
    <row r="107" spans="1:16" s="93" customFormat="1" ht="25.5" customHeight="1">
      <c r="A107" s="108"/>
      <c r="B107" s="109">
        <v>43508</v>
      </c>
      <c r="C107" s="110" t="s">
        <v>527</v>
      </c>
      <c r="D107" s="111">
        <v>101</v>
      </c>
      <c r="E107" s="152">
        <v>1200</v>
      </c>
      <c r="F107" s="111"/>
      <c r="G107" s="140"/>
      <c r="H107" s="111"/>
      <c r="I107" s="140"/>
      <c r="J107" s="111"/>
      <c r="K107" s="140"/>
      <c r="L107" s="111"/>
      <c r="M107" s="140"/>
      <c r="N107" s="111"/>
      <c r="O107" s="140"/>
      <c r="P107" s="137">
        <f t="shared" si="1"/>
        <v>1200</v>
      </c>
    </row>
    <row r="108" spans="1:16" s="93" customFormat="1" ht="25.5" customHeight="1">
      <c r="A108" s="108"/>
      <c r="B108" s="109">
        <v>43509</v>
      </c>
      <c r="C108" s="110" t="s">
        <v>526</v>
      </c>
      <c r="D108" s="111">
        <v>101</v>
      </c>
      <c r="E108" s="152">
        <v>2000</v>
      </c>
      <c r="F108" s="111"/>
      <c r="G108" s="140"/>
      <c r="H108" s="111"/>
      <c r="I108" s="140"/>
      <c r="J108" s="111"/>
      <c r="K108" s="140"/>
      <c r="L108" s="111"/>
      <c r="M108" s="140"/>
      <c r="N108" s="111"/>
      <c r="O108" s="140"/>
      <c r="P108" s="137">
        <f t="shared" si="1"/>
        <v>2000</v>
      </c>
    </row>
    <row r="109" spans="1:16" s="93" customFormat="1" ht="25.5" customHeight="1">
      <c r="A109" s="104"/>
      <c r="B109" s="105">
        <v>43600</v>
      </c>
      <c r="C109" s="129" t="s">
        <v>525</v>
      </c>
      <c r="D109" s="107"/>
      <c r="E109" s="139">
        <f>SUM(E110:E112)</f>
        <v>27500</v>
      </c>
      <c r="F109" s="107"/>
      <c r="G109" s="139">
        <f>SUM(G110:G112)</f>
        <v>0</v>
      </c>
      <c r="H109" s="107"/>
      <c r="I109" s="139">
        <f>SUM(I110:I112)</f>
        <v>0</v>
      </c>
      <c r="J109" s="107"/>
      <c r="K109" s="139">
        <f>SUM(K110:K112)</f>
        <v>0</v>
      </c>
      <c r="L109" s="107"/>
      <c r="M109" s="139">
        <f>SUM(M110:M112)</f>
        <v>0</v>
      </c>
      <c r="N109" s="107"/>
      <c r="O109" s="139">
        <f>SUM(O110:O112)</f>
        <v>0</v>
      </c>
      <c r="P109" s="147">
        <f t="shared" si="1"/>
        <v>27500</v>
      </c>
    </row>
    <row r="110" spans="1:16" s="93" customFormat="1" ht="25.5" customHeight="1">
      <c r="A110" s="108"/>
      <c r="B110" s="109">
        <v>43601</v>
      </c>
      <c r="C110" s="110" t="s">
        <v>524</v>
      </c>
      <c r="D110" s="111">
        <v>101</v>
      </c>
      <c r="E110" s="152">
        <v>15000</v>
      </c>
      <c r="F110" s="111"/>
      <c r="G110" s="140"/>
      <c r="H110" s="111"/>
      <c r="I110" s="140"/>
      <c r="J110" s="111"/>
      <c r="K110" s="140"/>
      <c r="L110" s="111"/>
      <c r="M110" s="140"/>
      <c r="N110" s="111"/>
      <c r="O110" s="140"/>
      <c r="P110" s="137">
        <f t="shared" si="1"/>
        <v>15000</v>
      </c>
    </row>
    <row r="111" spans="1:16" s="93" customFormat="1" ht="25.5" customHeight="1">
      <c r="A111" s="108"/>
      <c r="B111" s="109">
        <v>43602</v>
      </c>
      <c r="C111" s="110" t="s">
        <v>523</v>
      </c>
      <c r="D111" s="111">
        <v>101</v>
      </c>
      <c r="E111" s="152">
        <v>7500</v>
      </c>
      <c r="F111" s="111"/>
      <c r="G111" s="140"/>
      <c r="H111" s="111"/>
      <c r="I111" s="140"/>
      <c r="J111" s="111"/>
      <c r="K111" s="140"/>
      <c r="L111" s="111"/>
      <c r="M111" s="140"/>
      <c r="N111" s="111"/>
      <c r="O111" s="140"/>
      <c r="P111" s="137">
        <f t="shared" si="1"/>
        <v>7500</v>
      </c>
    </row>
    <row r="112" spans="1:16" s="93" customFormat="1" ht="25.5" customHeight="1">
      <c r="A112" s="108"/>
      <c r="B112" s="109">
        <v>43603</v>
      </c>
      <c r="C112" s="110" t="s">
        <v>522</v>
      </c>
      <c r="D112" s="111">
        <v>101</v>
      </c>
      <c r="E112" s="152">
        <v>5000</v>
      </c>
      <c r="F112" s="111"/>
      <c r="G112" s="140"/>
      <c r="H112" s="111"/>
      <c r="I112" s="140"/>
      <c r="J112" s="111"/>
      <c r="K112" s="140"/>
      <c r="L112" s="111"/>
      <c r="M112" s="140"/>
      <c r="N112" s="111"/>
      <c r="O112" s="140"/>
      <c r="P112" s="137">
        <f t="shared" si="1"/>
        <v>5000</v>
      </c>
    </row>
    <row r="113" spans="1:16" s="93" customFormat="1" ht="25.5" customHeight="1">
      <c r="A113" s="104"/>
      <c r="B113" s="105">
        <v>43700</v>
      </c>
      <c r="C113" s="129" t="s">
        <v>521</v>
      </c>
      <c r="D113" s="107"/>
      <c r="E113" s="139">
        <f>SUM(E114:E127)</f>
        <v>99500</v>
      </c>
      <c r="F113" s="107"/>
      <c r="G113" s="139">
        <f>SUM(G114:G127)</f>
        <v>0</v>
      </c>
      <c r="H113" s="107"/>
      <c r="I113" s="139">
        <f>SUM(I114:I127)</f>
        <v>0</v>
      </c>
      <c r="J113" s="107"/>
      <c r="K113" s="139">
        <f>SUM(K114:K127)</f>
        <v>0</v>
      </c>
      <c r="L113" s="107"/>
      <c r="M113" s="139">
        <f>SUM(M114:M127)</f>
        <v>0</v>
      </c>
      <c r="N113" s="107"/>
      <c r="O113" s="139">
        <f>SUM(O114:O127)</f>
        <v>0</v>
      </c>
      <c r="P113" s="147">
        <f t="shared" si="1"/>
        <v>99500</v>
      </c>
    </row>
    <row r="114" spans="1:16" s="93" customFormat="1" ht="25.5" customHeight="1">
      <c r="A114" s="108"/>
      <c r="B114" s="109">
        <v>43701</v>
      </c>
      <c r="C114" s="110" t="s">
        <v>520</v>
      </c>
      <c r="D114" s="111">
        <v>101</v>
      </c>
      <c r="E114" s="152">
        <v>1200</v>
      </c>
      <c r="F114" s="111"/>
      <c r="G114" s="140"/>
      <c r="H114" s="111"/>
      <c r="I114" s="140"/>
      <c r="J114" s="111"/>
      <c r="K114" s="140"/>
      <c r="L114" s="111"/>
      <c r="M114" s="140"/>
      <c r="N114" s="111"/>
      <c r="O114" s="140"/>
      <c r="P114" s="137">
        <f t="shared" si="1"/>
        <v>1200</v>
      </c>
    </row>
    <row r="115" spans="1:16" s="93" customFormat="1" ht="25.5" customHeight="1">
      <c r="A115" s="108"/>
      <c r="B115" s="109">
        <v>43702</v>
      </c>
      <c r="C115" s="110" t="s">
        <v>519</v>
      </c>
      <c r="D115" s="111">
        <v>101</v>
      </c>
      <c r="E115" s="152">
        <v>2500</v>
      </c>
      <c r="F115" s="111"/>
      <c r="G115" s="140"/>
      <c r="H115" s="111"/>
      <c r="I115" s="140"/>
      <c r="J115" s="111"/>
      <c r="K115" s="140"/>
      <c r="L115" s="111"/>
      <c r="M115" s="140"/>
      <c r="N115" s="111"/>
      <c r="O115" s="140"/>
      <c r="P115" s="137">
        <f t="shared" si="1"/>
        <v>2500</v>
      </c>
    </row>
    <row r="116" spans="1:16" s="93" customFormat="1" ht="25.5" customHeight="1">
      <c r="A116" s="108"/>
      <c r="B116" s="109">
        <v>43703</v>
      </c>
      <c r="C116" s="110" t="s">
        <v>518</v>
      </c>
      <c r="D116" s="111">
        <v>101</v>
      </c>
      <c r="E116" s="152">
        <v>800</v>
      </c>
      <c r="F116" s="111"/>
      <c r="G116" s="140"/>
      <c r="H116" s="111"/>
      <c r="I116" s="140"/>
      <c r="J116" s="111"/>
      <c r="K116" s="140"/>
      <c r="L116" s="111"/>
      <c r="M116" s="140"/>
      <c r="N116" s="111"/>
      <c r="O116" s="140"/>
      <c r="P116" s="137">
        <f t="shared" si="1"/>
        <v>800</v>
      </c>
    </row>
    <row r="117" spans="1:16" s="93" customFormat="1" ht="25.5" customHeight="1">
      <c r="A117" s="108"/>
      <c r="B117" s="109">
        <v>43704</v>
      </c>
      <c r="C117" s="110" t="s">
        <v>517</v>
      </c>
      <c r="D117" s="111">
        <v>101</v>
      </c>
      <c r="E117" s="152">
        <v>90000</v>
      </c>
      <c r="F117" s="111"/>
      <c r="G117" s="140"/>
      <c r="H117" s="111"/>
      <c r="I117" s="140"/>
      <c r="J117" s="111"/>
      <c r="K117" s="140"/>
      <c r="L117" s="111"/>
      <c r="M117" s="140"/>
      <c r="N117" s="111"/>
      <c r="O117" s="140"/>
      <c r="P117" s="137">
        <f t="shared" si="1"/>
        <v>90000</v>
      </c>
    </row>
    <row r="118" spans="1:16" s="93" customFormat="1" ht="25.5" customHeight="1">
      <c r="A118" s="108"/>
      <c r="B118" s="109">
        <v>43705</v>
      </c>
      <c r="C118" s="110" t="s">
        <v>516</v>
      </c>
      <c r="D118" s="111">
        <v>101</v>
      </c>
      <c r="E118" s="152">
        <v>3000</v>
      </c>
      <c r="F118" s="111"/>
      <c r="G118" s="140"/>
      <c r="H118" s="111"/>
      <c r="I118" s="140"/>
      <c r="J118" s="111"/>
      <c r="K118" s="140"/>
      <c r="L118" s="111"/>
      <c r="M118" s="140"/>
      <c r="N118" s="111"/>
      <c r="O118" s="140"/>
      <c r="P118" s="137">
        <f t="shared" si="1"/>
        <v>3000</v>
      </c>
    </row>
    <row r="119" spans="1:16" s="93" customFormat="1" ht="25.5" customHeight="1">
      <c r="A119" s="108"/>
      <c r="B119" s="109">
        <v>43706</v>
      </c>
      <c r="C119" s="110" t="s">
        <v>515</v>
      </c>
      <c r="D119" s="111">
        <v>101</v>
      </c>
      <c r="E119" s="152"/>
      <c r="F119" s="111"/>
      <c r="G119" s="140"/>
      <c r="H119" s="111"/>
      <c r="I119" s="140"/>
      <c r="J119" s="111"/>
      <c r="K119" s="140"/>
      <c r="L119" s="111"/>
      <c r="M119" s="140"/>
      <c r="N119" s="111"/>
      <c r="O119" s="140"/>
      <c r="P119" s="137">
        <f t="shared" si="1"/>
        <v>0</v>
      </c>
    </row>
    <row r="120" spans="1:16" s="93" customFormat="1" ht="25.5" customHeight="1">
      <c r="A120" s="108"/>
      <c r="B120" s="109">
        <v>43707</v>
      </c>
      <c r="C120" s="110" t="s">
        <v>514</v>
      </c>
      <c r="D120" s="111">
        <v>101</v>
      </c>
      <c r="E120" s="152"/>
      <c r="F120" s="111"/>
      <c r="G120" s="140"/>
      <c r="H120" s="111"/>
      <c r="I120" s="140"/>
      <c r="J120" s="111"/>
      <c r="K120" s="140"/>
      <c r="L120" s="111"/>
      <c r="M120" s="140"/>
      <c r="N120" s="111"/>
      <c r="O120" s="140"/>
      <c r="P120" s="137">
        <f t="shared" si="1"/>
        <v>0</v>
      </c>
    </row>
    <row r="121" spans="1:16" s="93" customFormat="1" ht="25.5" customHeight="1">
      <c r="A121" s="108"/>
      <c r="B121" s="109">
        <v>43708</v>
      </c>
      <c r="C121" s="110" t="s">
        <v>513</v>
      </c>
      <c r="D121" s="111">
        <v>101</v>
      </c>
      <c r="E121" s="152"/>
      <c r="F121" s="111"/>
      <c r="G121" s="140"/>
      <c r="H121" s="111"/>
      <c r="I121" s="140"/>
      <c r="J121" s="111"/>
      <c r="K121" s="140"/>
      <c r="L121" s="111"/>
      <c r="M121" s="140"/>
      <c r="N121" s="111"/>
      <c r="O121" s="140"/>
      <c r="P121" s="137">
        <f t="shared" si="1"/>
        <v>0</v>
      </c>
    </row>
    <row r="122" spans="1:16" s="93" customFormat="1" ht="25.5" customHeight="1">
      <c r="A122" s="108"/>
      <c r="B122" s="109">
        <v>43709</v>
      </c>
      <c r="C122" s="110" t="s">
        <v>512</v>
      </c>
      <c r="D122" s="111">
        <v>101</v>
      </c>
      <c r="E122" s="152"/>
      <c r="F122" s="111"/>
      <c r="G122" s="140"/>
      <c r="H122" s="111"/>
      <c r="I122" s="140"/>
      <c r="J122" s="111"/>
      <c r="K122" s="140"/>
      <c r="L122" s="111"/>
      <c r="M122" s="140"/>
      <c r="N122" s="111"/>
      <c r="O122" s="140"/>
      <c r="P122" s="137">
        <f t="shared" si="1"/>
        <v>0</v>
      </c>
    </row>
    <row r="123" spans="1:16" s="93" customFormat="1" ht="25.5" customHeight="1">
      <c r="A123" s="108"/>
      <c r="B123" s="109">
        <v>43710</v>
      </c>
      <c r="C123" s="110" t="s">
        <v>511</v>
      </c>
      <c r="D123" s="111">
        <v>101</v>
      </c>
      <c r="E123" s="152"/>
      <c r="F123" s="111"/>
      <c r="G123" s="140"/>
      <c r="H123" s="111"/>
      <c r="I123" s="140"/>
      <c r="J123" s="111"/>
      <c r="K123" s="140"/>
      <c r="L123" s="111"/>
      <c r="M123" s="140"/>
      <c r="N123" s="111"/>
      <c r="O123" s="140"/>
      <c r="P123" s="137">
        <f t="shared" si="1"/>
        <v>0</v>
      </c>
    </row>
    <row r="124" spans="1:16" s="93" customFormat="1" ht="25.5" customHeight="1">
      <c r="A124" s="108"/>
      <c r="B124" s="109">
        <v>43711</v>
      </c>
      <c r="C124" s="110" t="s">
        <v>510</v>
      </c>
      <c r="D124" s="111">
        <v>101</v>
      </c>
      <c r="E124" s="152"/>
      <c r="F124" s="111"/>
      <c r="G124" s="140"/>
      <c r="H124" s="111"/>
      <c r="I124" s="140"/>
      <c r="J124" s="111"/>
      <c r="K124" s="140"/>
      <c r="L124" s="111"/>
      <c r="M124" s="140"/>
      <c r="N124" s="111"/>
      <c r="O124" s="140"/>
      <c r="P124" s="137">
        <f t="shared" si="1"/>
        <v>0</v>
      </c>
    </row>
    <row r="125" spans="1:16" s="93" customFormat="1" ht="25.5" customHeight="1">
      <c r="A125" s="108"/>
      <c r="B125" s="109">
        <v>43712</v>
      </c>
      <c r="C125" s="110" t="s">
        <v>509</v>
      </c>
      <c r="D125" s="111">
        <v>101</v>
      </c>
      <c r="E125" s="152">
        <v>2000</v>
      </c>
      <c r="F125" s="111"/>
      <c r="G125" s="140"/>
      <c r="H125" s="111"/>
      <c r="I125" s="140"/>
      <c r="J125" s="111"/>
      <c r="K125" s="140"/>
      <c r="L125" s="111"/>
      <c r="M125" s="140"/>
      <c r="N125" s="111"/>
      <c r="O125" s="140"/>
      <c r="P125" s="137">
        <f t="shared" si="1"/>
        <v>2000</v>
      </c>
    </row>
    <row r="126" spans="1:16" s="93" customFormat="1" ht="25.5" customHeight="1">
      <c r="A126" s="108"/>
      <c r="B126" s="109">
        <v>43713</v>
      </c>
      <c r="C126" s="110" t="s">
        <v>508</v>
      </c>
      <c r="D126" s="111">
        <v>101</v>
      </c>
      <c r="E126" s="152"/>
      <c r="F126" s="111"/>
      <c r="G126" s="140"/>
      <c r="H126" s="111"/>
      <c r="I126" s="140"/>
      <c r="J126" s="111"/>
      <c r="K126" s="140"/>
      <c r="L126" s="111"/>
      <c r="M126" s="140"/>
      <c r="N126" s="111"/>
      <c r="O126" s="140"/>
      <c r="P126" s="137">
        <f t="shared" si="1"/>
        <v>0</v>
      </c>
    </row>
    <row r="127" spans="1:16" s="93" customFormat="1" ht="25.5" customHeight="1">
      <c r="A127" s="108"/>
      <c r="B127" s="109">
        <v>43714</v>
      </c>
      <c r="C127" s="110" t="s">
        <v>507</v>
      </c>
      <c r="D127" s="111">
        <v>101</v>
      </c>
      <c r="E127" s="152"/>
      <c r="F127" s="111"/>
      <c r="G127" s="140"/>
      <c r="H127" s="111"/>
      <c r="I127" s="140"/>
      <c r="J127" s="111"/>
      <c r="K127" s="140"/>
      <c r="L127" s="111"/>
      <c r="M127" s="140"/>
      <c r="N127" s="111"/>
      <c r="O127" s="140"/>
      <c r="P127" s="137">
        <f t="shared" si="1"/>
        <v>0</v>
      </c>
    </row>
    <row r="128" spans="1:16" s="93" customFormat="1" ht="25.5" customHeight="1">
      <c r="A128" s="104"/>
      <c r="B128" s="105">
        <v>43800</v>
      </c>
      <c r="C128" s="129" t="s">
        <v>506</v>
      </c>
      <c r="D128" s="107"/>
      <c r="E128" s="139">
        <f>SUM(E129:E134)</f>
        <v>84000</v>
      </c>
      <c r="F128" s="107"/>
      <c r="G128" s="139">
        <f>SUM(G129:G134)</f>
        <v>0</v>
      </c>
      <c r="H128" s="107"/>
      <c r="I128" s="139">
        <f>SUM(I129:I134)</f>
        <v>0</v>
      </c>
      <c r="J128" s="107"/>
      <c r="K128" s="139">
        <f>SUM(K129:K134)</f>
        <v>0</v>
      </c>
      <c r="L128" s="107"/>
      <c r="M128" s="139">
        <f>SUM(M129:M134)</f>
        <v>0</v>
      </c>
      <c r="N128" s="107"/>
      <c r="O128" s="139">
        <f>SUM(O129:O134)</f>
        <v>0</v>
      </c>
      <c r="P128" s="147">
        <f t="shared" si="1"/>
        <v>84000</v>
      </c>
    </row>
    <row r="129" spans="1:16" s="93" customFormat="1" ht="25.5" customHeight="1">
      <c r="A129" s="108"/>
      <c r="B129" s="109">
        <v>43801</v>
      </c>
      <c r="C129" s="110" t="s">
        <v>505</v>
      </c>
      <c r="D129" s="111">
        <v>101</v>
      </c>
      <c r="E129" s="152">
        <v>500</v>
      </c>
      <c r="F129" s="111"/>
      <c r="G129" s="140"/>
      <c r="H129" s="111"/>
      <c r="I129" s="140"/>
      <c r="J129" s="111"/>
      <c r="K129" s="140"/>
      <c r="L129" s="111"/>
      <c r="M129" s="140"/>
      <c r="N129" s="111"/>
      <c r="O129" s="140"/>
      <c r="P129" s="137">
        <f t="shared" si="1"/>
        <v>500</v>
      </c>
    </row>
    <row r="130" spans="1:16" s="93" customFormat="1" ht="25.5" customHeight="1">
      <c r="A130" s="108"/>
      <c r="B130" s="109">
        <v>43802</v>
      </c>
      <c r="C130" s="110" t="s">
        <v>504</v>
      </c>
      <c r="D130" s="111">
        <v>101</v>
      </c>
      <c r="E130" s="152">
        <v>50000</v>
      </c>
      <c r="F130" s="111"/>
      <c r="G130" s="140"/>
      <c r="H130" s="111"/>
      <c r="I130" s="140"/>
      <c r="J130" s="111"/>
      <c r="K130" s="140"/>
      <c r="L130" s="111"/>
      <c r="M130" s="140"/>
      <c r="N130" s="111"/>
      <c r="O130" s="140"/>
      <c r="P130" s="137">
        <f t="shared" si="1"/>
        <v>50000</v>
      </c>
    </row>
    <row r="131" spans="1:16" s="93" customFormat="1" ht="25.5" customHeight="1">
      <c r="A131" s="108"/>
      <c r="B131" s="109">
        <v>43803</v>
      </c>
      <c r="C131" s="110" t="s">
        <v>503</v>
      </c>
      <c r="D131" s="111">
        <v>101</v>
      </c>
      <c r="E131" s="152"/>
      <c r="F131" s="111"/>
      <c r="G131" s="140"/>
      <c r="H131" s="111"/>
      <c r="I131" s="140"/>
      <c r="J131" s="111"/>
      <c r="K131" s="140"/>
      <c r="L131" s="111"/>
      <c r="M131" s="140"/>
      <c r="N131" s="111"/>
      <c r="O131" s="140"/>
      <c r="P131" s="137">
        <f t="shared" si="1"/>
        <v>0</v>
      </c>
    </row>
    <row r="132" spans="1:16" s="93" customFormat="1" ht="25.5" customHeight="1">
      <c r="A132" s="108"/>
      <c r="B132" s="109">
        <v>43804</v>
      </c>
      <c r="C132" s="110" t="s">
        <v>502</v>
      </c>
      <c r="D132" s="111">
        <v>101</v>
      </c>
      <c r="E132" s="152"/>
      <c r="F132" s="111"/>
      <c r="G132" s="140"/>
      <c r="H132" s="111"/>
      <c r="I132" s="140"/>
      <c r="J132" s="111"/>
      <c r="K132" s="140"/>
      <c r="L132" s="111"/>
      <c r="M132" s="140"/>
      <c r="N132" s="111"/>
      <c r="O132" s="140"/>
      <c r="P132" s="137">
        <f t="shared" si="1"/>
        <v>0</v>
      </c>
    </row>
    <row r="133" spans="1:16" s="93" customFormat="1" ht="25.5" customHeight="1">
      <c r="A133" s="108"/>
      <c r="B133" s="109">
        <v>43805</v>
      </c>
      <c r="C133" s="110" t="s">
        <v>501</v>
      </c>
      <c r="D133" s="111">
        <v>101</v>
      </c>
      <c r="E133" s="152">
        <v>30000</v>
      </c>
      <c r="F133" s="111"/>
      <c r="G133" s="140"/>
      <c r="H133" s="111"/>
      <c r="I133" s="140"/>
      <c r="J133" s="111"/>
      <c r="K133" s="140"/>
      <c r="L133" s="111"/>
      <c r="M133" s="140"/>
      <c r="N133" s="111"/>
      <c r="O133" s="140"/>
      <c r="P133" s="137">
        <f t="shared" ref="P133:P196" si="2">SUM(E133+G133+I133+K133+M133+O133)</f>
        <v>30000</v>
      </c>
    </row>
    <row r="134" spans="1:16" s="93" customFormat="1" ht="25.5" customHeight="1">
      <c r="A134" s="108"/>
      <c r="B134" s="109">
        <v>43806</v>
      </c>
      <c r="C134" s="110" t="s">
        <v>500</v>
      </c>
      <c r="D134" s="111">
        <v>101</v>
      </c>
      <c r="E134" s="152">
        <v>3500</v>
      </c>
      <c r="F134" s="111"/>
      <c r="G134" s="140"/>
      <c r="H134" s="111"/>
      <c r="I134" s="140"/>
      <c r="J134" s="111"/>
      <c r="K134" s="140"/>
      <c r="L134" s="111"/>
      <c r="M134" s="140"/>
      <c r="N134" s="111"/>
      <c r="O134" s="140"/>
      <c r="P134" s="137">
        <f t="shared" si="2"/>
        <v>3500</v>
      </c>
    </row>
    <row r="135" spans="1:16" s="93" customFormat="1" ht="25.5" customHeight="1">
      <c r="A135" s="104"/>
      <c r="B135" s="105">
        <v>43900</v>
      </c>
      <c r="C135" s="129" t="s">
        <v>444</v>
      </c>
      <c r="D135" s="107"/>
      <c r="E135" s="139">
        <f>SUM(E136:E140)</f>
        <v>18500</v>
      </c>
      <c r="F135" s="107"/>
      <c r="G135" s="139">
        <f>SUM(G136:G140)</f>
        <v>0</v>
      </c>
      <c r="H135" s="107"/>
      <c r="I135" s="139">
        <f>SUM(I136:I140)</f>
        <v>0</v>
      </c>
      <c r="J135" s="107"/>
      <c r="K135" s="139">
        <f>SUM(K136:K140)</f>
        <v>0</v>
      </c>
      <c r="L135" s="107"/>
      <c r="M135" s="139">
        <f>SUM(M136:M140)</f>
        <v>0</v>
      </c>
      <c r="N135" s="107"/>
      <c r="O135" s="139">
        <f>SUM(O136:O140)</f>
        <v>0</v>
      </c>
      <c r="P135" s="147">
        <f t="shared" si="2"/>
        <v>18500</v>
      </c>
    </row>
    <row r="136" spans="1:16" s="93" customFormat="1" ht="25.5" customHeight="1">
      <c r="A136" s="108"/>
      <c r="B136" s="109">
        <v>43901</v>
      </c>
      <c r="C136" s="115" t="s">
        <v>443</v>
      </c>
      <c r="D136" s="111">
        <v>101</v>
      </c>
      <c r="E136" s="152">
        <v>2000</v>
      </c>
      <c r="F136" s="111"/>
      <c r="G136" s="140"/>
      <c r="H136" s="111"/>
      <c r="I136" s="140"/>
      <c r="J136" s="111"/>
      <c r="K136" s="140"/>
      <c r="L136" s="111"/>
      <c r="M136" s="140"/>
      <c r="N136" s="111"/>
      <c r="O136" s="140"/>
      <c r="P136" s="137">
        <f t="shared" si="2"/>
        <v>2000</v>
      </c>
    </row>
    <row r="137" spans="1:16" s="93" customFormat="1" ht="25.5" customHeight="1">
      <c r="A137" s="108"/>
      <c r="B137" s="109">
        <v>43902</v>
      </c>
      <c r="C137" s="115" t="s">
        <v>442</v>
      </c>
      <c r="D137" s="111">
        <v>101</v>
      </c>
      <c r="E137" s="152">
        <v>3000</v>
      </c>
      <c r="F137" s="111"/>
      <c r="G137" s="140"/>
      <c r="H137" s="111"/>
      <c r="I137" s="140"/>
      <c r="J137" s="111"/>
      <c r="K137" s="140"/>
      <c r="L137" s="111"/>
      <c r="M137" s="140"/>
      <c r="N137" s="111"/>
      <c r="O137" s="140"/>
      <c r="P137" s="137">
        <f t="shared" si="2"/>
        <v>3000</v>
      </c>
    </row>
    <row r="138" spans="1:16" s="93" customFormat="1" ht="25.5" customHeight="1">
      <c r="A138" s="108"/>
      <c r="B138" s="109">
        <v>43903</v>
      </c>
      <c r="C138" s="115" t="s">
        <v>441</v>
      </c>
      <c r="D138" s="111">
        <v>101</v>
      </c>
      <c r="E138" s="152">
        <v>1000</v>
      </c>
      <c r="F138" s="111"/>
      <c r="G138" s="140"/>
      <c r="H138" s="111"/>
      <c r="I138" s="140"/>
      <c r="J138" s="111"/>
      <c r="K138" s="140"/>
      <c r="L138" s="111"/>
      <c r="M138" s="140"/>
      <c r="N138" s="111"/>
      <c r="O138" s="140"/>
      <c r="P138" s="137">
        <f t="shared" si="2"/>
        <v>1000</v>
      </c>
    </row>
    <row r="139" spans="1:16" s="93" customFormat="1" ht="25.5" customHeight="1">
      <c r="A139" s="108"/>
      <c r="B139" s="109">
        <v>43904</v>
      </c>
      <c r="C139" s="115" t="s">
        <v>440</v>
      </c>
      <c r="D139" s="111">
        <v>101</v>
      </c>
      <c r="E139" s="152">
        <v>500</v>
      </c>
      <c r="F139" s="111"/>
      <c r="G139" s="140"/>
      <c r="H139" s="111"/>
      <c r="I139" s="140"/>
      <c r="J139" s="111"/>
      <c r="K139" s="140"/>
      <c r="L139" s="111"/>
      <c r="M139" s="140"/>
      <c r="N139" s="111"/>
      <c r="O139" s="140"/>
      <c r="P139" s="137">
        <f t="shared" si="2"/>
        <v>500</v>
      </c>
    </row>
    <row r="140" spans="1:16" s="93" customFormat="1" ht="25.5" customHeight="1">
      <c r="A140" s="108"/>
      <c r="B140" s="109">
        <v>43905</v>
      </c>
      <c r="C140" s="115" t="s">
        <v>1357</v>
      </c>
      <c r="D140" s="111">
        <v>101</v>
      </c>
      <c r="E140" s="152">
        <v>12000</v>
      </c>
      <c r="F140" s="111"/>
      <c r="G140" s="140"/>
      <c r="H140" s="111"/>
      <c r="I140" s="140"/>
      <c r="J140" s="111"/>
      <c r="K140" s="140"/>
      <c r="L140" s="111"/>
      <c r="M140" s="140"/>
      <c r="N140" s="111"/>
      <c r="O140" s="140"/>
      <c r="P140" s="137">
        <f t="shared" si="2"/>
        <v>12000</v>
      </c>
    </row>
    <row r="141" spans="1:16" s="93" customFormat="1" ht="25.5" customHeight="1">
      <c r="A141" s="100">
        <v>44</v>
      </c>
      <c r="B141" s="118"/>
      <c r="C141" s="122" t="s">
        <v>497</v>
      </c>
      <c r="D141" s="103"/>
      <c r="E141" s="138">
        <f>E142+E160+E171+E185</f>
        <v>94600</v>
      </c>
      <c r="F141" s="103"/>
      <c r="G141" s="138">
        <f>G142+G160+G171+G185</f>
        <v>0</v>
      </c>
      <c r="H141" s="103"/>
      <c r="I141" s="138">
        <f>I142+I160+I171+I185</f>
        <v>0</v>
      </c>
      <c r="J141" s="103"/>
      <c r="K141" s="138">
        <f>K142+K160+K171+K185</f>
        <v>0</v>
      </c>
      <c r="L141" s="103"/>
      <c r="M141" s="138">
        <f>M142+M160+M171+M185</f>
        <v>0</v>
      </c>
      <c r="N141" s="103"/>
      <c r="O141" s="138">
        <f>O142+O160+O171+O185</f>
        <v>0</v>
      </c>
      <c r="P141" s="147">
        <f t="shared" si="2"/>
        <v>94600</v>
      </c>
    </row>
    <row r="142" spans="1:16" s="93" customFormat="1" ht="25.5" customHeight="1">
      <c r="A142" s="104"/>
      <c r="B142" s="105">
        <v>44100</v>
      </c>
      <c r="C142" s="129" t="s">
        <v>496</v>
      </c>
      <c r="D142" s="107"/>
      <c r="E142" s="139">
        <f>SUM(E143:E159)</f>
        <v>60200</v>
      </c>
      <c r="F142" s="107"/>
      <c r="G142" s="139">
        <f>SUM(G143:G159)</f>
        <v>0</v>
      </c>
      <c r="H142" s="107"/>
      <c r="I142" s="139">
        <f>SUM(I143:I159)</f>
        <v>0</v>
      </c>
      <c r="J142" s="107"/>
      <c r="K142" s="139">
        <f>SUM(K143:K159)</f>
        <v>0</v>
      </c>
      <c r="L142" s="107"/>
      <c r="M142" s="139">
        <f>SUM(M143:M159)</f>
        <v>0</v>
      </c>
      <c r="N142" s="107"/>
      <c r="O142" s="139">
        <f>SUM(O143:O159)</f>
        <v>0</v>
      </c>
      <c r="P142" s="147">
        <f t="shared" si="2"/>
        <v>60200</v>
      </c>
    </row>
    <row r="143" spans="1:16" s="93" customFormat="1" ht="25.5" customHeight="1">
      <c r="A143" s="108"/>
      <c r="B143" s="109">
        <v>44101</v>
      </c>
      <c r="C143" s="115" t="s">
        <v>495</v>
      </c>
      <c r="D143" s="111">
        <v>101</v>
      </c>
      <c r="E143" s="152"/>
      <c r="F143" s="111"/>
      <c r="G143" s="140"/>
      <c r="H143" s="111"/>
      <c r="I143" s="140"/>
      <c r="J143" s="111"/>
      <c r="K143" s="140"/>
      <c r="L143" s="111"/>
      <c r="M143" s="140"/>
      <c r="N143" s="111"/>
      <c r="O143" s="140"/>
      <c r="P143" s="137">
        <f t="shared" si="2"/>
        <v>0</v>
      </c>
    </row>
    <row r="144" spans="1:16" s="93" customFormat="1" ht="25.5" customHeight="1">
      <c r="A144" s="108"/>
      <c r="B144" s="109">
        <v>44102</v>
      </c>
      <c r="C144" s="115" t="s">
        <v>494</v>
      </c>
      <c r="D144" s="111">
        <v>101</v>
      </c>
      <c r="E144" s="152">
        <v>4500</v>
      </c>
      <c r="F144" s="111"/>
      <c r="G144" s="140"/>
      <c r="H144" s="111"/>
      <c r="I144" s="140"/>
      <c r="J144" s="111"/>
      <c r="K144" s="140"/>
      <c r="L144" s="111"/>
      <c r="M144" s="140"/>
      <c r="N144" s="111"/>
      <c r="O144" s="140"/>
      <c r="P144" s="137">
        <f t="shared" si="2"/>
        <v>4500</v>
      </c>
    </row>
    <row r="145" spans="1:16" s="93" customFormat="1" ht="25.5" customHeight="1">
      <c r="A145" s="108"/>
      <c r="B145" s="109">
        <v>44103</v>
      </c>
      <c r="C145" s="115" t="s">
        <v>493</v>
      </c>
      <c r="D145" s="111">
        <v>101</v>
      </c>
      <c r="E145" s="152"/>
      <c r="F145" s="111"/>
      <c r="G145" s="140"/>
      <c r="H145" s="111"/>
      <c r="I145" s="140"/>
      <c r="J145" s="111"/>
      <c r="K145" s="140"/>
      <c r="L145" s="111"/>
      <c r="M145" s="140"/>
      <c r="N145" s="111"/>
      <c r="O145" s="140"/>
      <c r="P145" s="137">
        <f t="shared" si="2"/>
        <v>0</v>
      </c>
    </row>
    <row r="146" spans="1:16" s="93" customFormat="1" ht="25.5" customHeight="1">
      <c r="A146" s="108"/>
      <c r="B146" s="109">
        <v>44104</v>
      </c>
      <c r="C146" s="115" t="s">
        <v>492</v>
      </c>
      <c r="D146" s="111">
        <v>101</v>
      </c>
      <c r="E146" s="152">
        <v>5000</v>
      </c>
      <c r="F146" s="111"/>
      <c r="G146" s="140"/>
      <c r="H146" s="111"/>
      <c r="I146" s="140"/>
      <c r="J146" s="111"/>
      <c r="K146" s="140"/>
      <c r="L146" s="111"/>
      <c r="M146" s="140"/>
      <c r="N146" s="111"/>
      <c r="O146" s="140"/>
      <c r="P146" s="137">
        <f t="shared" si="2"/>
        <v>5000</v>
      </c>
    </row>
    <row r="147" spans="1:16" s="93" customFormat="1" ht="25.5" customHeight="1">
      <c r="A147" s="108"/>
      <c r="B147" s="109">
        <v>44105</v>
      </c>
      <c r="C147" s="115" t="s">
        <v>491</v>
      </c>
      <c r="D147" s="111">
        <v>101</v>
      </c>
      <c r="E147" s="152"/>
      <c r="F147" s="111"/>
      <c r="G147" s="140"/>
      <c r="H147" s="111"/>
      <c r="I147" s="140"/>
      <c r="J147" s="111"/>
      <c r="K147" s="140"/>
      <c r="L147" s="111"/>
      <c r="M147" s="140"/>
      <c r="N147" s="111"/>
      <c r="O147" s="140"/>
      <c r="P147" s="137">
        <f t="shared" si="2"/>
        <v>0</v>
      </c>
    </row>
    <row r="148" spans="1:16" s="93" customFormat="1" ht="25.5" customHeight="1">
      <c r="A148" s="108"/>
      <c r="B148" s="109">
        <v>44106</v>
      </c>
      <c r="C148" s="115" t="s">
        <v>490</v>
      </c>
      <c r="D148" s="111">
        <v>101</v>
      </c>
      <c r="E148" s="152"/>
      <c r="F148" s="111"/>
      <c r="G148" s="140"/>
      <c r="H148" s="111"/>
      <c r="I148" s="140"/>
      <c r="J148" s="111"/>
      <c r="K148" s="140"/>
      <c r="L148" s="111"/>
      <c r="M148" s="140"/>
      <c r="N148" s="111"/>
      <c r="O148" s="140"/>
      <c r="P148" s="137">
        <f t="shared" si="2"/>
        <v>0</v>
      </c>
    </row>
    <row r="149" spans="1:16" s="93" customFormat="1" ht="25.5" customHeight="1">
      <c r="A149" s="108"/>
      <c r="B149" s="109">
        <v>44107</v>
      </c>
      <c r="C149" s="115" t="s">
        <v>489</v>
      </c>
      <c r="D149" s="111">
        <v>101</v>
      </c>
      <c r="E149" s="152"/>
      <c r="F149" s="111"/>
      <c r="G149" s="140"/>
      <c r="H149" s="111"/>
      <c r="I149" s="140"/>
      <c r="J149" s="111"/>
      <c r="K149" s="140"/>
      <c r="L149" s="111"/>
      <c r="M149" s="140"/>
      <c r="N149" s="111"/>
      <c r="O149" s="140"/>
      <c r="P149" s="137">
        <f t="shared" si="2"/>
        <v>0</v>
      </c>
    </row>
    <row r="150" spans="1:16" s="93" customFormat="1" ht="25.5" customHeight="1">
      <c r="A150" s="108"/>
      <c r="B150" s="109">
        <v>44108</v>
      </c>
      <c r="C150" s="115" t="s">
        <v>488</v>
      </c>
      <c r="D150" s="111">
        <v>101</v>
      </c>
      <c r="E150" s="152">
        <v>2000</v>
      </c>
      <c r="F150" s="111"/>
      <c r="G150" s="140"/>
      <c r="H150" s="111"/>
      <c r="I150" s="140"/>
      <c r="J150" s="111"/>
      <c r="K150" s="140"/>
      <c r="L150" s="111"/>
      <c r="M150" s="140"/>
      <c r="N150" s="111"/>
      <c r="O150" s="140"/>
      <c r="P150" s="137">
        <f t="shared" si="2"/>
        <v>2000</v>
      </c>
    </row>
    <row r="151" spans="1:16" s="93" customFormat="1" ht="25.5" customHeight="1">
      <c r="A151" s="108"/>
      <c r="B151" s="109">
        <v>44109</v>
      </c>
      <c r="C151" s="115" t="s">
        <v>487</v>
      </c>
      <c r="D151" s="111">
        <v>101</v>
      </c>
      <c r="E151" s="152">
        <v>2000</v>
      </c>
      <c r="F151" s="111"/>
      <c r="G151" s="140"/>
      <c r="H151" s="111"/>
      <c r="I151" s="140"/>
      <c r="J151" s="111"/>
      <c r="K151" s="140"/>
      <c r="L151" s="111"/>
      <c r="M151" s="140"/>
      <c r="N151" s="111"/>
      <c r="O151" s="140"/>
      <c r="P151" s="137">
        <f t="shared" si="2"/>
        <v>2000</v>
      </c>
    </row>
    <row r="152" spans="1:16" s="93" customFormat="1" ht="25.5" customHeight="1">
      <c r="A152" s="108"/>
      <c r="B152" s="109">
        <v>44110</v>
      </c>
      <c r="C152" s="115" t="s">
        <v>486</v>
      </c>
      <c r="D152" s="111">
        <v>101</v>
      </c>
      <c r="E152" s="152">
        <v>3000</v>
      </c>
      <c r="F152" s="111"/>
      <c r="G152" s="140"/>
      <c r="H152" s="111"/>
      <c r="I152" s="140"/>
      <c r="J152" s="111"/>
      <c r="K152" s="140"/>
      <c r="L152" s="111"/>
      <c r="M152" s="140"/>
      <c r="N152" s="111"/>
      <c r="O152" s="140"/>
      <c r="P152" s="137">
        <f t="shared" si="2"/>
        <v>3000</v>
      </c>
    </row>
    <row r="153" spans="1:16" s="93" customFormat="1" ht="25.5" customHeight="1">
      <c r="A153" s="108"/>
      <c r="B153" s="109">
        <v>44111</v>
      </c>
      <c r="C153" s="115" t="s">
        <v>485</v>
      </c>
      <c r="D153" s="111">
        <v>101</v>
      </c>
      <c r="E153" s="152">
        <v>1500</v>
      </c>
      <c r="F153" s="111"/>
      <c r="G153" s="140"/>
      <c r="H153" s="111"/>
      <c r="I153" s="140"/>
      <c r="J153" s="111"/>
      <c r="K153" s="140"/>
      <c r="L153" s="111"/>
      <c r="M153" s="140"/>
      <c r="N153" s="111"/>
      <c r="O153" s="140"/>
      <c r="P153" s="137">
        <f t="shared" si="2"/>
        <v>1500</v>
      </c>
    </row>
    <row r="154" spans="1:16" s="93" customFormat="1" ht="25.5" customHeight="1">
      <c r="A154" s="108"/>
      <c r="B154" s="109">
        <v>44112</v>
      </c>
      <c r="C154" s="115" t="s">
        <v>484</v>
      </c>
      <c r="D154" s="111">
        <v>101</v>
      </c>
      <c r="E154" s="152"/>
      <c r="F154" s="111"/>
      <c r="G154" s="140"/>
      <c r="H154" s="111"/>
      <c r="I154" s="140"/>
      <c r="J154" s="111"/>
      <c r="K154" s="140"/>
      <c r="L154" s="111"/>
      <c r="M154" s="140"/>
      <c r="N154" s="111"/>
      <c r="O154" s="140"/>
      <c r="P154" s="137">
        <f t="shared" si="2"/>
        <v>0</v>
      </c>
    </row>
    <row r="155" spans="1:16" s="93" customFormat="1" ht="25.5" customHeight="1">
      <c r="A155" s="108"/>
      <c r="B155" s="109">
        <v>44113</v>
      </c>
      <c r="C155" s="115" t="s">
        <v>483</v>
      </c>
      <c r="D155" s="111">
        <v>101</v>
      </c>
      <c r="E155" s="152"/>
      <c r="F155" s="111"/>
      <c r="G155" s="140"/>
      <c r="H155" s="111"/>
      <c r="I155" s="140"/>
      <c r="J155" s="111"/>
      <c r="K155" s="140"/>
      <c r="L155" s="111"/>
      <c r="M155" s="140"/>
      <c r="N155" s="111"/>
      <c r="O155" s="140"/>
      <c r="P155" s="137">
        <f t="shared" si="2"/>
        <v>0</v>
      </c>
    </row>
    <row r="156" spans="1:16" s="93" customFormat="1" ht="25.5" customHeight="1">
      <c r="A156" s="108"/>
      <c r="B156" s="109">
        <v>44114</v>
      </c>
      <c r="C156" s="115" t="s">
        <v>482</v>
      </c>
      <c r="D156" s="111">
        <v>101</v>
      </c>
      <c r="E156" s="152">
        <v>35000</v>
      </c>
      <c r="F156" s="111"/>
      <c r="G156" s="140"/>
      <c r="H156" s="111"/>
      <c r="I156" s="140"/>
      <c r="J156" s="111"/>
      <c r="K156" s="140"/>
      <c r="L156" s="111"/>
      <c r="M156" s="140"/>
      <c r="N156" s="111"/>
      <c r="O156" s="140"/>
      <c r="P156" s="137">
        <f t="shared" si="2"/>
        <v>35000</v>
      </c>
    </row>
    <row r="157" spans="1:16" s="93" customFormat="1" ht="25.5" customHeight="1">
      <c r="A157" s="108"/>
      <c r="B157" s="109">
        <v>44115</v>
      </c>
      <c r="C157" s="115" t="s">
        <v>481</v>
      </c>
      <c r="D157" s="111">
        <v>101</v>
      </c>
      <c r="E157" s="152">
        <v>1200</v>
      </c>
      <c r="F157" s="111"/>
      <c r="G157" s="140"/>
      <c r="H157" s="111"/>
      <c r="I157" s="140"/>
      <c r="J157" s="111"/>
      <c r="K157" s="140"/>
      <c r="L157" s="111"/>
      <c r="M157" s="140"/>
      <c r="N157" s="111"/>
      <c r="O157" s="140"/>
      <c r="P157" s="137">
        <f t="shared" si="2"/>
        <v>1200</v>
      </c>
    </row>
    <row r="158" spans="1:16" s="93" customFormat="1" ht="25.5" customHeight="1">
      <c r="A158" s="108"/>
      <c r="B158" s="109">
        <v>44116</v>
      </c>
      <c r="C158" s="115" t="s">
        <v>456</v>
      </c>
      <c r="D158" s="111">
        <v>101</v>
      </c>
      <c r="E158" s="152">
        <v>5000</v>
      </c>
      <c r="F158" s="111"/>
      <c r="G158" s="140"/>
      <c r="H158" s="111"/>
      <c r="I158" s="140"/>
      <c r="J158" s="111"/>
      <c r="K158" s="140"/>
      <c r="L158" s="111"/>
      <c r="M158" s="140"/>
      <c r="N158" s="111"/>
      <c r="O158" s="140"/>
      <c r="P158" s="137">
        <f t="shared" si="2"/>
        <v>5000</v>
      </c>
    </row>
    <row r="159" spans="1:16" s="93" customFormat="1" ht="25.5" customHeight="1">
      <c r="A159" s="108"/>
      <c r="B159" s="109">
        <v>44117</v>
      </c>
      <c r="C159" s="115" t="s">
        <v>480</v>
      </c>
      <c r="D159" s="111">
        <v>101</v>
      </c>
      <c r="E159" s="152">
        <v>1000</v>
      </c>
      <c r="F159" s="111"/>
      <c r="G159" s="140"/>
      <c r="H159" s="111"/>
      <c r="I159" s="140"/>
      <c r="J159" s="111"/>
      <c r="K159" s="140"/>
      <c r="L159" s="111"/>
      <c r="M159" s="140"/>
      <c r="N159" s="111"/>
      <c r="O159" s="140"/>
      <c r="P159" s="137">
        <f t="shared" si="2"/>
        <v>1000</v>
      </c>
    </row>
    <row r="160" spans="1:16" s="93" customFormat="1" ht="25.5" customHeight="1">
      <c r="A160" s="104"/>
      <c r="B160" s="105">
        <v>44200</v>
      </c>
      <c r="C160" s="129" t="s">
        <v>479</v>
      </c>
      <c r="D160" s="107"/>
      <c r="E160" s="139">
        <f>SUM(E161:E170)</f>
        <v>3400</v>
      </c>
      <c r="F160" s="107"/>
      <c r="G160" s="139">
        <f>SUM(G161:G170)</f>
        <v>0</v>
      </c>
      <c r="H160" s="107"/>
      <c r="I160" s="139">
        <f>SUM(I161:I170)</f>
        <v>0</v>
      </c>
      <c r="J160" s="107"/>
      <c r="K160" s="139">
        <f>SUM(K161:K170)</f>
        <v>0</v>
      </c>
      <c r="L160" s="107"/>
      <c r="M160" s="139">
        <f>SUM(M161:M170)</f>
        <v>0</v>
      </c>
      <c r="N160" s="107"/>
      <c r="O160" s="139">
        <f>SUM(O161:O170)</f>
        <v>0</v>
      </c>
      <c r="P160" s="147">
        <f t="shared" si="2"/>
        <v>3400</v>
      </c>
    </row>
    <row r="161" spans="1:16" s="93" customFormat="1" ht="25.5" customHeight="1">
      <c r="A161" s="108"/>
      <c r="B161" s="109">
        <v>44201</v>
      </c>
      <c r="C161" s="115" t="s">
        <v>478</v>
      </c>
      <c r="D161" s="111">
        <v>101</v>
      </c>
      <c r="E161" s="152">
        <v>1000</v>
      </c>
      <c r="F161" s="111"/>
      <c r="G161" s="140"/>
      <c r="H161" s="111"/>
      <c r="I161" s="140"/>
      <c r="J161" s="111"/>
      <c r="K161" s="140"/>
      <c r="L161" s="111"/>
      <c r="M161" s="140"/>
      <c r="N161" s="111"/>
      <c r="O161" s="140"/>
      <c r="P161" s="137">
        <f t="shared" si="2"/>
        <v>1000</v>
      </c>
    </row>
    <row r="162" spans="1:16" s="93" customFormat="1" ht="25.5" customHeight="1">
      <c r="A162" s="108"/>
      <c r="B162" s="109">
        <v>44202</v>
      </c>
      <c r="C162" s="115" t="s">
        <v>477</v>
      </c>
      <c r="D162" s="111">
        <v>101</v>
      </c>
      <c r="E162" s="152">
        <v>1200</v>
      </c>
      <c r="F162" s="111"/>
      <c r="G162" s="140"/>
      <c r="H162" s="111"/>
      <c r="I162" s="140"/>
      <c r="J162" s="111"/>
      <c r="K162" s="140"/>
      <c r="L162" s="111"/>
      <c r="M162" s="140"/>
      <c r="N162" s="111"/>
      <c r="O162" s="140"/>
      <c r="P162" s="137">
        <f t="shared" si="2"/>
        <v>1200</v>
      </c>
    </row>
    <row r="163" spans="1:16" s="93" customFormat="1" ht="25.5" customHeight="1">
      <c r="A163" s="108"/>
      <c r="B163" s="109">
        <v>44203</v>
      </c>
      <c r="C163" s="115" t="s">
        <v>476</v>
      </c>
      <c r="D163" s="111">
        <v>101</v>
      </c>
      <c r="E163" s="152"/>
      <c r="F163" s="111"/>
      <c r="G163" s="140"/>
      <c r="H163" s="111"/>
      <c r="I163" s="140"/>
      <c r="J163" s="111"/>
      <c r="K163" s="140"/>
      <c r="L163" s="111"/>
      <c r="M163" s="140"/>
      <c r="N163" s="111"/>
      <c r="O163" s="140"/>
      <c r="P163" s="137">
        <f t="shared" si="2"/>
        <v>0</v>
      </c>
    </row>
    <row r="164" spans="1:16" s="93" customFormat="1" ht="25.5" customHeight="1">
      <c r="A164" s="108"/>
      <c r="B164" s="109">
        <v>44204</v>
      </c>
      <c r="C164" s="115" t="s">
        <v>475</v>
      </c>
      <c r="D164" s="111">
        <v>101</v>
      </c>
      <c r="E164" s="152"/>
      <c r="F164" s="111"/>
      <c r="G164" s="140"/>
      <c r="H164" s="111"/>
      <c r="I164" s="140"/>
      <c r="J164" s="111"/>
      <c r="K164" s="140"/>
      <c r="L164" s="111"/>
      <c r="M164" s="140"/>
      <c r="N164" s="111"/>
      <c r="O164" s="140"/>
      <c r="P164" s="137">
        <f t="shared" si="2"/>
        <v>0</v>
      </c>
    </row>
    <row r="165" spans="1:16" s="93" customFormat="1" ht="25.5" customHeight="1">
      <c r="A165" s="108"/>
      <c r="B165" s="109">
        <v>44205</v>
      </c>
      <c r="C165" s="115" t="s">
        <v>474</v>
      </c>
      <c r="D165" s="111">
        <v>101</v>
      </c>
      <c r="E165" s="152"/>
      <c r="F165" s="111"/>
      <c r="G165" s="140"/>
      <c r="H165" s="111"/>
      <c r="I165" s="140"/>
      <c r="J165" s="111"/>
      <c r="K165" s="140"/>
      <c r="L165" s="111"/>
      <c r="M165" s="140"/>
      <c r="N165" s="111"/>
      <c r="O165" s="140"/>
      <c r="P165" s="137">
        <f t="shared" si="2"/>
        <v>0</v>
      </c>
    </row>
    <row r="166" spans="1:16" s="93" customFormat="1" ht="25.5" customHeight="1">
      <c r="A166" s="108"/>
      <c r="B166" s="109">
        <v>44206</v>
      </c>
      <c r="C166" s="115" t="s">
        <v>473</v>
      </c>
      <c r="D166" s="111">
        <v>101</v>
      </c>
      <c r="E166" s="152"/>
      <c r="F166" s="111"/>
      <c r="G166" s="140"/>
      <c r="H166" s="111"/>
      <c r="I166" s="140"/>
      <c r="J166" s="111"/>
      <c r="K166" s="140"/>
      <c r="L166" s="111"/>
      <c r="M166" s="140"/>
      <c r="N166" s="111"/>
      <c r="O166" s="140"/>
      <c r="P166" s="137">
        <f t="shared" si="2"/>
        <v>0</v>
      </c>
    </row>
    <row r="167" spans="1:16" s="93" customFormat="1" ht="25.5" customHeight="1">
      <c r="A167" s="108"/>
      <c r="B167" s="109">
        <v>44207</v>
      </c>
      <c r="C167" s="115" t="s">
        <v>472</v>
      </c>
      <c r="D167" s="111">
        <v>101</v>
      </c>
      <c r="E167" s="152"/>
      <c r="F167" s="111"/>
      <c r="G167" s="140"/>
      <c r="H167" s="111"/>
      <c r="I167" s="140"/>
      <c r="J167" s="111"/>
      <c r="K167" s="140"/>
      <c r="L167" s="111"/>
      <c r="M167" s="140"/>
      <c r="N167" s="111"/>
      <c r="O167" s="140"/>
      <c r="P167" s="137">
        <f t="shared" si="2"/>
        <v>0</v>
      </c>
    </row>
    <row r="168" spans="1:16" s="93" customFormat="1" ht="25.5" customHeight="1">
      <c r="A168" s="108"/>
      <c r="B168" s="109">
        <v>44208</v>
      </c>
      <c r="C168" s="115" t="s">
        <v>471</v>
      </c>
      <c r="D168" s="111">
        <v>101</v>
      </c>
      <c r="E168" s="152"/>
      <c r="F168" s="111"/>
      <c r="G168" s="140"/>
      <c r="H168" s="111"/>
      <c r="I168" s="140"/>
      <c r="J168" s="111"/>
      <c r="K168" s="140"/>
      <c r="L168" s="111"/>
      <c r="M168" s="140"/>
      <c r="N168" s="111"/>
      <c r="O168" s="140"/>
      <c r="P168" s="137">
        <f t="shared" si="2"/>
        <v>0</v>
      </c>
    </row>
    <row r="169" spans="1:16" s="93" customFormat="1" ht="25.5" customHeight="1">
      <c r="A169" s="108"/>
      <c r="B169" s="109">
        <v>44209</v>
      </c>
      <c r="C169" s="115" t="s">
        <v>470</v>
      </c>
      <c r="D169" s="111">
        <v>101</v>
      </c>
      <c r="E169" s="152"/>
      <c r="F169" s="111"/>
      <c r="G169" s="140"/>
      <c r="H169" s="111"/>
      <c r="I169" s="140"/>
      <c r="J169" s="111"/>
      <c r="K169" s="140"/>
      <c r="L169" s="111"/>
      <c r="M169" s="140"/>
      <c r="N169" s="111"/>
      <c r="O169" s="140"/>
      <c r="P169" s="137">
        <f t="shared" si="2"/>
        <v>0</v>
      </c>
    </row>
    <row r="170" spans="1:16" s="93" customFormat="1" ht="25.5" customHeight="1">
      <c r="A170" s="108"/>
      <c r="B170" s="109">
        <v>44210</v>
      </c>
      <c r="C170" s="115" t="s">
        <v>1358</v>
      </c>
      <c r="D170" s="111">
        <v>101</v>
      </c>
      <c r="E170" s="152">
        <v>1200</v>
      </c>
      <c r="F170" s="111"/>
      <c r="G170" s="140"/>
      <c r="H170" s="111"/>
      <c r="I170" s="140"/>
      <c r="J170" s="111"/>
      <c r="K170" s="140"/>
      <c r="L170" s="111"/>
      <c r="M170" s="140"/>
      <c r="N170" s="111"/>
      <c r="O170" s="140"/>
      <c r="P170" s="137">
        <f t="shared" si="2"/>
        <v>1200</v>
      </c>
    </row>
    <row r="171" spans="1:16" s="93" customFormat="1" ht="25.5" customHeight="1">
      <c r="A171" s="104"/>
      <c r="B171" s="105">
        <v>44300</v>
      </c>
      <c r="C171" s="129" t="s">
        <v>469</v>
      </c>
      <c r="D171" s="107"/>
      <c r="E171" s="139">
        <f>SUM(E172:E184)</f>
        <v>11000</v>
      </c>
      <c r="F171" s="107"/>
      <c r="G171" s="139">
        <f>SUM(G172:G184)</f>
        <v>0</v>
      </c>
      <c r="H171" s="107"/>
      <c r="I171" s="139">
        <f>SUM(I172:I184)</f>
        <v>0</v>
      </c>
      <c r="J171" s="107"/>
      <c r="K171" s="139">
        <f>SUM(K172:K184)</f>
        <v>0</v>
      </c>
      <c r="L171" s="107"/>
      <c r="M171" s="139">
        <f>SUM(M172:M184)</f>
        <v>0</v>
      </c>
      <c r="N171" s="107"/>
      <c r="O171" s="139">
        <f>SUM(O172:O184)</f>
        <v>0</v>
      </c>
      <c r="P171" s="147">
        <f t="shared" si="2"/>
        <v>11000</v>
      </c>
    </row>
    <row r="172" spans="1:16" s="93" customFormat="1" ht="25.5" customHeight="1">
      <c r="A172" s="108"/>
      <c r="B172" s="109">
        <v>44301</v>
      </c>
      <c r="C172" s="115" t="s">
        <v>468</v>
      </c>
      <c r="D172" s="111">
        <v>101</v>
      </c>
      <c r="E172" s="152">
        <v>4000</v>
      </c>
      <c r="F172" s="111"/>
      <c r="G172" s="140"/>
      <c r="H172" s="111"/>
      <c r="I172" s="140"/>
      <c r="J172" s="111"/>
      <c r="K172" s="140"/>
      <c r="L172" s="111"/>
      <c r="M172" s="140"/>
      <c r="N172" s="111"/>
      <c r="O172" s="140"/>
      <c r="P172" s="137">
        <f t="shared" si="2"/>
        <v>4000</v>
      </c>
    </row>
    <row r="173" spans="1:16" s="93" customFormat="1" ht="25.5" customHeight="1">
      <c r="A173" s="108"/>
      <c r="B173" s="109">
        <v>44302</v>
      </c>
      <c r="C173" s="115" t="s">
        <v>467</v>
      </c>
      <c r="D173" s="111">
        <v>101</v>
      </c>
      <c r="E173" s="152"/>
      <c r="F173" s="111"/>
      <c r="G173" s="140"/>
      <c r="H173" s="111"/>
      <c r="I173" s="140"/>
      <c r="J173" s="111"/>
      <c r="K173" s="140"/>
      <c r="L173" s="111"/>
      <c r="M173" s="140"/>
      <c r="N173" s="111"/>
      <c r="O173" s="140"/>
      <c r="P173" s="137">
        <f t="shared" si="2"/>
        <v>0</v>
      </c>
    </row>
    <row r="174" spans="1:16" s="93" customFormat="1" ht="25.5" customHeight="1">
      <c r="A174" s="108"/>
      <c r="B174" s="109">
        <v>44303</v>
      </c>
      <c r="C174" s="115" t="s">
        <v>466</v>
      </c>
      <c r="D174" s="111">
        <v>101</v>
      </c>
      <c r="E174" s="152"/>
      <c r="F174" s="111"/>
      <c r="G174" s="140"/>
      <c r="H174" s="111"/>
      <c r="I174" s="140"/>
      <c r="J174" s="111"/>
      <c r="K174" s="140"/>
      <c r="L174" s="111"/>
      <c r="M174" s="140"/>
      <c r="N174" s="111"/>
      <c r="O174" s="140"/>
      <c r="P174" s="137">
        <f t="shared" si="2"/>
        <v>0</v>
      </c>
    </row>
    <row r="175" spans="1:16" s="93" customFormat="1" ht="25.5" customHeight="1">
      <c r="A175" s="108"/>
      <c r="B175" s="109">
        <v>44304</v>
      </c>
      <c r="C175" s="115" t="s">
        <v>465</v>
      </c>
      <c r="D175" s="111">
        <v>101</v>
      </c>
      <c r="E175" s="152"/>
      <c r="F175" s="111"/>
      <c r="G175" s="140"/>
      <c r="H175" s="111"/>
      <c r="I175" s="140"/>
      <c r="J175" s="111"/>
      <c r="K175" s="140"/>
      <c r="L175" s="111"/>
      <c r="M175" s="140"/>
      <c r="N175" s="111"/>
      <c r="O175" s="140"/>
      <c r="P175" s="137">
        <f t="shared" si="2"/>
        <v>0</v>
      </c>
    </row>
    <row r="176" spans="1:16" s="93" customFormat="1" ht="25.5" customHeight="1">
      <c r="A176" s="108"/>
      <c r="B176" s="109">
        <v>44305</v>
      </c>
      <c r="C176" s="115" t="s">
        <v>464</v>
      </c>
      <c r="D176" s="111">
        <v>101</v>
      </c>
      <c r="E176" s="152">
        <v>1000</v>
      </c>
      <c r="F176" s="111"/>
      <c r="G176" s="140"/>
      <c r="H176" s="111"/>
      <c r="I176" s="140"/>
      <c r="J176" s="111"/>
      <c r="K176" s="140"/>
      <c r="L176" s="111"/>
      <c r="M176" s="140"/>
      <c r="N176" s="111"/>
      <c r="O176" s="140"/>
      <c r="P176" s="137">
        <f t="shared" si="2"/>
        <v>1000</v>
      </c>
    </row>
    <row r="177" spans="1:16" s="93" customFormat="1" ht="25.5" customHeight="1">
      <c r="A177" s="108"/>
      <c r="B177" s="109">
        <v>44306</v>
      </c>
      <c r="C177" s="115" t="s">
        <v>463</v>
      </c>
      <c r="D177" s="111">
        <v>101</v>
      </c>
      <c r="E177" s="152"/>
      <c r="F177" s="111"/>
      <c r="G177" s="140"/>
      <c r="H177" s="111"/>
      <c r="I177" s="140"/>
      <c r="J177" s="111"/>
      <c r="K177" s="140"/>
      <c r="L177" s="111"/>
      <c r="M177" s="140"/>
      <c r="N177" s="111"/>
      <c r="O177" s="140"/>
      <c r="P177" s="137">
        <f t="shared" si="2"/>
        <v>0</v>
      </c>
    </row>
    <row r="178" spans="1:16" s="93" customFormat="1" ht="25.5" customHeight="1">
      <c r="A178" s="108"/>
      <c r="B178" s="109">
        <v>44307</v>
      </c>
      <c r="C178" s="115" t="s">
        <v>462</v>
      </c>
      <c r="D178" s="111">
        <v>101</v>
      </c>
      <c r="E178" s="152">
        <v>500</v>
      </c>
      <c r="F178" s="111"/>
      <c r="G178" s="140"/>
      <c r="H178" s="111"/>
      <c r="I178" s="140"/>
      <c r="J178" s="111"/>
      <c r="K178" s="140"/>
      <c r="L178" s="111"/>
      <c r="M178" s="140"/>
      <c r="N178" s="111"/>
      <c r="O178" s="140"/>
      <c r="P178" s="137">
        <f t="shared" si="2"/>
        <v>500</v>
      </c>
    </row>
    <row r="179" spans="1:16" s="93" customFormat="1" ht="25.5" customHeight="1">
      <c r="A179" s="108"/>
      <c r="B179" s="109">
        <v>44308</v>
      </c>
      <c r="C179" s="115" t="s">
        <v>461</v>
      </c>
      <c r="D179" s="111">
        <v>101</v>
      </c>
      <c r="E179" s="152">
        <v>1500</v>
      </c>
      <c r="F179" s="111"/>
      <c r="G179" s="140"/>
      <c r="H179" s="111"/>
      <c r="I179" s="140"/>
      <c r="J179" s="111"/>
      <c r="K179" s="140"/>
      <c r="L179" s="111"/>
      <c r="M179" s="140"/>
      <c r="N179" s="111"/>
      <c r="O179" s="140"/>
      <c r="P179" s="137">
        <f t="shared" si="2"/>
        <v>1500</v>
      </c>
    </row>
    <row r="180" spans="1:16" s="93" customFormat="1" ht="25.5" customHeight="1">
      <c r="A180" s="108"/>
      <c r="B180" s="109">
        <v>44309</v>
      </c>
      <c r="C180" s="115" t="s">
        <v>460</v>
      </c>
      <c r="D180" s="111">
        <v>101</v>
      </c>
      <c r="E180" s="152">
        <v>1000</v>
      </c>
      <c r="F180" s="111"/>
      <c r="G180" s="140"/>
      <c r="H180" s="111"/>
      <c r="I180" s="140"/>
      <c r="J180" s="111"/>
      <c r="K180" s="140"/>
      <c r="L180" s="111"/>
      <c r="M180" s="140"/>
      <c r="N180" s="111"/>
      <c r="O180" s="140"/>
      <c r="P180" s="137">
        <f t="shared" si="2"/>
        <v>1000</v>
      </c>
    </row>
    <row r="181" spans="1:16" s="93" customFormat="1" ht="25.5" customHeight="1">
      <c r="A181" s="108"/>
      <c r="B181" s="109">
        <v>44310</v>
      </c>
      <c r="C181" s="115" t="s">
        <v>459</v>
      </c>
      <c r="D181" s="111">
        <v>101</v>
      </c>
      <c r="E181" s="152">
        <v>1000</v>
      </c>
      <c r="F181" s="111"/>
      <c r="G181" s="140"/>
      <c r="H181" s="111"/>
      <c r="I181" s="140"/>
      <c r="J181" s="111"/>
      <c r="K181" s="140"/>
      <c r="L181" s="111"/>
      <c r="M181" s="140"/>
      <c r="N181" s="111"/>
      <c r="O181" s="140"/>
      <c r="P181" s="137">
        <f t="shared" si="2"/>
        <v>1000</v>
      </c>
    </row>
    <row r="182" spans="1:16" s="93" customFormat="1" ht="25.5" customHeight="1">
      <c r="A182" s="108"/>
      <c r="B182" s="109">
        <v>44311</v>
      </c>
      <c r="C182" s="115" t="s">
        <v>458</v>
      </c>
      <c r="D182" s="111">
        <v>101</v>
      </c>
      <c r="E182" s="152">
        <v>1000</v>
      </c>
      <c r="F182" s="111"/>
      <c r="G182" s="140"/>
      <c r="H182" s="111"/>
      <c r="I182" s="140"/>
      <c r="J182" s="111"/>
      <c r="K182" s="140"/>
      <c r="L182" s="111"/>
      <c r="M182" s="140"/>
      <c r="N182" s="111"/>
      <c r="O182" s="140"/>
      <c r="P182" s="137">
        <f t="shared" si="2"/>
        <v>1000</v>
      </c>
    </row>
    <row r="183" spans="1:16" s="93" customFormat="1" ht="25.5" customHeight="1">
      <c r="A183" s="108"/>
      <c r="B183" s="109">
        <v>44312</v>
      </c>
      <c r="C183" s="115" t="s">
        <v>457</v>
      </c>
      <c r="D183" s="111">
        <v>101</v>
      </c>
      <c r="E183" s="152"/>
      <c r="F183" s="111"/>
      <c r="G183" s="140"/>
      <c r="H183" s="111"/>
      <c r="I183" s="140"/>
      <c r="J183" s="111"/>
      <c r="K183" s="140"/>
      <c r="L183" s="111"/>
      <c r="M183" s="140"/>
      <c r="N183" s="111"/>
      <c r="O183" s="140"/>
      <c r="P183" s="137">
        <f t="shared" si="2"/>
        <v>0</v>
      </c>
    </row>
    <row r="184" spans="1:16" s="93" customFormat="1" ht="25.5" customHeight="1">
      <c r="A184" s="108"/>
      <c r="B184" s="109">
        <v>44313</v>
      </c>
      <c r="C184" s="115" t="s">
        <v>456</v>
      </c>
      <c r="D184" s="111">
        <v>101</v>
      </c>
      <c r="E184" s="152">
        <v>1000</v>
      </c>
      <c r="F184" s="111"/>
      <c r="G184" s="140"/>
      <c r="H184" s="111"/>
      <c r="I184" s="140"/>
      <c r="J184" s="111"/>
      <c r="K184" s="140"/>
      <c r="L184" s="111"/>
      <c r="M184" s="140"/>
      <c r="N184" s="111"/>
      <c r="O184" s="140"/>
      <c r="P184" s="137">
        <f t="shared" si="2"/>
        <v>1000</v>
      </c>
    </row>
    <row r="185" spans="1:16" s="93" customFormat="1" ht="25.5" customHeight="1">
      <c r="A185" s="104"/>
      <c r="B185" s="105">
        <v>44400</v>
      </c>
      <c r="C185" s="129" t="s">
        <v>455</v>
      </c>
      <c r="D185" s="107"/>
      <c r="E185" s="139">
        <f>SUM(E186:E195)</f>
        <v>20000</v>
      </c>
      <c r="F185" s="107"/>
      <c r="G185" s="139">
        <f>SUM(G186:G195)</f>
        <v>0</v>
      </c>
      <c r="H185" s="107"/>
      <c r="I185" s="139">
        <f>SUM(I186:I195)</f>
        <v>0</v>
      </c>
      <c r="J185" s="107"/>
      <c r="K185" s="139">
        <f>SUM(K186:K195)</f>
        <v>0</v>
      </c>
      <c r="L185" s="107"/>
      <c r="M185" s="139">
        <f>SUM(M186:M195)</f>
        <v>0</v>
      </c>
      <c r="N185" s="107"/>
      <c r="O185" s="139">
        <f>SUM(O186:O195)</f>
        <v>0</v>
      </c>
      <c r="P185" s="147">
        <f t="shared" si="2"/>
        <v>20000</v>
      </c>
    </row>
    <row r="186" spans="1:16" s="93" customFormat="1" ht="25.5" customHeight="1">
      <c r="A186" s="108"/>
      <c r="B186" s="109">
        <v>44401</v>
      </c>
      <c r="C186" s="115" t="s">
        <v>454</v>
      </c>
      <c r="D186" s="111">
        <v>101</v>
      </c>
      <c r="E186" s="152"/>
      <c r="F186" s="111"/>
      <c r="G186" s="140"/>
      <c r="H186" s="111"/>
      <c r="I186" s="140"/>
      <c r="J186" s="111"/>
      <c r="K186" s="140"/>
      <c r="L186" s="111"/>
      <c r="M186" s="140"/>
      <c r="N186" s="111"/>
      <c r="O186" s="140"/>
      <c r="P186" s="137">
        <f t="shared" si="2"/>
        <v>0</v>
      </c>
    </row>
    <row r="187" spans="1:16" s="93" customFormat="1" ht="25.5" customHeight="1">
      <c r="A187" s="108"/>
      <c r="B187" s="109">
        <v>44402</v>
      </c>
      <c r="C187" s="115" t="s">
        <v>453</v>
      </c>
      <c r="D187" s="111">
        <v>101</v>
      </c>
      <c r="E187" s="152">
        <v>5000</v>
      </c>
      <c r="F187" s="111"/>
      <c r="G187" s="140"/>
      <c r="H187" s="111"/>
      <c r="I187" s="140"/>
      <c r="J187" s="111"/>
      <c r="K187" s="140"/>
      <c r="L187" s="111"/>
      <c r="M187" s="140"/>
      <c r="N187" s="111"/>
      <c r="O187" s="140"/>
      <c r="P187" s="137">
        <f t="shared" si="2"/>
        <v>5000</v>
      </c>
    </row>
    <row r="188" spans="1:16" s="93" customFormat="1" ht="25.5" customHeight="1">
      <c r="A188" s="108"/>
      <c r="B188" s="109">
        <v>44403</v>
      </c>
      <c r="C188" s="115" t="s">
        <v>452</v>
      </c>
      <c r="D188" s="111">
        <v>101</v>
      </c>
      <c r="E188" s="152">
        <v>3000</v>
      </c>
      <c r="F188" s="111"/>
      <c r="G188" s="140"/>
      <c r="H188" s="111"/>
      <c r="I188" s="140"/>
      <c r="J188" s="111"/>
      <c r="K188" s="140"/>
      <c r="L188" s="111"/>
      <c r="M188" s="140"/>
      <c r="N188" s="111"/>
      <c r="O188" s="140"/>
      <c r="P188" s="137">
        <f t="shared" si="2"/>
        <v>3000</v>
      </c>
    </row>
    <row r="189" spans="1:16" s="93" customFormat="1" ht="25.5" customHeight="1">
      <c r="A189" s="108"/>
      <c r="B189" s="109">
        <v>44404</v>
      </c>
      <c r="C189" s="115" t="s">
        <v>451</v>
      </c>
      <c r="D189" s="111">
        <v>101</v>
      </c>
      <c r="E189" s="152"/>
      <c r="F189" s="111"/>
      <c r="G189" s="140"/>
      <c r="H189" s="111"/>
      <c r="I189" s="140"/>
      <c r="J189" s="111"/>
      <c r="K189" s="140"/>
      <c r="L189" s="111"/>
      <c r="M189" s="140"/>
      <c r="N189" s="111"/>
      <c r="O189" s="140"/>
      <c r="P189" s="137">
        <f t="shared" si="2"/>
        <v>0</v>
      </c>
    </row>
    <row r="190" spans="1:16" s="93" customFormat="1" ht="25.5" customHeight="1">
      <c r="A190" s="108"/>
      <c r="B190" s="109">
        <v>44405</v>
      </c>
      <c r="C190" s="115" t="s">
        <v>450</v>
      </c>
      <c r="D190" s="111">
        <v>101</v>
      </c>
      <c r="E190" s="152"/>
      <c r="F190" s="111"/>
      <c r="G190" s="140"/>
      <c r="H190" s="111"/>
      <c r="I190" s="140"/>
      <c r="J190" s="111"/>
      <c r="K190" s="140"/>
      <c r="L190" s="111"/>
      <c r="M190" s="140"/>
      <c r="N190" s="111"/>
      <c r="O190" s="140"/>
      <c r="P190" s="137">
        <f t="shared" si="2"/>
        <v>0</v>
      </c>
    </row>
    <row r="191" spans="1:16" s="93" customFormat="1" ht="25.5" customHeight="1">
      <c r="A191" s="108"/>
      <c r="B191" s="109">
        <v>44406</v>
      </c>
      <c r="C191" s="115" t="s">
        <v>449</v>
      </c>
      <c r="D191" s="111">
        <v>101</v>
      </c>
      <c r="E191" s="152">
        <v>12000</v>
      </c>
      <c r="F191" s="111"/>
      <c r="G191" s="140"/>
      <c r="H191" s="111"/>
      <c r="I191" s="140"/>
      <c r="J191" s="111"/>
      <c r="K191" s="140"/>
      <c r="L191" s="111"/>
      <c r="M191" s="140"/>
      <c r="N191" s="111"/>
      <c r="O191" s="140"/>
      <c r="P191" s="137">
        <f t="shared" si="2"/>
        <v>12000</v>
      </c>
    </row>
    <row r="192" spans="1:16" s="93" customFormat="1" ht="25.5" customHeight="1">
      <c r="A192" s="108"/>
      <c r="B192" s="109">
        <v>44407</v>
      </c>
      <c r="C192" s="115" t="s">
        <v>448</v>
      </c>
      <c r="D192" s="111">
        <v>101</v>
      </c>
      <c r="E192" s="152"/>
      <c r="F192" s="111"/>
      <c r="G192" s="140"/>
      <c r="H192" s="111"/>
      <c r="I192" s="140"/>
      <c r="J192" s="111"/>
      <c r="K192" s="140"/>
      <c r="L192" s="111"/>
      <c r="M192" s="140"/>
      <c r="N192" s="111"/>
      <c r="O192" s="140"/>
      <c r="P192" s="137">
        <f t="shared" si="2"/>
        <v>0</v>
      </c>
    </row>
    <row r="193" spans="1:16" s="93" customFormat="1" ht="25.5" customHeight="1">
      <c r="A193" s="108"/>
      <c r="B193" s="109">
        <v>44408</v>
      </c>
      <c r="C193" s="115" t="s">
        <v>447</v>
      </c>
      <c r="D193" s="111">
        <v>101</v>
      </c>
      <c r="E193" s="152"/>
      <c r="F193" s="111"/>
      <c r="G193" s="140"/>
      <c r="H193" s="111"/>
      <c r="I193" s="140"/>
      <c r="J193" s="111"/>
      <c r="K193" s="140"/>
      <c r="L193" s="111"/>
      <c r="M193" s="140"/>
      <c r="N193" s="111"/>
      <c r="O193" s="140"/>
      <c r="P193" s="137">
        <f t="shared" si="2"/>
        <v>0</v>
      </c>
    </row>
    <row r="194" spans="1:16" s="93" customFormat="1" ht="25.5" customHeight="1">
      <c r="A194" s="108"/>
      <c r="B194" s="109">
        <v>44409</v>
      </c>
      <c r="C194" s="115" t="s">
        <v>446</v>
      </c>
      <c r="D194" s="111">
        <v>101</v>
      </c>
      <c r="E194" s="152"/>
      <c r="F194" s="111"/>
      <c r="G194" s="140"/>
      <c r="H194" s="111"/>
      <c r="I194" s="140"/>
      <c r="J194" s="111"/>
      <c r="K194" s="140"/>
      <c r="L194" s="111"/>
      <c r="M194" s="140"/>
      <c r="N194" s="111"/>
      <c r="O194" s="140"/>
      <c r="P194" s="137">
        <f t="shared" si="2"/>
        <v>0</v>
      </c>
    </row>
    <row r="195" spans="1:16" s="93" customFormat="1" ht="25.5" customHeight="1">
      <c r="A195" s="108"/>
      <c r="B195" s="109">
        <v>44410</v>
      </c>
      <c r="C195" s="115" t="s">
        <v>445</v>
      </c>
      <c r="D195" s="111">
        <v>101</v>
      </c>
      <c r="E195" s="152"/>
      <c r="F195" s="111"/>
      <c r="G195" s="140"/>
      <c r="H195" s="111"/>
      <c r="I195" s="140"/>
      <c r="J195" s="111"/>
      <c r="K195" s="140"/>
      <c r="L195" s="111"/>
      <c r="M195" s="140"/>
      <c r="N195" s="111"/>
      <c r="O195" s="140"/>
      <c r="P195" s="137">
        <f t="shared" si="2"/>
        <v>0</v>
      </c>
    </row>
    <row r="196" spans="1:16" s="93" customFormat="1" ht="25.5" customHeight="1">
      <c r="A196" s="100">
        <v>45</v>
      </c>
      <c r="B196" s="118"/>
      <c r="C196" s="102" t="s">
        <v>499</v>
      </c>
      <c r="D196" s="103"/>
      <c r="E196" s="138">
        <f>E197+E199+E202+E204+E208</f>
        <v>10000</v>
      </c>
      <c r="F196" s="103"/>
      <c r="G196" s="138">
        <f>G197+G199+G202+G204+G208</f>
        <v>0</v>
      </c>
      <c r="H196" s="103"/>
      <c r="I196" s="138">
        <f>I197+I199+I202+I204+I208</f>
        <v>0</v>
      </c>
      <c r="J196" s="103"/>
      <c r="K196" s="138">
        <f>K197+K199+K202+K204+K208</f>
        <v>0</v>
      </c>
      <c r="L196" s="103"/>
      <c r="M196" s="138">
        <f>M197+M199+M202+M204+M208</f>
        <v>0</v>
      </c>
      <c r="N196" s="103"/>
      <c r="O196" s="138">
        <f>O197+O199+O202+O204+O208</f>
        <v>0</v>
      </c>
      <c r="P196" s="147">
        <f t="shared" si="2"/>
        <v>10000</v>
      </c>
    </row>
    <row r="197" spans="1:16" s="93" customFormat="1" ht="25.5" customHeight="1">
      <c r="A197" s="104"/>
      <c r="B197" s="105">
        <v>45100</v>
      </c>
      <c r="C197" s="129" t="s">
        <v>379</v>
      </c>
      <c r="D197" s="107"/>
      <c r="E197" s="139">
        <f>SUM(E198)</f>
        <v>5000</v>
      </c>
      <c r="F197" s="107"/>
      <c r="G197" s="139">
        <f>SUM(G198)</f>
        <v>0</v>
      </c>
      <c r="H197" s="107"/>
      <c r="I197" s="139">
        <f>SUM(I198)</f>
        <v>0</v>
      </c>
      <c r="J197" s="107"/>
      <c r="K197" s="139">
        <f>SUM(K198)</f>
        <v>0</v>
      </c>
      <c r="L197" s="107"/>
      <c r="M197" s="139">
        <f>SUM(M198)</f>
        <v>0</v>
      </c>
      <c r="N197" s="107"/>
      <c r="O197" s="139">
        <f>SUM(O198)</f>
        <v>0</v>
      </c>
      <c r="P197" s="147">
        <f t="shared" ref="P197:P260" si="3">SUM(E197+G197+I197+K197+M197+O197)</f>
        <v>5000</v>
      </c>
    </row>
    <row r="198" spans="1:16" s="93" customFormat="1" ht="25.5" customHeight="1">
      <c r="A198" s="108"/>
      <c r="B198" s="109">
        <v>45101</v>
      </c>
      <c r="C198" s="110" t="s">
        <v>378</v>
      </c>
      <c r="D198" s="111">
        <v>101</v>
      </c>
      <c r="E198" s="152">
        <v>5000</v>
      </c>
      <c r="F198" s="111"/>
      <c r="G198" s="140"/>
      <c r="H198" s="111"/>
      <c r="I198" s="140"/>
      <c r="J198" s="111"/>
      <c r="K198" s="140"/>
      <c r="L198" s="111"/>
      <c r="M198" s="140"/>
      <c r="N198" s="111"/>
      <c r="O198" s="140"/>
      <c r="P198" s="137">
        <f t="shared" si="3"/>
        <v>5000</v>
      </c>
    </row>
    <row r="199" spans="1:16" s="93" customFormat="1" ht="25.5" customHeight="1">
      <c r="A199" s="104"/>
      <c r="B199" s="105">
        <v>45200</v>
      </c>
      <c r="C199" s="129" t="s">
        <v>498</v>
      </c>
      <c r="D199" s="107"/>
      <c r="E199" s="139">
        <f>SUM(E200:E201)</f>
        <v>5000</v>
      </c>
      <c r="F199" s="107"/>
      <c r="G199" s="139">
        <f>SUM(G200:G201)</f>
        <v>0</v>
      </c>
      <c r="H199" s="107"/>
      <c r="I199" s="139">
        <f>SUM(I200:I201)</f>
        <v>0</v>
      </c>
      <c r="J199" s="107"/>
      <c r="K199" s="139">
        <f>SUM(K200:K201)</f>
        <v>0</v>
      </c>
      <c r="L199" s="107"/>
      <c r="M199" s="139">
        <f>SUM(M200:M201)</f>
        <v>0</v>
      </c>
      <c r="N199" s="107"/>
      <c r="O199" s="139">
        <f>SUM(O200:O201)</f>
        <v>0</v>
      </c>
      <c r="P199" s="147">
        <f t="shared" si="3"/>
        <v>5000</v>
      </c>
    </row>
    <row r="200" spans="1:16" s="93" customFormat="1" ht="25.5" customHeight="1">
      <c r="A200" s="108"/>
      <c r="B200" s="109">
        <v>45201</v>
      </c>
      <c r="C200" s="110" t="s">
        <v>393</v>
      </c>
      <c r="D200" s="111">
        <v>101</v>
      </c>
      <c r="E200" s="152">
        <v>5000</v>
      </c>
      <c r="F200" s="111"/>
      <c r="G200" s="140"/>
      <c r="H200" s="111"/>
      <c r="I200" s="140"/>
      <c r="J200" s="111"/>
      <c r="K200" s="140"/>
      <c r="L200" s="111"/>
      <c r="M200" s="140"/>
      <c r="N200" s="111"/>
      <c r="O200" s="140"/>
      <c r="P200" s="137">
        <f t="shared" si="3"/>
        <v>5000</v>
      </c>
    </row>
    <row r="201" spans="1:16" s="93" customFormat="1" ht="25.5" customHeight="1">
      <c r="A201" s="108"/>
      <c r="B201" s="109">
        <v>45202</v>
      </c>
      <c r="C201" s="110" t="s">
        <v>1338</v>
      </c>
      <c r="D201" s="111">
        <v>101</v>
      </c>
      <c r="E201" s="152"/>
      <c r="F201" s="111"/>
      <c r="G201" s="140"/>
      <c r="H201" s="111"/>
      <c r="I201" s="140"/>
      <c r="J201" s="111"/>
      <c r="K201" s="140"/>
      <c r="L201" s="111"/>
      <c r="M201" s="140"/>
      <c r="N201" s="111"/>
      <c r="O201" s="140"/>
      <c r="P201" s="137">
        <f t="shared" si="3"/>
        <v>0</v>
      </c>
    </row>
    <row r="202" spans="1:16" s="93" customFormat="1" ht="25.5" customHeight="1">
      <c r="A202" s="104"/>
      <c r="B202" s="105">
        <v>45300</v>
      </c>
      <c r="C202" s="129" t="s">
        <v>377</v>
      </c>
      <c r="D202" s="107"/>
      <c r="E202" s="139">
        <f>SUM(E203)</f>
        <v>0</v>
      </c>
      <c r="F202" s="107"/>
      <c r="G202" s="139">
        <f>SUM(G203)</f>
        <v>0</v>
      </c>
      <c r="H202" s="107"/>
      <c r="I202" s="139">
        <f>SUM(I203)</f>
        <v>0</v>
      </c>
      <c r="J202" s="107"/>
      <c r="K202" s="139">
        <f>SUM(K203)</f>
        <v>0</v>
      </c>
      <c r="L202" s="107"/>
      <c r="M202" s="139">
        <f>SUM(M203)</f>
        <v>0</v>
      </c>
      <c r="N202" s="107"/>
      <c r="O202" s="139">
        <f>SUM(O203)</f>
        <v>0</v>
      </c>
      <c r="P202" s="147">
        <f t="shared" si="3"/>
        <v>0</v>
      </c>
    </row>
    <row r="203" spans="1:16" s="93" customFormat="1" ht="25.5" customHeight="1">
      <c r="A203" s="108"/>
      <c r="B203" s="109">
        <v>45301</v>
      </c>
      <c r="C203" s="110" t="s">
        <v>1136</v>
      </c>
      <c r="D203" s="111">
        <v>101</v>
      </c>
      <c r="E203" s="152"/>
      <c r="F203" s="111"/>
      <c r="G203" s="140"/>
      <c r="H203" s="111"/>
      <c r="I203" s="140"/>
      <c r="J203" s="111"/>
      <c r="K203" s="140"/>
      <c r="L203" s="111"/>
      <c r="M203" s="140"/>
      <c r="N203" s="111"/>
      <c r="O203" s="140"/>
      <c r="P203" s="137">
        <f t="shared" si="3"/>
        <v>0</v>
      </c>
    </row>
    <row r="204" spans="1:16" s="93" customFormat="1" ht="25.5" customHeight="1">
      <c r="A204" s="104"/>
      <c r="B204" s="105">
        <v>45400</v>
      </c>
      <c r="C204" s="129" t="s">
        <v>369</v>
      </c>
      <c r="D204" s="107"/>
      <c r="E204" s="139">
        <f>SUM(E205:E207)</f>
        <v>0</v>
      </c>
      <c r="F204" s="130"/>
      <c r="G204" s="139">
        <f>SUM(G205:G207)</f>
        <v>0</v>
      </c>
      <c r="H204" s="107"/>
      <c r="I204" s="139">
        <f>SUM(I205:I207)</f>
        <v>0</v>
      </c>
      <c r="J204" s="107"/>
      <c r="K204" s="139">
        <f>SUM(K205:K207)</f>
        <v>0</v>
      </c>
      <c r="L204" s="107"/>
      <c r="M204" s="139">
        <f>SUM(M205:M207)</f>
        <v>0</v>
      </c>
      <c r="N204" s="107"/>
      <c r="O204" s="139">
        <f>SUM(O205:O207)</f>
        <v>0</v>
      </c>
      <c r="P204" s="147">
        <f t="shared" si="3"/>
        <v>0</v>
      </c>
    </row>
    <row r="205" spans="1:16" s="93" customFormat="1" ht="25.5" customHeight="1">
      <c r="A205" s="108"/>
      <c r="B205" s="109">
        <v>45401</v>
      </c>
      <c r="C205" s="110" t="s">
        <v>1137</v>
      </c>
      <c r="D205" s="111">
        <v>101</v>
      </c>
      <c r="E205" s="152"/>
      <c r="F205" s="114"/>
      <c r="G205" s="140"/>
      <c r="H205" s="111"/>
      <c r="I205" s="140"/>
      <c r="J205" s="111"/>
      <c r="K205" s="140"/>
      <c r="L205" s="111"/>
      <c r="M205" s="140"/>
      <c r="N205" s="111"/>
      <c r="O205" s="140"/>
      <c r="P205" s="137">
        <f t="shared" si="3"/>
        <v>0</v>
      </c>
    </row>
    <row r="206" spans="1:16" s="93" customFormat="1" ht="25.5" customHeight="1">
      <c r="A206" s="108"/>
      <c r="B206" s="109">
        <v>45402</v>
      </c>
      <c r="C206" s="110" t="s">
        <v>368</v>
      </c>
      <c r="D206" s="111">
        <v>101</v>
      </c>
      <c r="E206" s="152"/>
      <c r="F206" s="114"/>
      <c r="G206" s="140"/>
      <c r="H206" s="111"/>
      <c r="I206" s="140"/>
      <c r="J206" s="111"/>
      <c r="K206" s="140"/>
      <c r="L206" s="111"/>
      <c r="M206" s="140"/>
      <c r="N206" s="111"/>
      <c r="O206" s="140"/>
      <c r="P206" s="137">
        <f t="shared" si="3"/>
        <v>0</v>
      </c>
    </row>
    <row r="207" spans="1:16" s="93" customFormat="1" ht="25.5" customHeight="1">
      <c r="A207" s="108"/>
      <c r="B207" s="109">
        <v>45403</v>
      </c>
      <c r="C207" s="110" t="s">
        <v>367</v>
      </c>
      <c r="D207" s="111">
        <v>101</v>
      </c>
      <c r="E207" s="152"/>
      <c r="F207" s="114"/>
      <c r="G207" s="140"/>
      <c r="H207" s="111"/>
      <c r="I207" s="140"/>
      <c r="J207" s="111"/>
      <c r="K207" s="140"/>
      <c r="L207" s="111"/>
      <c r="M207" s="140"/>
      <c r="N207" s="111"/>
      <c r="O207" s="140"/>
      <c r="P207" s="137">
        <f t="shared" si="3"/>
        <v>0</v>
      </c>
    </row>
    <row r="208" spans="1:16" s="93" customFormat="1" ht="25.5" customHeight="1">
      <c r="A208" s="104"/>
      <c r="B208" s="105">
        <v>45500</v>
      </c>
      <c r="C208" s="129" t="s">
        <v>366</v>
      </c>
      <c r="D208" s="107"/>
      <c r="E208" s="139">
        <f>SUM(E209)</f>
        <v>0</v>
      </c>
      <c r="F208" s="130"/>
      <c r="G208" s="139">
        <f>SUM(G209)</f>
        <v>0</v>
      </c>
      <c r="H208" s="107"/>
      <c r="I208" s="139">
        <f>SUM(I209)</f>
        <v>0</v>
      </c>
      <c r="J208" s="107"/>
      <c r="K208" s="139">
        <f>SUM(K209)</f>
        <v>0</v>
      </c>
      <c r="L208" s="107"/>
      <c r="M208" s="139">
        <f>SUM(M209)</f>
        <v>0</v>
      </c>
      <c r="N208" s="107"/>
      <c r="O208" s="139">
        <f>SUM(O209)</f>
        <v>0</v>
      </c>
      <c r="P208" s="147">
        <f t="shared" si="3"/>
        <v>0</v>
      </c>
    </row>
    <row r="209" spans="1:16" s="93" customFormat="1" ht="25.5" customHeight="1">
      <c r="A209" s="108"/>
      <c r="B209" s="109">
        <v>45501</v>
      </c>
      <c r="C209" s="110" t="s">
        <v>1138</v>
      </c>
      <c r="D209" s="111">
        <v>101</v>
      </c>
      <c r="E209" s="152"/>
      <c r="F209" s="114"/>
      <c r="G209" s="140"/>
      <c r="H209" s="111"/>
      <c r="I209" s="140"/>
      <c r="J209" s="111"/>
      <c r="K209" s="140"/>
      <c r="L209" s="111"/>
      <c r="M209" s="140"/>
      <c r="N209" s="111"/>
      <c r="O209" s="140"/>
      <c r="P209" s="137">
        <f t="shared" si="3"/>
        <v>0</v>
      </c>
    </row>
    <row r="210" spans="1:16" s="93" customFormat="1" ht="25.5" customHeight="1">
      <c r="A210" s="96">
        <v>5</v>
      </c>
      <c r="B210" s="124"/>
      <c r="C210" s="125" t="s">
        <v>1139</v>
      </c>
      <c r="D210" s="99"/>
      <c r="E210" s="137">
        <f>E211+E258+E259</f>
        <v>1495200</v>
      </c>
      <c r="F210" s="99"/>
      <c r="G210" s="137">
        <f>G211+G258+G259</f>
        <v>0</v>
      </c>
      <c r="H210" s="99"/>
      <c r="I210" s="137">
        <f>I211+I258+I259</f>
        <v>0</v>
      </c>
      <c r="J210" s="99"/>
      <c r="K210" s="137">
        <f>K211+K258+K259</f>
        <v>0</v>
      </c>
      <c r="L210" s="99"/>
      <c r="M210" s="137">
        <f>M211+M258+M259</f>
        <v>0</v>
      </c>
      <c r="N210" s="99"/>
      <c r="O210" s="137">
        <f>O211+O258+O259</f>
        <v>0</v>
      </c>
      <c r="P210" s="147">
        <f t="shared" si="3"/>
        <v>1495200</v>
      </c>
    </row>
    <row r="211" spans="1:16" s="93" customFormat="1" ht="25.5" customHeight="1">
      <c r="A211" s="100">
        <v>51</v>
      </c>
      <c r="B211" s="118"/>
      <c r="C211" s="122" t="s">
        <v>439</v>
      </c>
      <c r="D211" s="103"/>
      <c r="E211" s="138">
        <f>E212+E223+E228+E238+E241</f>
        <v>1495200</v>
      </c>
      <c r="F211" s="103"/>
      <c r="G211" s="138">
        <f>G212+G223+G228+G238+G241</f>
        <v>0</v>
      </c>
      <c r="H211" s="103"/>
      <c r="I211" s="138">
        <f>I212+I223+I228+I238+I241</f>
        <v>0</v>
      </c>
      <c r="J211" s="103"/>
      <c r="K211" s="138">
        <f>K212+K223+K228+K238+K241</f>
        <v>0</v>
      </c>
      <c r="L211" s="103"/>
      <c r="M211" s="138">
        <f>M212+M223+M228+M238+M241</f>
        <v>0</v>
      </c>
      <c r="N211" s="103"/>
      <c r="O211" s="138">
        <f>O212+O223+O228+O238+O241</f>
        <v>0</v>
      </c>
      <c r="P211" s="147">
        <f t="shared" si="3"/>
        <v>1495200</v>
      </c>
    </row>
    <row r="212" spans="1:16" s="93" customFormat="1" ht="25.5" customHeight="1">
      <c r="A212" s="104"/>
      <c r="B212" s="105">
        <v>51100</v>
      </c>
      <c r="C212" s="129" t="s">
        <v>438</v>
      </c>
      <c r="D212" s="107"/>
      <c r="E212" s="139">
        <f>SUM(E213:E222)</f>
        <v>116200</v>
      </c>
      <c r="F212" s="107"/>
      <c r="G212" s="139">
        <f>SUM(G213:G222)</f>
        <v>0</v>
      </c>
      <c r="H212" s="107"/>
      <c r="I212" s="139">
        <f>SUM(I213:I222)</f>
        <v>0</v>
      </c>
      <c r="J212" s="107"/>
      <c r="K212" s="139">
        <f>SUM(K213:K222)</f>
        <v>0</v>
      </c>
      <c r="L212" s="107"/>
      <c r="M212" s="139">
        <f>SUM(M213:M222)</f>
        <v>0</v>
      </c>
      <c r="N212" s="107"/>
      <c r="O212" s="139">
        <f>SUM(O213:O222)</f>
        <v>0</v>
      </c>
      <c r="P212" s="147">
        <f t="shared" si="3"/>
        <v>116200</v>
      </c>
    </row>
    <row r="213" spans="1:16" s="93" customFormat="1" ht="25.5" customHeight="1">
      <c r="A213" s="108"/>
      <c r="B213" s="109">
        <v>51101</v>
      </c>
      <c r="C213" s="115" t="s">
        <v>437</v>
      </c>
      <c r="D213" s="111">
        <v>101</v>
      </c>
      <c r="E213" s="152"/>
      <c r="F213" s="111"/>
      <c r="G213" s="140"/>
      <c r="H213" s="111"/>
      <c r="I213" s="140"/>
      <c r="J213" s="111"/>
      <c r="K213" s="140"/>
      <c r="L213" s="111"/>
      <c r="M213" s="140"/>
      <c r="N213" s="111"/>
      <c r="O213" s="140"/>
      <c r="P213" s="137">
        <f t="shared" si="3"/>
        <v>0</v>
      </c>
    </row>
    <row r="214" spans="1:16" s="93" customFormat="1" ht="25.5" customHeight="1">
      <c r="A214" s="108"/>
      <c r="B214" s="109">
        <v>51102</v>
      </c>
      <c r="C214" s="115" t="s">
        <v>436</v>
      </c>
      <c r="D214" s="111">
        <v>101</v>
      </c>
      <c r="E214" s="152">
        <v>5000</v>
      </c>
      <c r="F214" s="111"/>
      <c r="G214" s="140"/>
      <c r="H214" s="111"/>
      <c r="I214" s="140"/>
      <c r="J214" s="111"/>
      <c r="K214" s="140"/>
      <c r="L214" s="111"/>
      <c r="M214" s="140"/>
      <c r="N214" s="111"/>
      <c r="O214" s="140"/>
      <c r="P214" s="137">
        <f t="shared" si="3"/>
        <v>5000</v>
      </c>
    </row>
    <row r="215" spans="1:16" s="93" customFormat="1" ht="25.5" customHeight="1">
      <c r="A215" s="108"/>
      <c r="B215" s="109">
        <v>51103</v>
      </c>
      <c r="C215" s="115" t="s">
        <v>435</v>
      </c>
      <c r="D215" s="111">
        <v>101</v>
      </c>
      <c r="E215" s="152"/>
      <c r="F215" s="111"/>
      <c r="G215" s="140"/>
      <c r="H215" s="111"/>
      <c r="I215" s="140"/>
      <c r="J215" s="111"/>
      <c r="K215" s="140"/>
      <c r="L215" s="111"/>
      <c r="M215" s="140"/>
      <c r="N215" s="111"/>
      <c r="O215" s="140"/>
      <c r="P215" s="137">
        <f t="shared" si="3"/>
        <v>0</v>
      </c>
    </row>
    <row r="216" spans="1:16" s="93" customFormat="1" ht="25.5" customHeight="1">
      <c r="A216" s="108"/>
      <c r="B216" s="109">
        <v>51104</v>
      </c>
      <c r="C216" s="115" t="s">
        <v>434</v>
      </c>
      <c r="D216" s="111">
        <v>101</v>
      </c>
      <c r="E216" s="152"/>
      <c r="F216" s="111"/>
      <c r="G216" s="140"/>
      <c r="H216" s="111"/>
      <c r="I216" s="140"/>
      <c r="J216" s="111"/>
      <c r="K216" s="140"/>
      <c r="L216" s="111"/>
      <c r="M216" s="140"/>
      <c r="N216" s="111"/>
      <c r="O216" s="140"/>
      <c r="P216" s="137">
        <f t="shared" si="3"/>
        <v>0</v>
      </c>
    </row>
    <row r="217" spans="1:16" s="93" customFormat="1" ht="25.5" customHeight="1">
      <c r="A217" s="108"/>
      <c r="B217" s="109">
        <v>51105</v>
      </c>
      <c r="C217" s="115" t="s">
        <v>1359</v>
      </c>
      <c r="D217" s="111">
        <v>101</v>
      </c>
      <c r="E217" s="152"/>
      <c r="F217" s="111"/>
      <c r="G217" s="140"/>
      <c r="H217" s="111"/>
      <c r="I217" s="140"/>
      <c r="J217" s="111"/>
      <c r="K217" s="140"/>
      <c r="L217" s="111"/>
      <c r="M217" s="140"/>
      <c r="N217" s="111"/>
      <c r="O217" s="140"/>
      <c r="P217" s="137">
        <f t="shared" si="3"/>
        <v>0</v>
      </c>
    </row>
    <row r="218" spans="1:16" s="93" customFormat="1" ht="25.5" customHeight="1">
      <c r="A218" s="108"/>
      <c r="B218" s="109">
        <v>51106</v>
      </c>
      <c r="C218" s="115" t="s">
        <v>433</v>
      </c>
      <c r="D218" s="111">
        <v>101</v>
      </c>
      <c r="E218" s="152"/>
      <c r="F218" s="111"/>
      <c r="G218" s="140"/>
      <c r="H218" s="111"/>
      <c r="I218" s="140"/>
      <c r="J218" s="111"/>
      <c r="K218" s="140"/>
      <c r="L218" s="111"/>
      <c r="M218" s="140"/>
      <c r="N218" s="111"/>
      <c r="O218" s="140"/>
      <c r="P218" s="137">
        <f t="shared" si="3"/>
        <v>0</v>
      </c>
    </row>
    <row r="219" spans="1:16" s="93" customFormat="1" ht="25.5" customHeight="1">
      <c r="A219" s="108"/>
      <c r="B219" s="109">
        <v>51107</v>
      </c>
      <c r="C219" s="115" t="s">
        <v>432</v>
      </c>
      <c r="D219" s="111">
        <v>101</v>
      </c>
      <c r="E219" s="152">
        <v>110000</v>
      </c>
      <c r="F219" s="111"/>
      <c r="G219" s="140"/>
      <c r="H219" s="111"/>
      <c r="I219" s="140"/>
      <c r="J219" s="111"/>
      <c r="K219" s="140"/>
      <c r="L219" s="111"/>
      <c r="M219" s="140"/>
      <c r="N219" s="111"/>
      <c r="O219" s="140"/>
      <c r="P219" s="137">
        <f t="shared" si="3"/>
        <v>110000</v>
      </c>
    </row>
    <row r="220" spans="1:16" s="93" customFormat="1" ht="25.5" customHeight="1">
      <c r="A220" s="108"/>
      <c r="B220" s="109">
        <v>51108</v>
      </c>
      <c r="C220" s="115" t="s">
        <v>431</v>
      </c>
      <c r="D220" s="111">
        <v>101</v>
      </c>
      <c r="E220" s="152"/>
      <c r="F220" s="111"/>
      <c r="G220" s="140"/>
      <c r="H220" s="111"/>
      <c r="I220" s="140"/>
      <c r="J220" s="111"/>
      <c r="K220" s="140"/>
      <c r="L220" s="111"/>
      <c r="M220" s="140"/>
      <c r="N220" s="111"/>
      <c r="O220" s="140"/>
      <c r="P220" s="137">
        <f t="shared" si="3"/>
        <v>0</v>
      </c>
    </row>
    <row r="221" spans="1:16" s="93" customFormat="1" ht="25.5" customHeight="1">
      <c r="A221" s="108"/>
      <c r="B221" s="109">
        <v>51109</v>
      </c>
      <c r="C221" s="115" t="s">
        <v>1360</v>
      </c>
      <c r="D221" s="111">
        <v>101</v>
      </c>
      <c r="E221" s="152">
        <v>1200</v>
      </c>
      <c r="F221" s="111"/>
      <c r="G221" s="140"/>
      <c r="H221" s="111"/>
      <c r="I221" s="140"/>
      <c r="J221" s="111"/>
      <c r="K221" s="140"/>
      <c r="L221" s="111"/>
      <c r="M221" s="140"/>
      <c r="N221" s="111"/>
      <c r="O221" s="140"/>
      <c r="P221" s="137">
        <f t="shared" si="3"/>
        <v>1200</v>
      </c>
    </row>
    <row r="222" spans="1:16" s="93" customFormat="1" ht="25.5" customHeight="1">
      <c r="A222" s="108"/>
      <c r="B222" s="109">
        <v>51110</v>
      </c>
      <c r="C222" s="115" t="s">
        <v>430</v>
      </c>
      <c r="D222" s="111">
        <v>101</v>
      </c>
      <c r="E222" s="152"/>
      <c r="F222" s="111"/>
      <c r="G222" s="140"/>
      <c r="H222" s="111"/>
      <c r="I222" s="140"/>
      <c r="J222" s="111"/>
      <c r="K222" s="140"/>
      <c r="L222" s="111"/>
      <c r="M222" s="140"/>
      <c r="N222" s="111"/>
      <c r="O222" s="140"/>
      <c r="P222" s="137">
        <f t="shared" si="3"/>
        <v>0</v>
      </c>
    </row>
    <row r="223" spans="1:16" s="93" customFormat="1" ht="25.5" customHeight="1">
      <c r="A223" s="104"/>
      <c r="B223" s="105">
        <v>51200</v>
      </c>
      <c r="C223" s="129" t="s">
        <v>429</v>
      </c>
      <c r="D223" s="107"/>
      <c r="E223" s="139">
        <f>SUM(E224:E227)</f>
        <v>17000</v>
      </c>
      <c r="F223" s="107"/>
      <c r="G223" s="139">
        <f>SUM(G224:G227)</f>
        <v>0</v>
      </c>
      <c r="H223" s="107"/>
      <c r="I223" s="139">
        <f>SUM(I224:I227)</f>
        <v>0</v>
      </c>
      <c r="J223" s="107"/>
      <c r="K223" s="139">
        <f>SUM(K224:K227)</f>
        <v>0</v>
      </c>
      <c r="L223" s="107"/>
      <c r="M223" s="139">
        <f>SUM(M224:M227)</f>
        <v>0</v>
      </c>
      <c r="N223" s="107"/>
      <c r="O223" s="139">
        <f>SUM(O224:O227)</f>
        <v>0</v>
      </c>
      <c r="P223" s="147">
        <f t="shared" si="3"/>
        <v>17000</v>
      </c>
    </row>
    <row r="224" spans="1:16" s="93" customFormat="1" ht="25.5" customHeight="1">
      <c r="A224" s="108"/>
      <c r="B224" s="109">
        <v>51201</v>
      </c>
      <c r="C224" s="115" t="s">
        <v>428</v>
      </c>
      <c r="D224" s="111">
        <v>101</v>
      </c>
      <c r="E224" s="152">
        <v>9000</v>
      </c>
      <c r="F224" s="111"/>
      <c r="G224" s="140"/>
      <c r="H224" s="111"/>
      <c r="I224" s="140"/>
      <c r="J224" s="111"/>
      <c r="K224" s="140"/>
      <c r="L224" s="111"/>
      <c r="M224" s="140"/>
      <c r="N224" s="111"/>
      <c r="O224" s="140"/>
      <c r="P224" s="137">
        <f t="shared" si="3"/>
        <v>9000</v>
      </c>
    </row>
    <row r="225" spans="1:16" s="93" customFormat="1" ht="25.5" customHeight="1">
      <c r="A225" s="108"/>
      <c r="B225" s="109">
        <v>51202</v>
      </c>
      <c r="C225" s="115" t="s">
        <v>427</v>
      </c>
      <c r="D225" s="111">
        <v>101</v>
      </c>
      <c r="E225" s="152">
        <v>3000</v>
      </c>
      <c r="F225" s="111"/>
      <c r="G225" s="140"/>
      <c r="H225" s="111"/>
      <c r="I225" s="140"/>
      <c r="J225" s="111"/>
      <c r="K225" s="140"/>
      <c r="L225" s="111"/>
      <c r="M225" s="140"/>
      <c r="N225" s="111"/>
      <c r="O225" s="140"/>
      <c r="P225" s="137">
        <f t="shared" si="3"/>
        <v>3000</v>
      </c>
    </row>
    <row r="226" spans="1:16" s="93" customFormat="1" ht="25.5" customHeight="1">
      <c r="A226" s="108"/>
      <c r="B226" s="109">
        <v>51203</v>
      </c>
      <c r="C226" s="115" t="s">
        <v>426</v>
      </c>
      <c r="D226" s="111">
        <v>101</v>
      </c>
      <c r="E226" s="152">
        <v>1500</v>
      </c>
      <c r="F226" s="111"/>
      <c r="G226" s="140"/>
      <c r="H226" s="111"/>
      <c r="I226" s="140"/>
      <c r="J226" s="111"/>
      <c r="K226" s="140"/>
      <c r="L226" s="111"/>
      <c r="M226" s="140"/>
      <c r="N226" s="111"/>
      <c r="O226" s="140"/>
      <c r="P226" s="137">
        <f t="shared" si="3"/>
        <v>1500</v>
      </c>
    </row>
    <row r="227" spans="1:16" s="93" customFormat="1" ht="25.5" customHeight="1">
      <c r="A227" s="108"/>
      <c r="B227" s="109">
        <v>51204</v>
      </c>
      <c r="C227" s="115" t="s">
        <v>425</v>
      </c>
      <c r="D227" s="111">
        <v>101</v>
      </c>
      <c r="E227" s="152">
        <v>3500</v>
      </c>
      <c r="F227" s="111"/>
      <c r="G227" s="140"/>
      <c r="H227" s="111"/>
      <c r="I227" s="140"/>
      <c r="J227" s="111"/>
      <c r="K227" s="140"/>
      <c r="L227" s="111"/>
      <c r="M227" s="140"/>
      <c r="N227" s="111"/>
      <c r="O227" s="140"/>
      <c r="P227" s="137">
        <f t="shared" si="3"/>
        <v>3500</v>
      </c>
    </row>
    <row r="228" spans="1:16" s="93" customFormat="1" ht="25.5" customHeight="1">
      <c r="A228" s="104"/>
      <c r="B228" s="105">
        <v>51300</v>
      </c>
      <c r="C228" s="129" t="s">
        <v>424</v>
      </c>
      <c r="D228" s="107"/>
      <c r="E228" s="139">
        <f>SUM(E229:E237)</f>
        <v>27000</v>
      </c>
      <c r="F228" s="107"/>
      <c r="G228" s="139">
        <f>SUM(G229:G237)</f>
        <v>0</v>
      </c>
      <c r="H228" s="107"/>
      <c r="I228" s="139">
        <f>SUM(I229:I237)</f>
        <v>0</v>
      </c>
      <c r="J228" s="107"/>
      <c r="K228" s="139">
        <f>SUM(K229:K237)</f>
        <v>0</v>
      </c>
      <c r="L228" s="107"/>
      <c r="M228" s="139">
        <f>SUM(M229:M237)</f>
        <v>0</v>
      </c>
      <c r="N228" s="107"/>
      <c r="O228" s="139">
        <f>SUM(O229:O237)</f>
        <v>0</v>
      </c>
      <c r="P228" s="147">
        <f t="shared" si="3"/>
        <v>27000</v>
      </c>
    </row>
    <row r="229" spans="1:16" s="93" customFormat="1" ht="25.5" customHeight="1">
      <c r="A229" s="108"/>
      <c r="B229" s="109">
        <v>51301</v>
      </c>
      <c r="C229" s="115" t="s">
        <v>423</v>
      </c>
      <c r="D229" s="111">
        <v>101</v>
      </c>
      <c r="E229" s="152"/>
      <c r="F229" s="111"/>
      <c r="G229" s="140"/>
      <c r="H229" s="111"/>
      <c r="I229" s="140"/>
      <c r="J229" s="111"/>
      <c r="K229" s="140"/>
      <c r="L229" s="111"/>
      <c r="M229" s="140"/>
      <c r="N229" s="111"/>
      <c r="O229" s="140"/>
      <c r="P229" s="137">
        <f t="shared" si="3"/>
        <v>0</v>
      </c>
    </row>
    <row r="230" spans="1:16" s="93" customFormat="1" ht="25.5" customHeight="1">
      <c r="A230" s="108"/>
      <c r="B230" s="109">
        <v>51302</v>
      </c>
      <c r="C230" s="115" t="s">
        <v>422</v>
      </c>
      <c r="D230" s="111">
        <v>101</v>
      </c>
      <c r="E230" s="152">
        <v>10000</v>
      </c>
      <c r="F230" s="111"/>
      <c r="G230" s="140"/>
      <c r="H230" s="111"/>
      <c r="I230" s="140"/>
      <c r="J230" s="111"/>
      <c r="K230" s="140"/>
      <c r="L230" s="111"/>
      <c r="M230" s="140"/>
      <c r="N230" s="111"/>
      <c r="O230" s="140"/>
      <c r="P230" s="137">
        <f t="shared" si="3"/>
        <v>10000</v>
      </c>
    </row>
    <row r="231" spans="1:16" s="93" customFormat="1" ht="25.5" customHeight="1">
      <c r="A231" s="108"/>
      <c r="B231" s="109">
        <v>51303</v>
      </c>
      <c r="C231" s="115" t="s">
        <v>421</v>
      </c>
      <c r="D231" s="111">
        <v>101</v>
      </c>
      <c r="E231" s="152">
        <v>3000</v>
      </c>
      <c r="F231" s="111"/>
      <c r="G231" s="140"/>
      <c r="H231" s="111"/>
      <c r="I231" s="140"/>
      <c r="J231" s="111"/>
      <c r="K231" s="140"/>
      <c r="L231" s="111"/>
      <c r="M231" s="140"/>
      <c r="N231" s="111"/>
      <c r="O231" s="140"/>
      <c r="P231" s="137">
        <f t="shared" si="3"/>
        <v>3000</v>
      </c>
    </row>
    <row r="232" spans="1:16" s="93" customFormat="1" ht="25.5" customHeight="1">
      <c r="A232" s="108"/>
      <c r="B232" s="109">
        <v>51304</v>
      </c>
      <c r="C232" s="115" t="s">
        <v>420</v>
      </c>
      <c r="D232" s="111">
        <v>101</v>
      </c>
      <c r="E232" s="152"/>
      <c r="F232" s="111"/>
      <c r="G232" s="140"/>
      <c r="H232" s="111"/>
      <c r="I232" s="140"/>
      <c r="J232" s="111"/>
      <c r="K232" s="140"/>
      <c r="L232" s="111"/>
      <c r="M232" s="140"/>
      <c r="N232" s="111"/>
      <c r="O232" s="140"/>
      <c r="P232" s="137">
        <f t="shared" si="3"/>
        <v>0</v>
      </c>
    </row>
    <row r="233" spans="1:16" s="93" customFormat="1" ht="25.5" customHeight="1">
      <c r="A233" s="108"/>
      <c r="B233" s="109">
        <v>51305</v>
      </c>
      <c r="C233" s="115" t="s">
        <v>419</v>
      </c>
      <c r="D233" s="111">
        <v>101</v>
      </c>
      <c r="E233" s="152"/>
      <c r="F233" s="111"/>
      <c r="G233" s="140"/>
      <c r="H233" s="111"/>
      <c r="I233" s="140"/>
      <c r="J233" s="111"/>
      <c r="K233" s="140"/>
      <c r="L233" s="111"/>
      <c r="M233" s="140"/>
      <c r="N233" s="111"/>
      <c r="O233" s="140"/>
      <c r="P233" s="137">
        <f t="shared" si="3"/>
        <v>0</v>
      </c>
    </row>
    <row r="234" spans="1:16" s="93" customFormat="1" ht="25.5" customHeight="1">
      <c r="A234" s="108"/>
      <c r="B234" s="109">
        <v>51306</v>
      </c>
      <c r="C234" s="115" t="s">
        <v>418</v>
      </c>
      <c r="D234" s="111">
        <v>101</v>
      </c>
      <c r="E234" s="152">
        <v>2000</v>
      </c>
      <c r="F234" s="111"/>
      <c r="G234" s="140"/>
      <c r="H234" s="111"/>
      <c r="I234" s="140"/>
      <c r="J234" s="111"/>
      <c r="K234" s="140"/>
      <c r="L234" s="111"/>
      <c r="M234" s="140"/>
      <c r="N234" s="111"/>
      <c r="O234" s="140"/>
      <c r="P234" s="137">
        <f t="shared" si="3"/>
        <v>2000</v>
      </c>
    </row>
    <row r="235" spans="1:16" s="93" customFormat="1" ht="25.5" customHeight="1">
      <c r="A235" s="108"/>
      <c r="B235" s="109">
        <v>51307</v>
      </c>
      <c r="C235" s="115" t="s">
        <v>417</v>
      </c>
      <c r="D235" s="111">
        <v>101</v>
      </c>
      <c r="E235" s="152"/>
      <c r="F235" s="111"/>
      <c r="G235" s="140"/>
      <c r="H235" s="111"/>
      <c r="I235" s="140"/>
      <c r="J235" s="111"/>
      <c r="K235" s="140"/>
      <c r="L235" s="111"/>
      <c r="M235" s="140"/>
      <c r="N235" s="111"/>
      <c r="O235" s="140"/>
      <c r="P235" s="137">
        <f t="shared" si="3"/>
        <v>0</v>
      </c>
    </row>
    <row r="236" spans="1:16" s="93" customFormat="1" ht="25.5" customHeight="1">
      <c r="A236" s="108"/>
      <c r="B236" s="109">
        <v>51308</v>
      </c>
      <c r="C236" s="115" t="s">
        <v>416</v>
      </c>
      <c r="D236" s="111">
        <v>101</v>
      </c>
      <c r="E236" s="152"/>
      <c r="F236" s="111"/>
      <c r="G236" s="140"/>
      <c r="H236" s="111"/>
      <c r="I236" s="140"/>
      <c r="J236" s="111"/>
      <c r="K236" s="140"/>
      <c r="L236" s="111"/>
      <c r="M236" s="140"/>
      <c r="N236" s="111"/>
      <c r="O236" s="140"/>
      <c r="P236" s="137">
        <f t="shared" si="3"/>
        <v>0</v>
      </c>
    </row>
    <row r="237" spans="1:16" s="93" customFormat="1" ht="25.5" customHeight="1">
      <c r="A237" s="108"/>
      <c r="B237" s="109">
        <v>51309</v>
      </c>
      <c r="C237" s="115" t="s">
        <v>415</v>
      </c>
      <c r="D237" s="111">
        <v>101</v>
      </c>
      <c r="E237" s="152">
        <v>12000</v>
      </c>
      <c r="F237" s="111"/>
      <c r="G237" s="140"/>
      <c r="H237" s="111"/>
      <c r="I237" s="140"/>
      <c r="J237" s="111"/>
      <c r="K237" s="140"/>
      <c r="L237" s="111"/>
      <c r="M237" s="140"/>
      <c r="N237" s="111"/>
      <c r="O237" s="140"/>
      <c r="P237" s="137">
        <f t="shared" si="3"/>
        <v>12000</v>
      </c>
    </row>
    <row r="238" spans="1:16" s="93" customFormat="1" ht="25.5" customHeight="1">
      <c r="A238" s="104"/>
      <c r="B238" s="105">
        <v>51400</v>
      </c>
      <c r="C238" s="131" t="s">
        <v>414</v>
      </c>
      <c r="D238" s="107"/>
      <c r="E238" s="139">
        <f>SUM(E239:E240)</f>
        <v>0</v>
      </c>
      <c r="F238" s="107"/>
      <c r="G238" s="139">
        <f>SUM(G239:G240)</f>
        <v>0</v>
      </c>
      <c r="H238" s="107"/>
      <c r="I238" s="139">
        <f>SUM(I239:I240)</f>
        <v>0</v>
      </c>
      <c r="J238" s="107"/>
      <c r="K238" s="139">
        <f>SUM(K239:K240)</f>
        <v>0</v>
      </c>
      <c r="L238" s="107"/>
      <c r="M238" s="139">
        <f>SUM(M239:M240)</f>
        <v>0</v>
      </c>
      <c r="N238" s="107"/>
      <c r="O238" s="139">
        <f>SUM(O239:O240)</f>
        <v>0</v>
      </c>
      <c r="P238" s="147">
        <f t="shared" si="3"/>
        <v>0</v>
      </c>
    </row>
    <row r="239" spans="1:16" s="93" customFormat="1" ht="25.5" customHeight="1">
      <c r="A239" s="108"/>
      <c r="B239" s="109">
        <v>51401</v>
      </c>
      <c r="C239" s="115" t="s">
        <v>413</v>
      </c>
      <c r="D239" s="111">
        <v>101</v>
      </c>
      <c r="E239" s="152"/>
      <c r="F239" s="111"/>
      <c r="G239" s="140"/>
      <c r="H239" s="111"/>
      <c r="I239" s="140"/>
      <c r="J239" s="111"/>
      <c r="K239" s="140"/>
      <c r="L239" s="111"/>
      <c r="M239" s="140"/>
      <c r="N239" s="111"/>
      <c r="O239" s="140"/>
      <c r="P239" s="137">
        <f t="shared" si="3"/>
        <v>0</v>
      </c>
    </row>
    <row r="240" spans="1:16" s="93" customFormat="1" ht="25.5" customHeight="1">
      <c r="A240" s="108"/>
      <c r="B240" s="109">
        <v>51402</v>
      </c>
      <c r="C240" s="115" t="s">
        <v>412</v>
      </c>
      <c r="D240" s="111">
        <v>101</v>
      </c>
      <c r="E240" s="152"/>
      <c r="F240" s="111"/>
      <c r="G240" s="140"/>
      <c r="H240" s="111"/>
      <c r="I240" s="140"/>
      <c r="J240" s="111"/>
      <c r="K240" s="140"/>
      <c r="L240" s="111"/>
      <c r="M240" s="140"/>
      <c r="N240" s="111"/>
      <c r="O240" s="140"/>
      <c r="P240" s="137">
        <f t="shared" si="3"/>
        <v>0</v>
      </c>
    </row>
    <row r="241" spans="1:16" s="93" customFormat="1" ht="25.5" customHeight="1">
      <c r="A241" s="104"/>
      <c r="B241" s="105">
        <v>51500</v>
      </c>
      <c r="C241" s="129" t="s">
        <v>411</v>
      </c>
      <c r="D241" s="107"/>
      <c r="E241" s="139">
        <f>SUM(E242:E257)</f>
        <v>1335000</v>
      </c>
      <c r="F241" s="107"/>
      <c r="G241" s="139">
        <f>SUM(G242:G257)</f>
        <v>0</v>
      </c>
      <c r="H241" s="107"/>
      <c r="I241" s="139">
        <f>SUM(I242:I257)</f>
        <v>0</v>
      </c>
      <c r="J241" s="107"/>
      <c r="K241" s="139">
        <f>SUM(K242:K257)</f>
        <v>0</v>
      </c>
      <c r="L241" s="107"/>
      <c r="M241" s="139">
        <f>SUM(M242:M257)</f>
        <v>0</v>
      </c>
      <c r="N241" s="107"/>
      <c r="O241" s="139">
        <f>SUM(O242:O257)</f>
        <v>0</v>
      </c>
      <c r="P241" s="147">
        <f t="shared" si="3"/>
        <v>1335000</v>
      </c>
    </row>
    <row r="242" spans="1:16" s="93" customFormat="1" ht="25.5" customHeight="1">
      <c r="A242" s="108"/>
      <c r="B242" s="109">
        <v>51501</v>
      </c>
      <c r="C242" s="115" t="s">
        <v>410</v>
      </c>
      <c r="D242" s="111">
        <v>101</v>
      </c>
      <c r="E242" s="152">
        <v>72000</v>
      </c>
      <c r="F242" s="111"/>
      <c r="G242" s="140"/>
      <c r="H242" s="111"/>
      <c r="I242" s="140"/>
      <c r="J242" s="111"/>
      <c r="K242" s="140"/>
      <c r="L242" s="111"/>
      <c r="M242" s="140"/>
      <c r="N242" s="111"/>
      <c r="O242" s="140"/>
      <c r="P242" s="137">
        <f t="shared" si="3"/>
        <v>72000</v>
      </c>
    </row>
    <row r="243" spans="1:16" s="93" customFormat="1" ht="25.5" customHeight="1">
      <c r="A243" s="108"/>
      <c r="B243" s="109">
        <v>51502</v>
      </c>
      <c r="C243" s="115" t="s">
        <v>409</v>
      </c>
      <c r="D243" s="111">
        <v>101</v>
      </c>
      <c r="E243" s="152"/>
      <c r="F243" s="111"/>
      <c r="G243" s="140"/>
      <c r="H243" s="111"/>
      <c r="I243" s="140"/>
      <c r="J243" s="111"/>
      <c r="K243" s="140"/>
      <c r="L243" s="111"/>
      <c r="M243" s="140"/>
      <c r="N243" s="111"/>
      <c r="O243" s="140"/>
      <c r="P243" s="137">
        <f t="shared" si="3"/>
        <v>0</v>
      </c>
    </row>
    <row r="244" spans="1:16" s="93" customFormat="1" ht="25.5" customHeight="1">
      <c r="A244" s="108"/>
      <c r="B244" s="109">
        <v>51503</v>
      </c>
      <c r="C244" s="115" t="s">
        <v>408</v>
      </c>
      <c r="D244" s="111">
        <v>101</v>
      </c>
      <c r="E244" s="152"/>
      <c r="F244" s="111"/>
      <c r="G244" s="140"/>
      <c r="H244" s="111"/>
      <c r="I244" s="140"/>
      <c r="J244" s="111"/>
      <c r="K244" s="140"/>
      <c r="L244" s="111"/>
      <c r="M244" s="140"/>
      <c r="N244" s="111"/>
      <c r="O244" s="140"/>
      <c r="P244" s="137">
        <f t="shared" si="3"/>
        <v>0</v>
      </c>
    </row>
    <row r="245" spans="1:16" s="93" customFormat="1" ht="25.5" customHeight="1">
      <c r="A245" s="108"/>
      <c r="B245" s="109">
        <v>51504</v>
      </c>
      <c r="C245" s="115" t="s">
        <v>407</v>
      </c>
      <c r="D245" s="111">
        <v>101</v>
      </c>
      <c r="E245" s="152"/>
      <c r="F245" s="111"/>
      <c r="G245" s="140"/>
      <c r="H245" s="111"/>
      <c r="I245" s="140"/>
      <c r="J245" s="111"/>
      <c r="K245" s="140"/>
      <c r="L245" s="111"/>
      <c r="M245" s="140"/>
      <c r="N245" s="111"/>
      <c r="O245" s="140"/>
      <c r="P245" s="137">
        <f t="shared" si="3"/>
        <v>0</v>
      </c>
    </row>
    <row r="246" spans="1:16" s="93" customFormat="1" ht="25.5" customHeight="1">
      <c r="A246" s="108"/>
      <c r="B246" s="109">
        <v>51505</v>
      </c>
      <c r="C246" s="115" t="s">
        <v>406</v>
      </c>
      <c r="D246" s="111">
        <v>101</v>
      </c>
      <c r="E246" s="152"/>
      <c r="F246" s="111"/>
      <c r="G246" s="140"/>
      <c r="H246" s="111"/>
      <c r="I246" s="140"/>
      <c r="J246" s="111"/>
      <c r="K246" s="140"/>
      <c r="L246" s="111"/>
      <c r="M246" s="140"/>
      <c r="N246" s="111"/>
      <c r="O246" s="140"/>
      <c r="P246" s="137">
        <f t="shared" si="3"/>
        <v>0</v>
      </c>
    </row>
    <row r="247" spans="1:16" s="93" customFormat="1" ht="25.5" customHeight="1">
      <c r="A247" s="108"/>
      <c r="B247" s="109">
        <v>51506</v>
      </c>
      <c r="C247" s="115" t="s">
        <v>405</v>
      </c>
      <c r="D247" s="111">
        <v>101</v>
      </c>
      <c r="E247" s="152"/>
      <c r="F247" s="111"/>
      <c r="G247" s="140"/>
      <c r="H247" s="111"/>
      <c r="I247" s="140"/>
      <c r="J247" s="111"/>
      <c r="K247" s="140"/>
      <c r="L247" s="111"/>
      <c r="M247" s="140"/>
      <c r="N247" s="111"/>
      <c r="O247" s="140"/>
      <c r="P247" s="137">
        <f t="shared" si="3"/>
        <v>0</v>
      </c>
    </row>
    <row r="248" spans="1:16" s="93" customFormat="1" ht="25.5" customHeight="1">
      <c r="A248" s="108"/>
      <c r="B248" s="109">
        <v>51507</v>
      </c>
      <c r="C248" s="115" t="s">
        <v>404</v>
      </c>
      <c r="D248" s="111">
        <v>101</v>
      </c>
      <c r="E248" s="152"/>
      <c r="F248" s="111"/>
      <c r="G248" s="140"/>
      <c r="H248" s="111"/>
      <c r="I248" s="140"/>
      <c r="J248" s="111"/>
      <c r="K248" s="140"/>
      <c r="L248" s="111"/>
      <c r="M248" s="140"/>
      <c r="N248" s="111"/>
      <c r="O248" s="140"/>
      <c r="P248" s="137">
        <f t="shared" si="3"/>
        <v>0</v>
      </c>
    </row>
    <row r="249" spans="1:16" s="93" customFormat="1" ht="25.5" customHeight="1">
      <c r="A249" s="108"/>
      <c r="B249" s="109">
        <v>51508</v>
      </c>
      <c r="C249" s="115" t="s">
        <v>403</v>
      </c>
      <c r="D249" s="111">
        <v>101</v>
      </c>
      <c r="E249" s="152">
        <v>3000</v>
      </c>
      <c r="F249" s="111"/>
      <c r="G249" s="140"/>
      <c r="H249" s="111"/>
      <c r="I249" s="140"/>
      <c r="J249" s="111"/>
      <c r="K249" s="140"/>
      <c r="L249" s="111"/>
      <c r="M249" s="140"/>
      <c r="N249" s="111"/>
      <c r="O249" s="140"/>
      <c r="P249" s="137">
        <f t="shared" si="3"/>
        <v>3000</v>
      </c>
    </row>
    <row r="250" spans="1:16" s="93" customFormat="1" ht="25.5" customHeight="1">
      <c r="A250" s="108"/>
      <c r="B250" s="109">
        <v>51509</v>
      </c>
      <c r="C250" s="115" t="s">
        <v>402</v>
      </c>
      <c r="D250" s="111">
        <v>101</v>
      </c>
      <c r="E250" s="152"/>
      <c r="F250" s="111"/>
      <c r="G250" s="140"/>
      <c r="H250" s="111"/>
      <c r="I250" s="140"/>
      <c r="J250" s="111"/>
      <c r="K250" s="140"/>
      <c r="L250" s="111"/>
      <c r="M250" s="140"/>
      <c r="N250" s="111"/>
      <c r="O250" s="140"/>
      <c r="P250" s="137">
        <f t="shared" si="3"/>
        <v>0</v>
      </c>
    </row>
    <row r="251" spans="1:16" s="93" customFormat="1" ht="25.5" customHeight="1">
      <c r="A251" s="108"/>
      <c r="B251" s="109">
        <v>51510</v>
      </c>
      <c r="C251" s="115" t="s">
        <v>401</v>
      </c>
      <c r="D251" s="111">
        <v>101</v>
      </c>
      <c r="E251" s="152"/>
      <c r="F251" s="111"/>
      <c r="G251" s="140"/>
      <c r="H251" s="111"/>
      <c r="I251" s="140"/>
      <c r="J251" s="111"/>
      <c r="K251" s="140"/>
      <c r="L251" s="111"/>
      <c r="M251" s="140"/>
      <c r="N251" s="111"/>
      <c r="O251" s="140"/>
      <c r="P251" s="137">
        <f t="shared" si="3"/>
        <v>0</v>
      </c>
    </row>
    <row r="252" spans="1:16" s="93" customFormat="1" ht="25.5" customHeight="1">
      <c r="A252" s="108"/>
      <c r="B252" s="109">
        <v>51511</v>
      </c>
      <c r="C252" s="115" t="s">
        <v>400</v>
      </c>
      <c r="D252" s="111">
        <v>101</v>
      </c>
      <c r="E252" s="152"/>
      <c r="F252" s="111"/>
      <c r="G252" s="140"/>
      <c r="H252" s="111"/>
      <c r="I252" s="140"/>
      <c r="J252" s="111"/>
      <c r="K252" s="140"/>
      <c r="L252" s="111"/>
      <c r="M252" s="140"/>
      <c r="N252" s="111"/>
      <c r="O252" s="140"/>
      <c r="P252" s="137">
        <f t="shared" si="3"/>
        <v>0</v>
      </c>
    </row>
    <row r="253" spans="1:16" s="93" customFormat="1" ht="25.5" customHeight="1">
      <c r="A253" s="108"/>
      <c r="B253" s="109">
        <v>51512</v>
      </c>
      <c r="C253" s="115" t="s">
        <v>399</v>
      </c>
      <c r="D253" s="111">
        <v>101</v>
      </c>
      <c r="E253" s="152">
        <v>10000</v>
      </c>
      <c r="F253" s="111"/>
      <c r="G253" s="140"/>
      <c r="H253" s="111"/>
      <c r="I253" s="140"/>
      <c r="J253" s="111"/>
      <c r="K253" s="140"/>
      <c r="L253" s="111"/>
      <c r="M253" s="140"/>
      <c r="N253" s="111"/>
      <c r="O253" s="140"/>
      <c r="P253" s="137">
        <f t="shared" si="3"/>
        <v>10000</v>
      </c>
    </row>
    <row r="254" spans="1:16" s="93" customFormat="1" ht="25.5" customHeight="1">
      <c r="A254" s="108"/>
      <c r="B254" s="109">
        <v>51513</v>
      </c>
      <c r="C254" s="115" t="s">
        <v>398</v>
      </c>
      <c r="D254" s="111">
        <v>101</v>
      </c>
      <c r="E254" s="152"/>
      <c r="F254" s="111"/>
      <c r="G254" s="140"/>
      <c r="H254" s="111"/>
      <c r="I254" s="140"/>
      <c r="J254" s="111"/>
      <c r="K254" s="140"/>
      <c r="L254" s="111"/>
      <c r="M254" s="140"/>
      <c r="N254" s="111"/>
      <c r="O254" s="140"/>
      <c r="P254" s="137">
        <f t="shared" si="3"/>
        <v>0</v>
      </c>
    </row>
    <row r="255" spans="1:16" s="93" customFormat="1" ht="25.5" customHeight="1">
      <c r="A255" s="108"/>
      <c r="B255" s="109">
        <v>51514</v>
      </c>
      <c r="C255" s="115" t="s">
        <v>397</v>
      </c>
      <c r="D255" s="111">
        <v>101</v>
      </c>
      <c r="E255" s="152"/>
      <c r="F255" s="111"/>
      <c r="G255" s="140"/>
      <c r="H255" s="111"/>
      <c r="I255" s="140"/>
      <c r="J255" s="111"/>
      <c r="K255" s="140"/>
      <c r="L255" s="111"/>
      <c r="M255" s="140"/>
      <c r="N255" s="111"/>
      <c r="O255" s="140"/>
      <c r="P255" s="137">
        <f t="shared" si="3"/>
        <v>0</v>
      </c>
    </row>
    <row r="256" spans="1:16" s="93" customFormat="1" ht="25.5" customHeight="1">
      <c r="A256" s="108"/>
      <c r="B256" s="109">
        <v>51515</v>
      </c>
      <c r="C256" s="115" t="s">
        <v>396</v>
      </c>
      <c r="D256" s="111">
        <v>101</v>
      </c>
      <c r="E256" s="152"/>
      <c r="F256" s="111"/>
      <c r="G256" s="140"/>
      <c r="H256" s="111"/>
      <c r="I256" s="140"/>
      <c r="J256" s="111"/>
      <c r="K256" s="140"/>
      <c r="L256" s="111"/>
      <c r="M256" s="140"/>
      <c r="N256" s="111"/>
      <c r="O256" s="140"/>
      <c r="P256" s="137">
        <f t="shared" si="3"/>
        <v>0</v>
      </c>
    </row>
    <row r="257" spans="1:16" s="93" customFormat="1" ht="25.5" customHeight="1">
      <c r="A257" s="108"/>
      <c r="B257" s="109">
        <v>51516</v>
      </c>
      <c r="C257" s="115" t="s">
        <v>395</v>
      </c>
      <c r="D257" s="111">
        <v>101</v>
      </c>
      <c r="E257" s="152">
        <v>1250000</v>
      </c>
      <c r="F257" s="111"/>
      <c r="G257" s="140"/>
      <c r="H257" s="111"/>
      <c r="I257" s="140"/>
      <c r="J257" s="111"/>
      <c r="K257" s="140"/>
      <c r="L257" s="111"/>
      <c r="M257" s="140"/>
      <c r="N257" s="111"/>
      <c r="O257" s="140"/>
      <c r="P257" s="137">
        <f t="shared" si="3"/>
        <v>1250000</v>
      </c>
    </row>
    <row r="258" spans="1:16" s="93" customFormat="1" ht="25.5" customHeight="1">
      <c r="A258" s="100">
        <v>52</v>
      </c>
      <c r="B258" s="118"/>
      <c r="C258" s="122" t="s">
        <v>1140</v>
      </c>
      <c r="D258" s="103"/>
      <c r="E258" s="138"/>
      <c r="F258" s="103"/>
      <c r="G258" s="138"/>
      <c r="H258" s="103"/>
      <c r="I258" s="138"/>
      <c r="J258" s="103"/>
      <c r="K258" s="138"/>
      <c r="L258" s="103"/>
      <c r="M258" s="138"/>
      <c r="N258" s="103"/>
      <c r="O258" s="138"/>
      <c r="P258" s="147">
        <f t="shared" si="3"/>
        <v>0</v>
      </c>
    </row>
    <row r="259" spans="1:16" s="93" customFormat="1" ht="25.5" customHeight="1">
      <c r="A259" s="100">
        <v>59</v>
      </c>
      <c r="B259" s="118"/>
      <c r="C259" s="122" t="s">
        <v>1222</v>
      </c>
      <c r="D259" s="103"/>
      <c r="E259" s="138"/>
      <c r="F259" s="103"/>
      <c r="G259" s="138"/>
      <c r="H259" s="103"/>
      <c r="I259" s="138"/>
      <c r="J259" s="103"/>
      <c r="K259" s="138"/>
      <c r="L259" s="103"/>
      <c r="M259" s="138"/>
      <c r="N259" s="103"/>
      <c r="O259" s="138"/>
      <c r="P259" s="147">
        <f t="shared" si="3"/>
        <v>0</v>
      </c>
    </row>
    <row r="260" spans="1:16" s="93" customFormat="1" ht="25.5" customHeight="1">
      <c r="A260" s="96">
        <v>6</v>
      </c>
      <c r="B260" s="124"/>
      <c r="C260" s="125" t="s">
        <v>1141</v>
      </c>
      <c r="D260" s="99"/>
      <c r="E260" s="137">
        <f>E261+E288+E289</f>
        <v>45000</v>
      </c>
      <c r="F260" s="99"/>
      <c r="G260" s="137">
        <f>G261+G288+G289</f>
        <v>0</v>
      </c>
      <c r="H260" s="99"/>
      <c r="I260" s="137">
        <f>I261+I288+I289</f>
        <v>6162300</v>
      </c>
      <c r="J260" s="99"/>
      <c r="K260" s="137">
        <f>K261+K288+K289</f>
        <v>3000000</v>
      </c>
      <c r="L260" s="99"/>
      <c r="M260" s="137">
        <f>M261+M288+M289</f>
        <v>0</v>
      </c>
      <c r="N260" s="99"/>
      <c r="O260" s="137">
        <f>O261+O288+O289</f>
        <v>0</v>
      </c>
      <c r="P260" s="147">
        <f t="shared" si="3"/>
        <v>9207300</v>
      </c>
    </row>
    <row r="261" spans="1:16" s="93" customFormat="1" ht="25.5" customHeight="1">
      <c r="A261" s="100">
        <v>61</v>
      </c>
      <c r="B261" s="118"/>
      <c r="C261" s="122" t="s">
        <v>394</v>
      </c>
      <c r="D261" s="103"/>
      <c r="E261" s="138">
        <f>E262+E273+E276+E280+E284+E286</f>
        <v>45000</v>
      </c>
      <c r="F261" s="103"/>
      <c r="G261" s="138">
        <f>G262+G273+G276+G280+G284+G286</f>
        <v>0</v>
      </c>
      <c r="H261" s="103"/>
      <c r="I261" s="138">
        <f>I262+I273+I276+I280+I284+I286</f>
        <v>6162300</v>
      </c>
      <c r="J261" s="103"/>
      <c r="K261" s="138">
        <f>K262+K273+K276+K280+K284+K286</f>
        <v>3000000</v>
      </c>
      <c r="L261" s="103"/>
      <c r="M261" s="138">
        <f>M262+M273+M276+M280+M284+M286</f>
        <v>0</v>
      </c>
      <c r="N261" s="103"/>
      <c r="O261" s="138">
        <f>O262+O273+O276+O280+O284+O286</f>
        <v>0</v>
      </c>
      <c r="P261" s="147">
        <f t="shared" ref="P261:P326" si="4">SUM(E261+G261+I261+K261+M261+O261)</f>
        <v>9207300</v>
      </c>
    </row>
    <row r="262" spans="1:16" s="93" customFormat="1" ht="25.5" customHeight="1">
      <c r="A262" s="104"/>
      <c r="B262" s="105">
        <v>61100</v>
      </c>
      <c r="C262" s="131" t="s">
        <v>498</v>
      </c>
      <c r="D262" s="107"/>
      <c r="E262" s="139">
        <f>SUM(E263:E272)</f>
        <v>45000</v>
      </c>
      <c r="F262" s="107"/>
      <c r="G262" s="139">
        <f>SUM(G263:G272)</f>
        <v>0</v>
      </c>
      <c r="H262" s="107"/>
      <c r="I262" s="139">
        <f>SUM(I263:I272)</f>
        <v>0</v>
      </c>
      <c r="J262" s="107"/>
      <c r="K262" s="139">
        <f>SUM(K263:K272)</f>
        <v>0</v>
      </c>
      <c r="L262" s="107"/>
      <c r="M262" s="139">
        <f>SUM(M263:M272)</f>
        <v>0</v>
      </c>
      <c r="N262" s="107"/>
      <c r="O262" s="139">
        <f>SUM(O263:O272)</f>
        <v>0</v>
      </c>
      <c r="P262" s="147">
        <f t="shared" si="4"/>
        <v>45000</v>
      </c>
    </row>
    <row r="263" spans="1:16" s="93" customFormat="1" ht="25.5" customHeight="1">
      <c r="A263" s="108"/>
      <c r="B263" s="109">
        <v>61101</v>
      </c>
      <c r="C263" s="115" t="s">
        <v>1361</v>
      </c>
      <c r="D263" s="111">
        <v>101</v>
      </c>
      <c r="E263" s="152">
        <v>1500</v>
      </c>
      <c r="F263" s="111"/>
      <c r="G263" s="140"/>
      <c r="H263" s="111"/>
      <c r="I263" s="140"/>
      <c r="J263" s="111"/>
      <c r="K263" s="140"/>
      <c r="L263" s="111"/>
      <c r="M263" s="140"/>
      <c r="N263" s="111"/>
      <c r="O263" s="140"/>
      <c r="P263" s="137">
        <f t="shared" si="4"/>
        <v>1500</v>
      </c>
    </row>
    <row r="264" spans="1:16" s="93" customFormat="1" ht="25.5" customHeight="1">
      <c r="A264" s="108"/>
      <c r="B264" s="109">
        <v>61102</v>
      </c>
      <c r="C264" s="115" t="s">
        <v>393</v>
      </c>
      <c r="D264" s="111">
        <v>101</v>
      </c>
      <c r="E264" s="152">
        <v>2500</v>
      </c>
      <c r="F264" s="111"/>
      <c r="G264" s="140"/>
      <c r="H264" s="111"/>
      <c r="I264" s="140"/>
      <c r="J264" s="111"/>
      <c r="K264" s="140"/>
      <c r="L264" s="111"/>
      <c r="M264" s="140"/>
      <c r="N264" s="111"/>
      <c r="O264" s="140"/>
      <c r="P264" s="137">
        <f t="shared" si="4"/>
        <v>2500</v>
      </c>
    </row>
    <row r="265" spans="1:16" s="93" customFormat="1" ht="25.5" customHeight="1">
      <c r="A265" s="108"/>
      <c r="B265" s="109">
        <v>61103</v>
      </c>
      <c r="C265" s="115" t="s">
        <v>392</v>
      </c>
      <c r="D265" s="111">
        <v>101</v>
      </c>
      <c r="E265" s="152">
        <v>2000</v>
      </c>
      <c r="F265" s="111"/>
      <c r="G265" s="140"/>
      <c r="H265" s="111"/>
      <c r="I265" s="140"/>
      <c r="J265" s="111"/>
      <c r="K265" s="140"/>
      <c r="L265" s="111"/>
      <c r="M265" s="140"/>
      <c r="N265" s="111"/>
      <c r="O265" s="140"/>
      <c r="P265" s="137">
        <f t="shared" si="4"/>
        <v>2000</v>
      </c>
    </row>
    <row r="266" spans="1:16" s="93" customFormat="1" ht="25.5" customHeight="1">
      <c r="A266" s="108"/>
      <c r="B266" s="109">
        <v>61104</v>
      </c>
      <c r="C266" s="115" t="s">
        <v>1362</v>
      </c>
      <c r="D266" s="111">
        <v>101</v>
      </c>
      <c r="E266" s="152"/>
      <c r="F266" s="111"/>
      <c r="G266" s="140"/>
      <c r="H266" s="111"/>
      <c r="I266" s="140"/>
      <c r="J266" s="111"/>
      <c r="K266" s="140"/>
      <c r="L266" s="111"/>
      <c r="M266" s="140"/>
      <c r="N266" s="111"/>
      <c r="O266" s="140"/>
      <c r="P266" s="137">
        <f t="shared" si="4"/>
        <v>0</v>
      </c>
    </row>
    <row r="267" spans="1:16" s="93" customFormat="1" ht="25.5" customHeight="1">
      <c r="A267" s="108"/>
      <c r="B267" s="109">
        <v>61105</v>
      </c>
      <c r="C267" s="115" t="s">
        <v>1363</v>
      </c>
      <c r="D267" s="111">
        <v>101</v>
      </c>
      <c r="E267" s="152">
        <v>35000</v>
      </c>
      <c r="F267" s="111"/>
      <c r="G267" s="140"/>
      <c r="H267" s="111"/>
      <c r="I267" s="140"/>
      <c r="J267" s="111"/>
      <c r="K267" s="140"/>
      <c r="L267" s="111"/>
      <c r="M267" s="140"/>
      <c r="N267" s="111"/>
      <c r="O267" s="140"/>
      <c r="P267" s="137">
        <f t="shared" si="4"/>
        <v>35000</v>
      </c>
    </row>
    <row r="268" spans="1:16" s="93" customFormat="1" ht="25.5" customHeight="1">
      <c r="A268" s="108"/>
      <c r="B268" s="109">
        <v>61106</v>
      </c>
      <c r="C268" s="115" t="s">
        <v>1364</v>
      </c>
      <c r="D268" s="111">
        <v>101</v>
      </c>
      <c r="E268" s="152"/>
      <c r="F268" s="111"/>
      <c r="G268" s="140"/>
      <c r="H268" s="111"/>
      <c r="I268" s="140"/>
      <c r="J268" s="111"/>
      <c r="K268" s="140"/>
      <c r="L268" s="111"/>
      <c r="M268" s="140"/>
      <c r="N268" s="111"/>
      <c r="O268" s="140"/>
      <c r="P268" s="137">
        <f t="shared" si="4"/>
        <v>0</v>
      </c>
    </row>
    <row r="269" spans="1:16" s="93" customFormat="1" ht="25.5" customHeight="1">
      <c r="A269" s="108"/>
      <c r="B269" s="109">
        <v>61107</v>
      </c>
      <c r="C269" s="115" t="s">
        <v>391</v>
      </c>
      <c r="D269" s="111">
        <v>101</v>
      </c>
      <c r="E269" s="152">
        <v>2000</v>
      </c>
      <c r="F269" s="111"/>
      <c r="G269" s="140"/>
      <c r="H269" s="111"/>
      <c r="I269" s="140"/>
      <c r="J269" s="111"/>
      <c r="K269" s="140"/>
      <c r="L269" s="111"/>
      <c r="M269" s="140"/>
      <c r="N269" s="111"/>
      <c r="O269" s="140"/>
      <c r="P269" s="137">
        <f t="shared" si="4"/>
        <v>2000</v>
      </c>
    </row>
    <row r="270" spans="1:16" s="93" customFormat="1" ht="25.5" customHeight="1">
      <c r="A270" s="108"/>
      <c r="B270" s="109">
        <v>61108</v>
      </c>
      <c r="C270" s="115" t="s">
        <v>1365</v>
      </c>
      <c r="D270" s="111">
        <v>101</v>
      </c>
      <c r="E270" s="152">
        <v>2000</v>
      </c>
      <c r="F270" s="111"/>
      <c r="G270" s="140"/>
      <c r="H270" s="111"/>
      <c r="I270" s="140"/>
      <c r="J270" s="111"/>
      <c r="K270" s="140"/>
      <c r="L270" s="111"/>
      <c r="M270" s="140"/>
      <c r="N270" s="111"/>
      <c r="O270" s="140"/>
      <c r="P270" s="137">
        <f t="shared" si="4"/>
        <v>2000</v>
      </c>
    </row>
    <row r="271" spans="1:16" s="93" customFormat="1" ht="25.5" customHeight="1">
      <c r="A271" s="108"/>
      <c r="B271" s="109">
        <v>61109</v>
      </c>
      <c r="C271" s="115" t="s">
        <v>390</v>
      </c>
      <c r="D271" s="111">
        <v>101</v>
      </c>
      <c r="E271" s="152"/>
      <c r="F271" s="111"/>
      <c r="G271" s="140"/>
      <c r="H271" s="111"/>
      <c r="I271" s="140"/>
      <c r="J271" s="111"/>
      <c r="K271" s="140"/>
      <c r="L271" s="111"/>
      <c r="M271" s="140"/>
      <c r="N271" s="111"/>
      <c r="O271" s="140"/>
      <c r="P271" s="137">
        <f t="shared" si="4"/>
        <v>0</v>
      </c>
    </row>
    <row r="272" spans="1:16" s="93" customFormat="1" ht="25.5" customHeight="1">
      <c r="A272" s="108"/>
      <c r="B272" s="109">
        <v>61110</v>
      </c>
      <c r="C272" s="115" t="s">
        <v>389</v>
      </c>
      <c r="D272" s="111">
        <v>101</v>
      </c>
      <c r="E272" s="152"/>
      <c r="F272" s="111"/>
      <c r="G272" s="140"/>
      <c r="H272" s="111"/>
      <c r="I272" s="140"/>
      <c r="J272" s="111"/>
      <c r="K272" s="140"/>
      <c r="L272" s="111"/>
      <c r="M272" s="140"/>
      <c r="N272" s="111"/>
      <c r="O272" s="140"/>
      <c r="P272" s="137">
        <f t="shared" si="4"/>
        <v>0</v>
      </c>
    </row>
    <row r="273" spans="1:19" s="93" customFormat="1" ht="25.5" customHeight="1">
      <c r="A273" s="104"/>
      <c r="B273" s="105">
        <v>61200</v>
      </c>
      <c r="C273" s="131" t="s">
        <v>24</v>
      </c>
      <c r="D273" s="107"/>
      <c r="E273" s="139">
        <f>SUM(E274:E275)</f>
        <v>0</v>
      </c>
      <c r="F273" s="107"/>
      <c r="G273" s="139">
        <f>SUM(G274:G275)</f>
        <v>0</v>
      </c>
      <c r="H273" s="107"/>
      <c r="I273" s="139">
        <f>SUM(I274:I275)</f>
        <v>0</v>
      </c>
      <c r="J273" s="107"/>
      <c r="K273" s="139">
        <f>SUM(K274:K275)</f>
        <v>0</v>
      </c>
      <c r="L273" s="107"/>
      <c r="M273" s="139">
        <f>SUM(M274:M275)</f>
        <v>0</v>
      </c>
      <c r="N273" s="107"/>
      <c r="O273" s="139">
        <f>SUM(O274:O275)</f>
        <v>0</v>
      </c>
      <c r="P273" s="147">
        <f t="shared" si="4"/>
        <v>0</v>
      </c>
    </row>
    <row r="274" spans="1:19" s="93" customFormat="1" ht="25.5" customHeight="1">
      <c r="A274" s="108"/>
      <c r="B274" s="109">
        <v>61201</v>
      </c>
      <c r="C274" s="115" t="s">
        <v>388</v>
      </c>
      <c r="D274" s="111">
        <v>199</v>
      </c>
      <c r="E274" s="152"/>
      <c r="F274" s="111"/>
      <c r="G274" s="140"/>
      <c r="H274" s="111"/>
      <c r="I274" s="140"/>
      <c r="J274" s="111"/>
      <c r="K274" s="140"/>
      <c r="L274" s="111"/>
      <c r="M274" s="140"/>
      <c r="N274" s="111"/>
      <c r="O274" s="140"/>
      <c r="P274" s="137">
        <f t="shared" si="4"/>
        <v>0</v>
      </c>
    </row>
    <row r="275" spans="1:19" s="93" customFormat="1" ht="25.5" customHeight="1">
      <c r="A275" s="108"/>
      <c r="B275" s="109">
        <v>61202</v>
      </c>
      <c r="C275" s="115" t="s">
        <v>387</v>
      </c>
      <c r="D275" s="111">
        <v>199</v>
      </c>
      <c r="E275" s="152"/>
      <c r="F275" s="111"/>
      <c r="G275" s="140"/>
      <c r="H275" s="111"/>
      <c r="I275" s="140"/>
      <c r="J275" s="111"/>
      <c r="K275" s="140"/>
      <c r="L275" s="111"/>
      <c r="M275" s="140"/>
      <c r="N275" s="111"/>
      <c r="O275" s="140"/>
      <c r="P275" s="137">
        <f t="shared" si="4"/>
        <v>0</v>
      </c>
    </row>
    <row r="276" spans="1:19" s="93" customFormat="1" ht="25.5" customHeight="1">
      <c r="A276" s="104"/>
      <c r="B276" s="105">
        <v>61300</v>
      </c>
      <c r="C276" s="131" t="s">
        <v>1147</v>
      </c>
      <c r="D276" s="107"/>
      <c r="E276" s="139">
        <f>SUM(E277:E279)</f>
        <v>0</v>
      </c>
      <c r="F276" s="107"/>
      <c r="G276" s="139">
        <f>SUM(G277:G279)</f>
        <v>0</v>
      </c>
      <c r="H276" s="107"/>
      <c r="I276" s="139">
        <f>SUM(I277:I279)</f>
        <v>0</v>
      </c>
      <c r="J276" s="107"/>
      <c r="K276" s="139">
        <f>SUM(K277:K279)</f>
        <v>0</v>
      </c>
      <c r="L276" s="107"/>
      <c r="M276" s="139">
        <f>SUM(M277:M279)</f>
        <v>0</v>
      </c>
      <c r="N276" s="107"/>
      <c r="O276" s="139">
        <f>SUM(O277:O279)</f>
        <v>0</v>
      </c>
      <c r="P276" s="147">
        <f t="shared" si="4"/>
        <v>0</v>
      </c>
    </row>
    <row r="277" spans="1:19" s="93" customFormat="1" ht="25.5" customHeight="1">
      <c r="A277" s="108"/>
      <c r="B277" s="109">
        <v>61301</v>
      </c>
      <c r="C277" s="115" t="s">
        <v>386</v>
      </c>
      <c r="D277" s="111">
        <v>199</v>
      </c>
      <c r="E277" s="152"/>
      <c r="F277" s="111"/>
      <c r="G277" s="140"/>
      <c r="H277" s="111"/>
      <c r="I277" s="140"/>
      <c r="J277" s="111"/>
      <c r="K277" s="140"/>
      <c r="L277" s="111"/>
      <c r="M277" s="140"/>
      <c r="N277" s="111"/>
      <c r="O277" s="140"/>
      <c r="P277" s="137">
        <f t="shared" si="4"/>
        <v>0</v>
      </c>
    </row>
    <row r="278" spans="1:19" s="93" customFormat="1" ht="25.5" customHeight="1">
      <c r="A278" s="108"/>
      <c r="B278" s="109">
        <v>61302</v>
      </c>
      <c r="C278" s="115" t="s">
        <v>385</v>
      </c>
      <c r="D278" s="111">
        <v>199</v>
      </c>
      <c r="E278" s="152"/>
      <c r="F278" s="111"/>
      <c r="G278" s="140"/>
      <c r="H278" s="111"/>
      <c r="I278" s="140"/>
      <c r="J278" s="111"/>
      <c r="K278" s="140"/>
      <c r="L278" s="111"/>
      <c r="M278" s="140"/>
      <c r="N278" s="111"/>
      <c r="O278" s="140"/>
      <c r="P278" s="137">
        <f t="shared" si="4"/>
        <v>0</v>
      </c>
    </row>
    <row r="279" spans="1:19" s="93" customFormat="1" ht="25.5" customHeight="1">
      <c r="A279" s="108"/>
      <c r="B279" s="109">
        <v>61303</v>
      </c>
      <c r="C279" s="115" t="s">
        <v>384</v>
      </c>
      <c r="D279" s="111">
        <v>199</v>
      </c>
      <c r="E279" s="152"/>
      <c r="F279" s="111"/>
      <c r="G279" s="140"/>
      <c r="H279" s="111"/>
      <c r="I279" s="140"/>
      <c r="J279" s="111"/>
      <c r="K279" s="140"/>
      <c r="L279" s="111"/>
      <c r="M279" s="140"/>
      <c r="N279" s="111"/>
      <c r="O279" s="140"/>
      <c r="P279" s="137">
        <f t="shared" si="4"/>
        <v>0</v>
      </c>
    </row>
    <row r="280" spans="1:19" s="93" customFormat="1" ht="25.5" customHeight="1">
      <c r="A280" s="104"/>
      <c r="B280" s="105">
        <v>61400</v>
      </c>
      <c r="C280" s="129" t="s">
        <v>383</v>
      </c>
      <c r="D280" s="107"/>
      <c r="E280" s="139">
        <f>SUM(E281:E283)</f>
        <v>0</v>
      </c>
      <c r="F280" s="107"/>
      <c r="G280" s="139">
        <f>SUM(G281:G283)</f>
        <v>0</v>
      </c>
      <c r="H280" s="107"/>
      <c r="I280" s="139">
        <f>SUM(I281:I283)</f>
        <v>6162300</v>
      </c>
      <c r="J280" s="107"/>
      <c r="K280" s="139">
        <f>SUM(K281:K283)</f>
        <v>3000000</v>
      </c>
      <c r="L280" s="107"/>
      <c r="M280" s="139">
        <f>SUM(M281:M283)</f>
        <v>0</v>
      </c>
      <c r="N280" s="107"/>
      <c r="O280" s="139">
        <f>SUM(O281:O283)</f>
        <v>0</v>
      </c>
      <c r="P280" s="147">
        <f t="shared" si="4"/>
        <v>9162300</v>
      </c>
    </row>
    <row r="281" spans="1:19" s="93" customFormat="1" ht="25.5" customHeight="1">
      <c r="A281" s="108"/>
      <c r="B281" s="109">
        <v>61401</v>
      </c>
      <c r="C281" s="115" t="s">
        <v>382</v>
      </c>
      <c r="D281" s="157"/>
      <c r="E281" s="158"/>
      <c r="F281" s="157"/>
      <c r="G281" s="158"/>
      <c r="H281" s="153">
        <v>304</v>
      </c>
      <c r="I281" s="152">
        <v>6162300</v>
      </c>
      <c r="J281" s="111"/>
      <c r="K281" s="140"/>
      <c r="L281" s="111"/>
      <c r="M281" s="140"/>
      <c r="N281" s="153"/>
      <c r="O281" s="152"/>
      <c r="P281" s="137">
        <f t="shared" si="4"/>
        <v>6162300</v>
      </c>
      <c r="S281" s="155">
        <v>104</v>
      </c>
    </row>
    <row r="282" spans="1:19" s="93" customFormat="1" ht="25.5" customHeight="1">
      <c r="A282" s="108"/>
      <c r="B282" s="109">
        <v>61402</v>
      </c>
      <c r="C282" s="115" t="s">
        <v>381</v>
      </c>
      <c r="D282" s="157"/>
      <c r="E282" s="158"/>
      <c r="F282" s="111"/>
      <c r="G282" s="140"/>
      <c r="H282" s="111"/>
      <c r="I282" s="140"/>
      <c r="J282" s="153">
        <v>406</v>
      </c>
      <c r="K282" s="152">
        <v>3000000</v>
      </c>
      <c r="L282" s="111"/>
      <c r="M282" s="140"/>
      <c r="N282" s="153"/>
      <c r="O282" s="152"/>
      <c r="P282" s="137">
        <f t="shared" si="4"/>
        <v>3000000</v>
      </c>
      <c r="S282" s="155">
        <v>105</v>
      </c>
    </row>
    <row r="283" spans="1:19" s="93" customFormat="1" ht="25.5" customHeight="1">
      <c r="A283" s="108"/>
      <c r="B283" s="109">
        <v>61403</v>
      </c>
      <c r="C283" s="115" t="s">
        <v>380</v>
      </c>
      <c r="D283" s="157"/>
      <c r="E283" s="158"/>
      <c r="F283" s="111"/>
      <c r="G283" s="140"/>
      <c r="H283" s="111"/>
      <c r="I283" s="140"/>
      <c r="J283" s="111"/>
      <c r="K283" s="140"/>
      <c r="L283" s="111"/>
      <c r="M283" s="140"/>
      <c r="N283" s="153"/>
      <c r="O283" s="152"/>
      <c r="P283" s="137">
        <f t="shared" si="4"/>
        <v>0</v>
      </c>
      <c r="S283" s="155">
        <v>106</v>
      </c>
    </row>
    <row r="284" spans="1:19" s="94" customFormat="1" ht="25.5" customHeight="1">
      <c r="A284" s="132"/>
      <c r="B284" s="133">
        <v>61500</v>
      </c>
      <c r="C284" s="131" t="s">
        <v>1145</v>
      </c>
      <c r="D284" s="134"/>
      <c r="E284" s="142">
        <f>SUM(E285)</f>
        <v>0</v>
      </c>
      <c r="F284" s="134"/>
      <c r="G284" s="142">
        <f>SUM(G285)</f>
        <v>0</v>
      </c>
      <c r="H284" s="134"/>
      <c r="I284" s="142">
        <f>SUM(I285)</f>
        <v>0</v>
      </c>
      <c r="J284" s="134"/>
      <c r="K284" s="142">
        <f>SUM(K285)</f>
        <v>0</v>
      </c>
      <c r="L284" s="134"/>
      <c r="M284" s="142">
        <f>SUM(M285)</f>
        <v>0</v>
      </c>
      <c r="N284" s="134"/>
      <c r="O284" s="142">
        <f>SUM(O285)</f>
        <v>0</v>
      </c>
      <c r="P284" s="147">
        <f t="shared" si="4"/>
        <v>0</v>
      </c>
      <c r="S284" s="154"/>
    </row>
    <row r="285" spans="1:19" s="94" customFormat="1" ht="25.5" customHeight="1">
      <c r="A285" s="112"/>
      <c r="B285" s="116">
        <v>61501</v>
      </c>
      <c r="C285" s="115" t="s">
        <v>1145</v>
      </c>
      <c r="D285" s="111"/>
      <c r="E285" s="160"/>
      <c r="F285" s="159"/>
      <c r="G285" s="160"/>
      <c r="H285" s="159"/>
      <c r="I285" s="160"/>
      <c r="J285" s="159"/>
      <c r="K285" s="160"/>
      <c r="L285" s="159"/>
      <c r="M285" s="160"/>
      <c r="N285" s="159">
        <v>999</v>
      </c>
      <c r="O285" s="152"/>
      <c r="P285" s="137">
        <f t="shared" si="4"/>
        <v>0</v>
      </c>
      <c r="S285" s="154">
        <v>301</v>
      </c>
    </row>
    <row r="286" spans="1:19" s="93" customFormat="1" ht="25.5" customHeight="1">
      <c r="A286" s="104"/>
      <c r="B286" s="105">
        <v>61600</v>
      </c>
      <c r="C286" s="129" t="s">
        <v>366</v>
      </c>
      <c r="D286" s="107"/>
      <c r="E286" s="139">
        <f>SUM(E287)</f>
        <v>0</v>
      </c>
      <c r="F286" s="107"/>
      <c r="G286" s="139">
        <f>SUM(G287)</f>
        <v>0</v>
      </c>
      <c r="H286" s="107"/>
      <c r="I286" s="139">
        <f>SUM(I287)</f>
        <v>0</v>
      </c>
      <c r="J286" s="107"/>
      <c r="K286" s="139">
        <f>SUM(K287)</f>
        <v>0</v>
      </c>
      <c r="L286" s="107"/>
      <c r="M286" s="139">
        <f>SUM(M287)</f>
        <v>0</v>
      </c>
      <c r="N286" s="107"/>
      <c r="O286" s="139">
        <f>SUM(O287)</f>
        <v>0</v>
      </c>
      <c r="P286" s="147">
        <f t="shared" si="4"/>
        <v>0</v>
      </c>
      <c r="S286" s="155">
        <v>302</v>
      </c>
    </row>
    <row r="287" spans="1:19" s="93" customFormat="1" ht="25.5" customHeight="1">
      <c r="A287" s="108"/>
      <c r="B287" s="109">
        <v>61601</v>
      </c>
      <c r="C287" s="115" t="s">
        <v>365</v>
      </c>
      <c r="D287" s="153">
        <v>101</v>
      </c>
      <c r="E287" s="152"/>
      <c r="F287" s="111"/>
      <c r="G287" s="140"/>
      <c r="H287" s="111"/>
      <c r="I287" s="140"/>
      <c r="J287" s="111"/>
      <c r="K287" s="140"/>
      <c r="L287" s="111"/>
      <c r="M287" s="140"/>
      <c r="N287" s="111">
        <v>999</v>
      </c>
      <c r="O287" s="152"/>
      <c r="P287" s="137">
        <f t="shared" si="4"/>
        <v>0</v>
      </c>
      <c r="S287" s="155">
        <v>303</v>
      </c>
    </row>
    <row r="288" spans="1:19" s="93" customFormat="1" ht="25.5" customHeight="1">
      <c r="A288" s="100">
        <v>62</v>
      </c>
      <c r="B288" s="118"/>
      <c r="C288" s="122" t="s">
        <v>1144</v>
      </c>
      <c r="D288" s="103"/>
      <c r="E288" s="138"/>
      <c r="F288" s="103"/>
      <c r="G288" s="138"/>
      <c r="H288" s="103"/>
      <c r="I288" s="138"/>
      <c r="J288" s="103"/>
      <c r="K288" s="138"/>
      <c r="L288" s="103"/>
      <c r="M288" s="138"/>
      <c r="N288" s="103"/>
      <c r="O288" s="138"/>
      <c r="P288" s="147">
        <f t="shared" si="4"/>
        <v>0</v>
      </c>
      <c r="S288" s="155">
        <v>304</v>
      </c>
    </row>
    <row r="289" spans="1:19" s="93" customFormat="1" ht="25.5" customHeight="1">
      <c r="A289" s="100">
        <v>69</v>
      </c>
      <c r="B289" s="118"/>
      <c r="C289" s="122" t="s">
        <v>1223</v>
      </c>
      <c r="D289" s="103"/>
      <c r="E289" s="138"/>
      <c r="F289" s="103"/>
      <c r="G289" s="138"/>
      <c r="H289" s="103"/>
      <c r="I289" s="138"/>
      <c r="J289" s="103"/>
      <c r="K289" s="138"/>
      <c r="L289" s="103"/>
      <c r="M289" s="138"/>
      <c r="N289" s="103"/>
      <c r="O289" s="138"/>
      <c r="P289" s="147">
        <f t="shared" si="4"/>
        <v>0</v>
      </c>
      <c r="S289" s="155">
        <v>305</v>
      </c>
    </row>
    <row r="290" spans="1:19" s="94" customFormat="1" ht="25.5" customHeight="1">
      <c r="A290" s="126">
        <v>7</v>
      </c>
      <c r="B290" s="127"/>
      <c r="C290" s="125" t="s">
        <v>1224</v>
      </c>
      <c r="D290" s="128"/>
      <c r="E290" s="144">
        <f>E291+E292+E293</f>
        <v>0</v>
      </c>
      <c r="F290" s="128"/>
      <c r="G290" s="144">
        <f>G291+G292+G293</f>
        <v>0</v>
      </c>
      <c r="H290" s="128"/>
      <c r="I290" s="144">
        <f>I291+I292+I293</f>
        <v>0</v>
      </c>
      <c r="J290" s="128"/>
      <c r="K290" s="144">
        <f>K291+K292+K293</f>
        <v>0</v>
      </c>
      <c r="L290" s="128"/>
      <c r="M290" s="144">
        <f>M291+M292+M293</f>
        <v>0</v>
      </c>
      <c r="N290" s="128"/>
      <c r="O290" s="144">
        <f>O291+O292+O293</f>
        <v>0</v>
      </c>
      <c r="P290" s="147">
        <f t="shared" si="4"/>
        <v>0</v>
      </c>
      <c r="S290" s="154">
        <v>306</v>
      </c>
    </row>
    <row r="291" spans="1:19" s="94" customFormat="1" ht="25.5" customHeight="1">
      <c r="A291" s="119">
        <v>71</v>
      </c>
      <c r="B291" s="120"/>
      <c r="C291" s="122" t="s">
        <v>1227</v>
      </c>
      <c r="D291" s="121"/>
      <c r="E291" s="141"/>
      <c r="F291" s="121"/>
      <c r="G291" s="141"/>
      <c r="H291" s="121"/>
      <c r="I291" s="141"/>
      <c r="J291" s="121"/>
      <c r="K291" s="141"/>
      <c r="L291" s="121"/>
      <c r="M291" s="141"/>
      <c r="N291" s="121"/>
      <c r="O291" s="141"/>
      <c r="P291" s="147">
        <f t="shared" si="4"/>
        <v>0</v>
      </c>
      <c r="S291" s="154">
        <v>307</v>
      </c>
    </row>
    <row r="292" spans="1:19" s="94" customFormat="1" ht="25.5" customHeight="1">
      <c r="A292" s="119">
        <v>72</v>
      </c>
      <c r="B292" s="120"/>
      <c r="C292" s="122" t="s">
        <v>1226</v>
      </c>
      <c r="D292" s="121"/>
      <c r="E292" s="141"/>
      <c r="F292" s="121"/>
      <c r="G292" s="141"/>
      <c r="H292" s="121"/>
      <c r="I292" s="141"/>
      <c r="J292" s="121"/>
      <c r="K292" s="141"/>
      <c r="L292" s="121"/>
      <c r="M292" s="141"/>
      <c r="N292" s="121"/>
      <c r="O292" s="141"/>
      <c r="P292" s="147">
        <f t="shared" si="4"/>
        <v>0</v>
      </c>
      <c r="S292" s="154">
        <v>308</v>
      </c>
    </row>
    <row r="293" spans="1:19" s="94" customFormat="1" ht="25.5" customHeight="1">
      <c r="A293" s="119">
        <v>73</v>
      </c>
      <c r="B293" s="120"/>
      <c r="C293" s="122" t="s">
        <v>1225</v>
      </c>
      <c r="D293" s="121"/>
      <c r="E293" s="141"/>
      <c r="F293" s="121"/>
      <c r="G293" s="141"/>
      <c r="H293" s="121"/>
      <c r="I293" s="141"/>
      <c r="J293" s="121"/>
      <c r="K293" s="141"/>
      <c r="L293" s="121"/>
      <c r="M293" s="141"/>
      <c r="N293" s="121"/>
      <c r="O293" s="141"/>
      <c r="P293" s="147">
        <f t="shared" si="4"/>
        <v>0</v>
      </c>
      <c r="S293" s="154">
        <v>309</v>
      </c>
    </row>
    <row r="294" spans="1:19" s="93" customFormat="1" ht="25.5" customHeight="1">
      <c r="A294" s="96">
        <v>8</v>
      </c>
      <c r="B294" s="124"/>
      <c r="C294" s="125" t="s">
        <v>258</v>
      </c>
      <c r="D294" s="99"/>
      <c r="E294" s="137">
        <f>E295+E299+E307</f>
        <v>15603500</v>
      </c>
      <c r="F294" s="99"/>
      <c r="G294" s="137">
        <f>G295+G299+G307</f>
        <v>5968488</v>
      </c>
      <c r="H294" s="99"/>
      <c r="I294" s="137">
        <f>I295+I299+I307</f>
        <v>0</v>
      </c>
      <c r="J294" s="99"/>
      <c r="K294" s="137">
        <f>K295+K299+K307</f>
        <v>0</v>
      </c>
      <c r="L294" s="99"/>
      <c r="M294" s="137">
        <f>M295+M299+M307</f>
        <v>0</v>
      </c>
      <c r="N294" s="99"/>
      <c r="O294" s="137">
        <f>O295+O299+O307</f>
        <v>0</v>
      </c>
      <c r="P294" s="147">
        <f t="shared" si="4"/>
        <v>21571988</v>
      </c>
      <c r="S294" s="155">
        <v>310</v>
      </c>
    </row>
    <row r="295" spans="1:19" s="93" customFormat="1" ht="25.5" customHeight="1">
      <c r="A295" s="100">
        <v>81</v>
      </c>
      <c r="B295" s="118"/>
      <c r="C295" s="122" t="s">
        <v>259</v>
      </c>
      <c r="D295" s="103"/>
      <c r="E295" s="138">
        <f>E296</f>
        <v>15603500</v>
      </c>
      <c r="F295" s="103"/>
      <c r="G295" s="138">
        <f>G296</f>
        <v>0</v>
      </c>
      <c r="H295" s="103"/>
      <c r="I295" s="138">
        <f>I296</f>
        <v>0</v>
      </c>
      <c r="J295" s="103"/>
      <c r="K295" s="138">
        <f>K296</f>
        <v>0</v>
      </c>
      <c r="L295" s="103"/>
      <c r="M295" s="138">
        <f>M296</f>
        <v>0</v>
      </c>
      <c r="N295" s="103"/>
      <c r="O295" s="138">
        <f>O296</f>
        <v>0</v>
      </c>
      <c r="P295" s="147">
        <f t="shared" si="4"/>
        <v>15603500</v>
      </c>
      <c r="S295" s="155">
        <v>311</v>
      </c>
    </row>
    <row r="296" spans="1:19" s="93" customFormat="1" ht="25.5" customHeight="1">
      <c r="A296" s="104"/>
      <c r="B296" s="105">
        <v>81100</v>
      </c>
      <c r="C296" s="131" t="s">
        <v>1148</v>
      </c>
      <c r="D296" s="107"/>
      <c r="E296" s="139">
        <f>SUM(E297:E298)</f>
        <v>15603500</v>
      </c>
      <c r="F296" s="107"/>
      <c r="G296" s="139">
        <f>SUM(G297:G298)</f>
        <v>0</v>
      </c>
      <c r="H296" s="107"/>
      <c r="I296" s="139">
        <f>SUM(I297:I298)</f>
        <v>0</v>
      </c>
      <c r="J296" s="107"/>
      <c r="K296" s="139">
        <f>SUM(K297:K298)</f>
        <v>0</v>
      </c>
      <c r="L296" s="107"/>
      <c r="M296" s="139">
        <f>SUM(M297:M298)</f>
        <v>0</v>
      </c>
      <c r="N296" s="107"/>
      <c r="O296" s="139">
        <f>SUM(O297:O298)</f>
        <v>0</v>
      </c>
      <c r="P296" s="147">
        <f t="shared" si="4"/>
        <v>15603500</v>
      </c>
      <c r="S296" s="155">
        <v>312</v>
      </c>
    </row>
    <row r="297" spans="1:19" s="93" customFormat="1" ht="25.5" customHeight="1">
      <c r="A297" s="108"/>
      <c r="B297" s="109">
        <v>81101</v>
      </c>
      <c r="C297" s="115" t="s">
        <v>362</v>
      </c>
      <c r="D297" s="111">
        <v>101</v>
      </c>
      <c r="E297" s="152">
        <v>15600000</v>
      </c>
      <c r="F297" s="111"/>
      <c r="G297" s="140"/>
      <c r="H297" s="111"/>
      <c r="I297" s="140"/>
      <c r="J297" s="111"/>
      <c r="K297" s="140"/>
      <c r="L297" s="111"/>
      <c r="M297" s="140"/>
      <c r="N297" s="111"/>
      <c r="O297" s="140"/>
      <c r="P297" s="137">
        <f t="shared" si="4"/>
        <v>15600000</v>
      </c>
      <c r="S297" s="155">
        <v>313</v>
      </c>
    </row>
    <row r="298" spans="1:19" s="93" customFormat="1" ht="25.5" customHeight="1">
      <c r="A298" s="108"/>
      <c r="B298" s="109">
        <v>81102</v>
      </c>
      <c r="C298" s="115" t="s">
        <v>361</v>
      </c>
      <c r="D298" s="111">
        <v>101</v>
      </c>
      <c r="E298" s="152">
        <v>3500</v>
      </c>
      <c r="F298" s="111"/>
      <c r="G298" s="140"/>
      <c r="H298" s="111"/>
      <c r="I298" s="140"/>
      <c r="J298" s="111"/>
      <c r="K298" s="140"/>
      <c r="L298" s="111"/>
      <c r="M298" s="140"/>
      <c r="N298" s="111"/>
      <c r="O298" s="140"/>
      <c r="P298" s="137">
        <f t="shared" si="4"/>
        <v>3500</v>
      </c>
      <c r="S298" s="155">
        <v>314</v>
      </c>
    </row>
    <row r="299" spans="1:19" s="93" customFormat="1" ht="25.5" customHeight="1">
      <c r="A299" s="100">
        <v>82</v>
      </c>
      <c r="B299" s="118"/>
      <c r="C299" s="122" t="s">
        <v>265</v>
      </c>
      <c r="D299" s="103"/>
      <c r="E299" s="138">
        <f>E300</f>
        <v>0</v>
      </c>
      <c r="F299" s="103"/>
      <c r="G299" s="138">
        <f>G300</f>
        <v>5968488</v>
      </c>
      <c r="H299" s="103"/>
      <c r="I299" s="138">
        <f>I300</f>
        <v>0</v>
      </c>
      <c r="J299" s="103"/>
      <c r="K299" s="138">
        <f>K300</f>
        <v>0</v>
      </c>
      <c r="L299" s="103"/>
      <c r="M299" s="138">
        <f>M300</f>
        <v>0</v>
      </c>
      <c r="N299" s="103"/>
      <c r="O299" s="138">
        <f>O300</f>
        <v>0</v>
      </c>
      <c r="P299" s="147">
        <f t="shared" si="4"/>
        <v>5968488</v>
      </c>
      <c r="S299" s="155">
        <v>315</v>
      </c>
    </row>
    <row r="300" spans="1:19" s="93" customFormat="1" ht="25.5" customHeight="1">
      <c r="A300" s="104"/>
      <c r="B300" s="105">
        <v>82100</v>
      </c>
      <c r="C300" s="129" t="s">
        <v>1366</v>
      </c>
      <c r="D300" s="107"/>
      <c r="E300" s="139">
        <f>SUM(E301:E306)</f>
        <v>0</v>
      </c>
      <c r="F300" s="107"/>
      <c r="G300" s="139">
        <f>SUM(G301:G306)</f>
        <v>5968488</v>
      </c>
      <c r="H300" s="107"/>
      <c r="I300" s="139">
        <f>SUM(I301:I306)</f>
        <v>0</v>
      </c>
      <c r="J300" s="107"/>
      <c r="K300" s="139">
        <f>SUM(K301:K306)</f>
        <v>0</v>
      </c>
      <c r="L300" s="107"/>
      <c r="M300" s="139">
        <f>SUM(M301:M306)</f>
        <v>0</v>
      </c>
      <c r="N300" s="107"/>
      <c r="O300" s="139">
        <f>SUM(O301:O306)</f>
        <v>0</v>
      </c>
      <c r="P300" s="147">
        <f t="shared" si="4"/>
        <v>5968488</v>
      </c>
      <c r="S300" s="155">
        <v>316</v>
      </c>
    </row>
    <row r="301" spans="1:19" s="93" customFormat="1" ht="25.5" customHeight="1">
      <c r="A301" s="108"/>
      <c r="B301" s="109">
        <v>82101</v>
      </c>
      <c r="C301" s="115" t="s">
        <v>359</v>
      </c>
      <c r="D301" s="111"/>
      <c r="E301" s="140"/>
      <c r="F301" s="111">
        <v>229</v>
      </c>
      <c r="G301" s="152">
        <v>3172450</v>
      </c>
      <c r="H301" s="111"/>
      <c r="I301" s="140"/>
      <c r="J301" s="111"/>
      <c r="K301" s="140"/>
      <c r="L301" s="111"/>
      <c r="M301" s="140"/>
      <c r="N301" s="111"/>
      <c r="O301" s="140"/>
      <c r="P301" s="137">
        <f t="shared" si="4"/>
        <v>3172450</v>
      </c>
      <c r="S301" s="155">
        <v>317</v>
      </c>
    </row>
    <row r="302" spans="1:19" s="93" customFormat="1" ht="25.5" customHeight="1">
      <c r="A302" s="108"/>
      <c r="B302" s="109">
        <v>82102</v>
      </c>
      <c r="C302" s="115" t="s">
        <v>358</v>
      </c>
      <c r="D302" s="111"/>
      <c r="E302" s="140"/>
      <c r="F302" s="111">
        <v>229</v>
      </c>
      <c r="G302" s="152">
        <v>20</v>
      </c>
      <c r="H302" s="111"/>
      <c r="I302" s="140"/>
      <c r="J302" s="111"/>
      <c r="K302" s="140"/>
      <c r="L302" s="111"/>
      <c r="M302" s="140"/>
      <c r="N302" s="111"/>
      <c r="O302" s="140"/>
      <c r="P302" s="137">
        <f t="shared" si="4"/>
        <v>20</v>
      </c>
      <c r="S302" s="155">
        <v>399</v>
      </c>
    </row>
    <row r="303" spans="1:19" s="93" customFormat="1" ht="25.5" customHeight="1">
      <c r="A303" s="108"/>
      <c r="B303" s="109">
        <v>82103</v>
      </c>
      <c r="C303" s="115" t="s">
        <v>355</v>
      </c>
      <c r="D303" s="111"/>
      <c r="E303" s="140"/>
      <c r="F303" s="111"/>
      <c r="G303" s="140"/>
      <c r="H303" s="111"/>
      <c r="I303" s="140"/>
      <c r="J303" s="111"/>
      <c r="K303" s="140"/>
      <c r="L303" s="111"/>
      <c r="M303" s="140"/>
      <c r="N303" s="111"/>
      <c r="O303" s="140"/>
      <c r="P303" s="137">
        <f t="shared" si="4"/>
        <v>0</v>
      </c>
      <c r="S303" s="155"/>
    </row>
    <row r="304" spans="1:19" s="93" customFormat="1" ht="25.5" customHeight="1">
      <c r="A304" s="108"/>
      <c r="B304" s="109">
        <v>82104</v>
      </c>
      <c r="C304" s="115" t="s">
        <v>357</v>
      </c>
      <c r="D304" s="111"/>
      <c r="E304" s="140"/>
      <c r="F304" s="111">
        <v>230</v>
      </c>
      <c r="G304" s="152">
        <v>2796000</v>
      </c>
      <c r="H304" s="111"/>
      <c r="I304" s="140"/>
      <c r="J304" s="111"/>
      <c r="K304" s="140"/>
      <c r="L304" s="111"/>
      <c r="M304" s="140"/>
      <c r="N304" s="111"/>
      <c r="O304" s="140"/>
      <c r="P304" s="137">
        <f t="shared" si="4"/>
        <v>2796000</v>
      </c>
      <c r="S304" s="155">
        <v>401</v>
      </c>
    </row>
    <row r="305" spans="1:19" s="93" customFormat="1" ht="25.5" customHeight="1">
      <c r="A305" s="108"/>
      <c r="B305" s="109">
        <v>82105</v>
      </c>
      <c r="C305" s="115" t="s">
        <v>356</v>
      </c>
      <c r="D305" s="111"/>
      <c r="E305" s="140"/>
      <c r="F305" s="111">
        <v>230</v>
      </c>
      <c r="G305" s="152">
        <v>18</v>
      </c>
      <c r="H305" s="111"/>
      <c r="I305" s="140"/>
      <c r="J305" s="111"/>
      <c r="K305" s="140"/>
      <c r="L305" s="111"/>
      <c r="M305" s="140"/>
      <c r="N305" s="111"/>
      <c r="O305" s="140"/>
      <c r="P305" s="137">
        <f t="shared" si="4"/>
        <v>18</v>
      </c>
      <c r="S305" s="155">
        <v>402</v>
      </c>
    </row>
    <row r="306" spans="1:19" s="93" customFormat="1" ht="25.5" customHeight="1">
      <c r="A306" s="108"/>
      <c r="B306" s="109">
        <v>82106</v>
      </c>
      <c r="C306" s="115" t="s">
        <v>355</v>
      </c>
      <c r="D306" s="111"/>
      <c r="E306" s="140"/>
      <c r="F306" s="111"/>
      <c r="G306" s="140"/>
      <c r="H306" s="111"/>
      <c r="I306" s="140"/>
      <c r="J306" s="111"/>
      <c r="K306" s="140"/>
      <c r="L306" s="111"/>
      <c r="M306" s="140"/>
      <c r="N306" s="111"/>
      <c r="O306" s="140"/>
      <c r="P306" s="137">
        <f t="shared" si="4"/>
        <v>0</v>
      </c>
      <c r="S306" s="155">
        <v>403</v>
      </c>
    </row>
    <row r="307" spans="1:19" s="93" customFormat="1" ht="25.5" customHeight="1">
      <c r="A307" s="100">
        <v>83</v>
      </c>
      <c r="B307" s="118"/>
      <c r="C307" s="122" t="s">
        <v>270</v>
      </c>
      <c r="D307" s="103"/>
      <c r="E307" s="138">
        <f>SUM(E308)</f>
        <v>0</v>
      </c>
      <c r="F307" s="103"/>
      <c r="G307" s="138">
        <f>SUM(G308)</f>
        <v>0</v>
      </c>
      <c r="H307" s="103"/>
      <c r="I307" s="138">
        <f>SUM(I308)</f>
        <v>0</v>
      </c>
      <c r="J307" s="103"/>
      <c r="K307" s="138">
        <f>SUM(K308)</f>
        <v>0</v>
      </c>
      <c r="L307" s="103"/>
      <c r="M307" s="138">
        <f>SUM(M308)</f>
        <v>0</v>
      </c>
      <c r="N307" s="103"/>
      <c r="O307" s="138">
        <f>SUM(O308)</f>
        <v>0</v>
      </c>
      <c r="P307" s="147">
        <f t="shared" si="4"/>
        <v>0</v>
      </c>
      <c r="S307" s="155">
        <v>404</v>
      </c>
    </row>
    <row r="308" spans="1:19" s="93" customFormat="1" ht="25.5" customHeight="1">
      <c r="A308" s="104"/>
      <c r="B308" s="105">
        <v>83100</v>
      </c>
      <c r="C308" s="131" t="s">
        <v>1159</v>
      </c>
      <c r="D308" s="107"/>
      <c r="E308" s="139">
        <f>SUM(E309)</f>
        <v>0</v>
      </c>
      <c r="F308" s="107"/>
      <c r="G308" s="139">
        <f>SUM(G309)</f>
        <v>0</v>
      </c>
      <c r="H308" s="107"/>
      <c r="I308" s="139">
        <f>SUM(I309)</f>
        <v>0</v>
      </c>
      <c r="J308" s="107"/>
      <c r="K308" s="139">
        <f>SUM(K309)</f>
        <v>0</v>
      </c>
      <c r="L308" s="107"/>
      <c r="M308" s="139">
        <f>SUM(M309)</f>
        <v>0</v>
      </c>
      <c r="N308" s="107"/>
      <c r="O308" s="139">
        <f>SUM(O309)</f>
        <v>0</v>
      </c>
      <c r="P308" s="147">
        <f t="shared" si="4"/>
        <v>0</v>
      </c>
      <c r="S308" s="155">
        <v>405</v>
      </c>
    </row>
    <row r="309" spans="1:19" s="93" customFormat="1" ht="25.5" customHeight="1">
      <c r="A309" s="148"/>
      <c r="B309" s="149">
        <v>83101</v>
      </c>
      <c r="C309" s="115" t="s">
        <v>1159</v>
      </c>
      <c r="D309" s="150"/>
      <c r="E309" s="151"/>
      <c r="F309" s="150"/>
      <c r="G309" s="151"/>
      <c r="H309" s="150"/>
      <c r="I309" s="151"/>
      <c r="J309" s="150"/>
      <c r="K309" s="151"/>
      <c r="L309" s="150"/>
      <c r="M309" s="151"/>
      <c r="N309" s="161"/>
      <c r="O309" s="152"/>
      <c r="P309" s="147">
        <f t="shared" si="4"/>
        <v>0</v>
      </c>
      <c r="S309" s="155">
        <v>406</v>
      </c>
    </row>
    <row r="310" spans="1:19" s="95" customFormat="1" ht="25.5" customHeight="1">
      <c r="A310" s="126">
        <v>9</v>
      </c>
      <c r="B310" s="127"/>
      <c r="C310" s="125" t="s">
        <v>354</v>
      </c>
      <c r="D310" s="128"/>
      <c r="E310" s="144">
        <f>E311+E312+E313+E319+E327+E328</f>
        <v>0</v>
      </c>
      <c r="F310" s="128"/>
      <c r="G310" s="144">
        <f>G311+G312+G313+G319+G327+G328</f>
        <v>0</v>
      </c>
      <c r="H310" s="128"/>
      <c r="I310" s="144">
        <f>I311+I312+I313+I319+I327+I328</f>
        <v>0</v>
      </c>
      <c r="J310" s="128"/>
      <c r="K310" s="144">
        <f>K311+K312+K313+K319+K327+K328</f>
        <v>0</v>
      </c>
      <c r="L310" s="128"/>
      <c r="M310" s="144">
        <f>M311+M312+M313+M319+M327+M328</f>
        <v>0</v>
      </c>
      <c r="N310" s="128"/>
      <c r="O310" s="144">
        <f>O311+O312+O313+O319+O327+O328</f>
        <v>0</v>
      </c>
      <c r="P310" s="147">
        <f t="shared" si="4"/>
        <v>0</v>
      </c>
      <c r="S310" s="156">
        <v>407</v>
      </c>
    </row>
    <row r="311" spans="1:19" s="95" customFormat="1" ht="25.5" customHeight="1">
      <c r="A311" s="119">
        <v>91</v>
      </c>
      <c r="B311" s="120"/>
      <c r="C311" s="122" t="s">
        <v>353</v>
      </c>
      <c r="D311" s="121"/>
      <c r="E311" s="141"/>
      <c r="F311" s="121"/>
      <c r="G311" s="141"/>
      <c r="H311" s="121"/>
      <c r="I311" s="141"/>
      <c r="J311" s="121"/>
      <c r="K311" s="141"/>
      <c r="L311" s="121"/>
      <c r="M311" s="141"/>
      <c r="N311" s="121"/>
      <c r="O311" s="141"/>
      <c r="P311" s="147">
        <f t="shared" si="4"/>
        <v>0</v>
      </c>
      <c r="S311" s="156">
        <v>499</v>
      </c>
    </row>
    <row r="312" spans="1:19" s="95" customFormat="1" ht="25.5" customHeight="1">
      <c r="A312" s="119">
        <v>92</v>
      </c>
      <c r="B312" s="120"/>
      <c r="C312" s="122" t="s">
        <v>352</v>
      </c>
      <c r="D312" s="121"/>
      <c r="E312" s="141"/>
      <c r="F312" s="121"/>
      <c r="G312" s="141"/>
      <c r="H312" s="121"/>
      <c r="I312" s="141"/>
      <c r="J312" s="121"/>
      <c r="K312" s="141"/>
      <c r="L312" s="121"/>
      <c r="M312" s="141"/>
      <c r="N312" s="121"/>
      <c r="O312" s="141"/>
      <c r="P312" s="147">
        <f t="shared" si="4"/>
        <v>0</v>
      </c>
    </row>
    <row r="313" spans="1:19" s="95" customFormat="1" ht="25.5" customHeight="1">
      <c r="A313" s="119">
        <v>93</v>
      </c>
      <c r="B313" s="120"/>
      <c r="C313" s="122" t="s">
        <v>157</v>
      </c>
      <c r="D313" s="121"/>
      <c r="E313" s="141">
        <f>E314</f>
        <v>0</v>
      </c>
      <c r="F313" s="121"/>
      <c r="G313" s="141">
        <f>G314</f>
        <v>0</v>
      </c>
      <c r="H313" s="121"/>
      <c r="I313" s="141">
        <f>I314</f>
        <v>0</v>
      </c>
      <c r="J313" s="121"/>
      <c r="K313" s="141">
        <f>K314</f>
        <v>0</v>
      </c>
      <c r="L313" s="121"/>
      <c r="M313" s="141">
        <f>M314</f>
        <v>0</v>
      </c>
      <c r="N313" s="121"/>
      <c r="O313" s="141">
        <f>O314</f>
        <v>0</v>
      </c>
      <c r="P313" s="147">
        <f t="shared" si="4"/>
        <v>0</v>
      </c>
      <c r="S313" s="156">
        <v>901</v>
      </c>
    </row>
    <row r="314" spans="1:19" s="93" customFormat="1" ht="25.5" customHeight="1">
      <c r="A314" s="104"/>
      <c r="B314" s="105">
        <v>93100</v>
      </c>
      <c r="C314" s="135" t="s">
        <v>1146</v>
      </c>
      <c r="D314" s="107"/>
      <c r="E314" s="139">
        <f>SUM(E315:E318)</f>
        <v>0</v>
      </c>
      <c r="F314" s="107"/>
      <c r="G314" s="139">
        <f>SUM(G315:G318)</f>
        <v>0</v>
      </c>
      <c r="H314" s="107"/>
      <c r="I314" s="139">
        <f>SUM(I315:I318)</f>
        <v>0</v>
      </c>
      <c r="J314" s="107"/>
      <c r="K314" s="139">
        <f>SUM(K315:K318)</f>
        <v>0</v>
      </c>
      <c r="L314" s="107"/>
      <c r="M314" s="139">
        <f>SUM(M315:M318)</f>
        <v>0</v>
      </c>
      <c r="N314" s="107"/>
      <c r="O314" s="139">
        <f>SUM(O315:O318)</f>
        <v>0</v>
      </c>
      <c r="P314" s="147">
        <f t="shared" si="4"/>
        <v>0</v>
      </c>
      <c r="S314" s="93">
        <v>903</v>
      </c>
    </row>
    <row r="315" spans="1:19" s="93" customFormat="1" ht="25.5" customHeight="1">
      <c r="A315" s="108"/>
      <c r="B315" s="109">
        <v>93101</v>
      </c>
      <c r="C315" s="115" t="s">
        <v>364</v>
      </c>
      <c r="D315" s="111"/>
      <c r="E315" s="140"/>
      <c r="F315" s="111"/>
      <c r="G315" s="140"/>
      <c r="H315" s="111"/>
      <c r="I315" s="140"/>
      <c r="J315" s="111"/>
      <c r="K315" s="140"/>
      <c r="L315" s="111"/>
      <c r="M315" s="140"/>
      <c r="N315" s="111">
        <v>999</v>
      </c>
      <c r="O315" s="152"/>
      <c r="P315" s="137">
        <f t="shared" si="4"/>
        <v>0</v>
      </c>
      <c r="S315" s="93">
        <v>904</v>
      </c>
    </row>
    <row r="316" spans="1:19" s="93" customFormat="1" ht="25.5" customHeight="1">
      <c r="A316" s="108"/>
      <c r="B316" s="109">
        <v>93102</v>
      </c>
      <c r="C316" s="115" t="s">
        <v>363</v>
      </c>
      <c r="D316" s="111"/>
      <c r="E316" s="140"/>
      <c r="F316" s="111"/>
      <c r="G316" s="140"/>
      <c r="H316" s="111"/>
      <c r="I316" s="140"/>
      <c r="J316" s="111"/>
      <c r="K316" s="140"/>
      <c r="L316" s="111"/>
      <c r="M316" s="140"/>
      <c r="N316" s="111">
        <v>999</v>
      </c>
      <c r="O316" s="152"/>
      <c r="P316" s="137">
        <f t="shared" si="4"/>
        <v>0</v>
      </c>
      <c r="S316" s="93">
        <v>999</v>
      </c>
    </row>
    <row r="317" spans="1:19" s="93" customFormat="1" ht="25.5" customHeight="1">
      <c r="A317" s="108"/>
      <c r="B317" s="109">
        <v>93103</v>
      </c>
      <c r="C317" s="115" t="s">
        <v>1142</v>
      </c>
      <c r="D317" s="111"/>
      <c r="E317" s="140"/>
      <c r="F317" s="111"/>
      <c r="G317" s="140"/>
      <c r="H317" s="111"/>
      <c r="I317" s="140"/>
      <c r="J317" s="111"/>
      <c r="K317" s="140"/>
      <c r="L317" s="111"/>
      <c r="M317" s="140"/>
      <c r="N317" s="111">
        <v>999</v>
      </c>
      <c r="O317" s="152"/>
      <c r="P317" s="137">
        <f t="shared" si="4"/>
        <v>0</v>
      </c>
    </row>
    <row r="318" spans="1:19" s="93" customFormat="1" ht="25.5" customHeight="1">
      <c r="A318" s="108"/>
      <c r="B318" s="109">
        <v>93104</v>
      </c>
      <c r="C318" s="115" t="s">
        <v>1143</v>
      </c>
      <c r="D318" s="111"/>
      <c r="E318" s="140"/>
      <c r="F318" s="111"/>
      <c r="G318" s="140"/>
      <c r="H318" s="111"/>
      <c r="I318" s="140"/>
      <c r="J318" s="111"/>
      <c r="K318" s="140"/>
      <c r="L318" s="111"/>
      <c r="M318" s="140"/>
      <c r="N318" s="111">
        <v>999</v>
      </c>
      <c r="O318" s="152"/>
      <c r="P318" s="137">
        <f t="shared" si="4"/>
        <v>0</v>
      </c>
      <c r="S318" s="93">
        <v>902</v>
      </c>
    </row>
    <row r="319" spans="1:19" s="95" customFormat="1" ht="25.5" customHeight="1">
      <c r="A319" s="119">
        <v>94</v>
      </c>
      <c r="B319" s="120"/>
      <c r="C319" s="122" t="s">
        <v>163</v>
      </c>
      <c r="D319" s="121"/>
      <c r="E319" s="141">
        <f>SUM(E320+E323+E325)</f>
        <v>0</v>
      </c>
      <c r="F319" s="121"/>
      <c r="G319" s="141">
        <f>SUM(G320+G323+G325)</f>
        <v>0</v>
      </c>
      <c r="H319" s="121"/>
      <c r="I319" s="141">
        <f>SUM(I320+I323+I325)</f>
        <v>0</v>
      </c>
      <c r="J319" s="121"/>
      <c r="K319" s="141">
        <f>SUM(K320+K323+K325)</f>
        <v>0</v>
      </c>
      <c r="L319" s="121"/>
      <c r="M319" s="141">
        <f>SUM(M320+M323+M325)</f>
        <v>0</v>
      </c>
      <c r="N319" s="121"/>
      <c r="O319" s="141">
        <f>SUM(O320+O323+O325)</f>
        <v>0</v>
      </c>
      <c r="P319" s="147">
        <f t="shared" si="4"/>
        <v>0</v>
      </c>
      <c r="S319" s="156">
        <v>903</v>
      </c>
    </row>
    <row r="320" spans="1:19" s="93" customFormat="1" ht="25.5" customHeight="1">
      <c r="A320" s="104"/>
      <c r="B320" s="105">
        <v>94100</v>
      </c>
      <c r="C320" s="129" t="s">
        <v>376</v>
      </c>
      <c r="D320" s="107"/>
      <c r="E320" s="139">
        <f>SUM(E321:E322)</f>
        <v>0</v>
      </c>
      <c r="F320" s="107"/>
      <c r="G320" s="139">
        <f>SUM(G321:G322)</f>
        <v>0</v>
      </c>
      <c r="H320" s="107"/>
      <c r="I320" s="139">
        <f>SUM(I321:I322)</f>
        <v>0</v>
      </c>
      <c r="J320" s="107"/>
      <c r="K320" s="139">
        <f>SUM(K321:K322)</f>
        <v>0</v>
      </c>
      <c r="L320" s="107"/>
      <c r="M320" s="139">
        <f>SUM(M321:M322)</f>
        <v>0</v>
      </c>
      <c r="N320" s="107"/>
      <c r="O320" s="139">
        <f>SUM(O321:O322)</f>
        <v>0</v>
      </c>
      <c r="P320" s="147">
        <f t="shared" si="4"/>
        <v>0</v>
      </c>
    </row>
    <row r="321" spans="1:19" s="93" customFormat="1" ht="25.5" customHeight="1">
      <c r="A321" s="108"/>
      <c r="B321" s="109">
        <v>94101</v>
      </c>
      <c r="C321" s="115" t="s">
        <v>1154</v>
      </c>
      <c r="D321" s="111"/>
      <c r="E321" s="140"/>
      <c r="F321" s="111"/>
      <c r="G321" s="140"/>
      <c r="H321" s="111"/>
      <c r="I321" s="140"/>
      <c r="J321" s="111"/>
      <c r="K321" s="140"/>
      <c r="L321" s="111"/>
      <c r="M321" s="140"/>
      <c r="N321" s="153"/>
      <c r="O321" s="152"/>
      <c r="P321" s="137">
        <f t="shared" si="4"/>
        <v>0</v>
      </c>
      <c r="S321" s="93">
        <v>901</v>
      </c>
    </row>
    <row r="322" spans="1:19" s="93" customFormat="1" ht="25.5" customHeight="1">
      <c r="A322" s="108"/>
      <c r="B322" s="109">
        <v>94102</v>
      </c>
      <c r="C322" s="115" t="s">
        <v>1155</v>
      </c>
      <c r="D322" s="111"/>
      <c r="E322" s="140"/>
      <c r="F322" s="111"/>
      <c r="G322" s="140"/>
      <c r="H322" s="111"/>
      <c r="I322" s="140"/>
      <c r="J322" s="111"/>
      <c r="K322" s="140"/>
      <c r="L322" s="111"/>
      <c r="M322" s="140"/>
      <c r="N322" s="153"/>
      <c r="O322" s="152"/>
      <c r="P322" s="137">
        <f t="shared" si="4"/>
        <v>0</v>
      </c>
      <c r="S322" s="93">
        <v>904</v>
      </c>
    </row>
    <row r="323" spans="1:19" s="93" customFormat="1" ht="25.5" customHeight="1">
      <c r="A323" s="104"/>
      <c r="B323" s="105">
        <v>94200</v>
      </c>
      <c r="C323" s="131" t="s">
        <v>375</v>
      </c>
      <c r="D323" s="107"/>
      <c r="E323" s="139">
        <f>SUM(E324)</f>
        <v>0</v>
      </c>
      <c r="F323" s="107"/>
      <c r="G323" s="139">
        <f>SUM(G324)</f>
        <v>0</v>
      </c>
      <c r="H323" s="107"/>
      <c r="I323" s="139">
        <f>SUM(I324)</f>
        <v>0</v>
      </c>
      <c r="J323" s="107"/>
      <c r="K323" s="139">
        <f>SUM(K324)</f>
        <v>0</v>
      </c>
      <c r="L323" s="107"/>
      <c r="M323" s="139">
        <f>SUM(M324)</f>
        <v>0</v>
      </c>
      <c r="N323" s="107"/>
      <c r="O323" s="139">
        <f>SUM(O324)</f>
        <v>0</v>
      </c>
      <c r="P323" s="147">
        <f t="shared" si="4"/>
        <v>0</v>
      </c>
      <c r="S323" s="93">
        <v>999</v>
      </c>
    </row>
    <row r="324" spans="1:19" s="93" customFormat="1" ht="25.5" customHeight="1">
      <c r="A324" s="108"/>
      <c r="B324" s="109">
        <v>94201</v>
      </c>
      <c r="C324" s="115" t="s">
        <v>375</v>
      </c>
      <c r="D324" s="111"/>
      <c r="E324" s="140"/>
      <c r="F324" s="111"/>
      <c r="G324" s="140"/>
      <c r="H324" s="111"/>
      <c r="I324" s="140"/>
      <c r="J324" s="111"/>
      <c r="K324" s="140"/>
      <c r="L324" s="111"/>
      <c r="M324" s="140"/>
      <c r="N324" s="111">
        <v>999</v>
      </c>
      <c r="O324" s="152"/>
      <c r="P324" s="137">
        <f t="shared" si="4"/>
        <v>0</v>
      </c>
    </row>
    <row r="325" spans="1:19" s="93" customFormat="1" ht="25.5" customHeight="1">
      <c r="A325" s="104"/>
      <c r="B325" s="105">
        <v>94300</v>
      </c>
      <c r="C325" s="131" t="s">
        <v>374</v>
      </c>
      <c r="D325" s="107"/>
      <c r="E325" s="139">
        <f>SUM(E326)</f>
        <v>0</v>
      </c>
      <c r="F325" s="107"/>
      <c r="G325" s="139">
        <f>SUM(G326)</f>
        <v>0</v>
      </c>
      <c r="H325" s="107"/>
      <c r="I325" s="139">
        <f>SUM(I326)</f>
        <v>0</v>
      </c>
      <c r="J325" s="107"/>
      <c r="K325" s="139">
        <f>SUM(K326)</f>
        <v>0</v>
      </c>
      <c r="L325" s="107"/>
      <c r="M325" s="139">
        <f>SUM(M326)</f>
        <v>0</v>
      </c>
      <c r="N325" s="107"/>
      <c r="O325" s="139">
        <f>SUM(O326)</f>
        <v>0</v>
      </c>
      <c r="P325" s="147">
        <f t="shared" si="4"/>
        <v>0</v>
      </c>
    </row>
    <row r="326" spans="1:19" s="93" customFormat="1" ht="25.5" customHeight="1">
      <c r="A326" s="108"/>
      <c r="B326" s="109">
        <v>94301</v>
      </c>
      <c r="C326" s="115" t="s">
        <v>374</v>
      </c>
      <c r="D326" s="111"/>
      <c r="E326" s="140"/>
      <c r="F326" s="111"/>
      <c r="G326" s="140"/>
      <c r="H326" s="111"/>
      <c r="I326" s="140"/>
      <c r="J326" s="111"/>
      <c r="K326" s="140"/>
      <c r="L326" s="111"/>
      <c r="M326" s="140"/>
      <c r="N326" s="111">
        <v>999</v>
      </c>
      <c r="O326" s="152"/>
      <c r="P326" s="137">
        <f t="shared" si="4"/>
        <v>0</v>
      </c>
    </row>
    <row r="327" spans="1:19" s="95" customFormat="1" ht="25.5" customHeight="1">
      <c r="A327" s="119">
        <v>95</v>
      </c>
      <c r="B327" s="120"/>
      <c r="C327" s="122" t="s">
        <v>167</v>
      </c>
      <c r="D327" s="121"/>
      <c r="E327" s="141"/>
      <c r="F327" s="121"/>
      <c r="G327" s="141"/>
      <c r="H327" s="121"/>
      <c r="I327" s="141"/>
      <c r="J327" s="121"/>
      <c r="K327" s="141"/>
      <c r="L327" s="121"/>
      <c r="M327" s="141"/>
      <c r="N327" s="121"/>
      <c r="O327" s="141"/>
      <c r="P327" s="147">
        <f t="shared" ref="P327:P340" si="5">SUM(E327+G327+I327+K327+M327+O327)</f>
        <v>0</v>
      </c>
    </row>
    <row r="328" spans="1:19" s="95" customFormat="1" ht="25.5" customHeight="1">
      <c r="A328" s="119">
        <v>96</v>
      </c>
      <c r="B328" s="120"/>
      <c r="C328" s="122" t="s">
        <v>351</v>
      </c>
      <c r="D328" s="121"/>
      <c r="E328" s="141">
        <f>E329</f>
        <v>0</v>
      </c>
      <c r="F328" s="121"/>
      <c r="G328" s="141">
        <f>G329</f>
        <v>0</v>
      </c>
      <c r="H328" s="121"/>
      <c r="I328" s="141">
        <f>I329</f>
        <v>0</v>
      </c>
      <c r="J328" s="121"/>
      <c r="K328" s="141">
        <f>K329</f>
        <v>0</v>
      </c>
      <c r="L328" s="121"/>
      <c r="M328" s="141">
        <f>M329</f>
        <v>0</v>
      </c>
      <c r="N328" s="121"/>
      <c r="O328" s="141">
        <f>O329</f>
        <v>0</v>
      </c>
      <c r="P328" s="147">
        <f t="shared" si="5"/>
        <v>0</v>
      </c>
    </row>
    <row r="329" spans="1:19" s="95" customFormat="1" ht="25.5" customHeight="1">
      <c r="A329" s="132"/>
      <c r="B329" s="133">
        <v>96100</v>
      </c>
      <c r="C329" s="131" t="s">
        <v>1342</v>
      </c>
      <c r="D329" s="134"/>
      <c r="E329" s="142">
        <f>SUM(E330:E332)</f>
        <v>0</v>
      </c>
      <c r="F329" s="134"/>
      <c r="G329" s="142">
        <f>SUM(G330:G332)</f>
        <v>0</v>
      </c>
      <c r="H329" s="134"/>
      <c r="I329" s="142">
        <f>SUM(I330:I332)</f>
        <v>0</v>
      </c>
      <c r="J329" s="134"/>
      <c r="K329" s="142">
        <f>SUM(K330:K332)</f>
        <v>0</v>
      </c>
      <c r="L329" s="134"/>
      <c r="M329" s="142">
        <f>SUM(M330:M332)</f>
        <v>0</v>
      </c>
      <c r="N329" s="134"/>
      <c r="O329" s="142">
        <f>SUM(O330:O332)</f>
        <v>0</v>
      </c>
      <c r="P329" s="147">
        <f t="shared" si="5"/>
        <v>0</v>
      </c>
    </row>
    <row r="330" spans="1:19" s="95" customFormat="1" ht="25.5" customHeight="1">
      <c r="A330" s="112"/>
      <c r="B330" s="116">
        <v>96101</v>
      </c>
      <c r="C330" s="115" t="s">
        <v>1152</v>
      </c>
      <c r="D330" s="111"/>
      <c r="E330" s="143"/>
      <c r="F330" s="113"/>
      <c r="G330" s="143"/>
      <c r="H330" s="113"/>
      <c r="I330" s="143"/>
      <c r="J330" s="113"/>
      <c r="K330" s="143"/>
      <c r="L330" s="113"/>
      <c r="M330" s="143"/>
      <c r="N330" s="159">
        <v>999</v>
      </c>
      <c r="O330" s="152"/>
      <c r="P330" s="137">
        <f t="shared" si="5"/>
        <v>0</v>
      </c>
    </row>
    <row r="331" spans="1:19" s="95" customFormat="1" ht="25.5" customHeight="1">
      <c r="A331" s="112"/>
      <c r="B331" s="116">
        <v>96102</v>
      </c>
      <c r="C331" s="115" t="s">
        <v>1153</v>
      </c>
      <c r="D331" s="111"/>
      <c r="E331" s="143"/>
      <c r="F331" s="113"/>
      <c r="G331" s="143"/>
      <c r="H331" s="113"/>
      <c r="I331" s="143"/>
      <c r="J331" s="113"/>
      <c r="K331" s="143"/>
      <c r="L331" s="113"/>
      <c r="M331" s="143"/>
      <c r="N331" s="159">
        <v>999</v>
      </c>
      <c r="O331" s="152"/>
      <c r="P331" s="137">
        <f t="shared" si="5"/>
        <v>0</v>
      </c>
    </row>
    <row r="332" spans="1:19" s="95" customFormat="1" ht="25.5" customHeight="1">
      <c r="A332" s="112"/>
      <c r="B332" s="116">
        <v>96103</v>
      </c>
      <c r="C332" s="115" t="s">
        <v>725</v>
      </c>
      <c r="D332" s="111"/>
      <c r="E332" s="143"/>
      <c r="F332" s="113"/>
      <c r="G332" s="143"/>
      <c r="H332" s="113"/>
      <c r="I332" s="143"/>
      <c r="J332" s="113"/>
      <c r="K332" s="143"/>
      <c r="L332" s="113"/>
      <c r="M332" s="143"/>
      <c r="N332" s="159">
        <v>999</v>
      </c>
      <c r="O332" s="152"/>
      <c r="P332" s="137">
        <f t="shared" si="5"/>
        <v>0</v>
      </c>
    </row>
    <row r="333" spans="1:19" s="95" customFormat="1" ht="25.5" customHeight="1">
      <c r="A333" s="126">
        <v>0</v>
      </c>
      <c r="B333" s="127"/>
      <c r="C333" s="125" t="s">
        <v>1149</v>
      </c>
      <c r="D333" s="128"/>
      <c r="E333" s="144">
        <f>E334+E340</f>
        <v>0</v>
      </c>
      <c r="F333" s="128"/>
      <c r="G333" s="144">
        <f>G334+G340</f>
        <v>0</v>
      </c>
      <c r="H333" s="128"/>
      <c r="I333" s="144">
        <f>I334+I340</f>
        <v>0</v>
      </c>
      <c r="J333" s="128"/>
      <c r="K333" s="144">
        <f>K334+K340</f>
        <v>0</v>
      </c>
      <c r="L333" s="128"/>
      <c r="M333" s="144">
        <f>M334+M340</f>
        <v>0</v>
      </c>
      <c r="N333" s="128"/>
      <c r="O333" s="144">
        <f>O334+O340</f>
        <v>0</v>
      </c>
      <c r="P333" s="147">
        <f t="shared" si="5"/>
        <v>0</v>
      </c>
    </row>
    <row r="334" spans="1:19" s="95" customFormat="1" ht="25.5" customHeight="1">
      <c r="A334" s="123">
        <v>1</v>
      </c>
      <c r="B334" s="120"/>
      <c r="C334" s="122" t="s">
        <v>1150</v>
      </c>
      <c r="D334" s="121"/>
      <c r="E334" s="141">
        <f>E335</f>
        <v>0</v>
      </c>
      <c r="F334" s="121"/>
      <c r="G334" s="141">
        <f>G335</f>
        <v>0</v>
      </c>
      <c r="H334" s="121"/>
      <c r="I334" s="141">
        <f>I335</f>
        <v>0</v>
      </c>
      <c r="J334" s="121"/>
      <c r="K334" s="141">
        <f>K335</f>
        <v>0</v>
      </c>
      <c r="L334" s="121"/>
      <c r="M334" s="141">
        <f>M335</f>
        <v>0</v>
      </c>
      <c r="N334" s="121"/>
      <c r="O334" s="141">
        <f>O335</f>
        <v>0</v>
      </c>
      <c r="P334" s="147">
        <f t="shared" si="5"/>
        <v>0</v>
      </c>
    </row>
    <row r="335" spans="1:19" s="93" customFormat="1" ht="25.5" customHeight="1">
      <c r="A335" s="104"/>
      <c r="B335" s="136">
        <v>1100</v>
      </c>
      <c r="C335" s="129" t="s">
        <v>373</v>
      </c>
      <c r="D335" s="107"/>
      <c r="E335" s="139">
        <f>SUM(E336:E339)</f>
        <v>0</v>
      </c>
      <c r="F335" s="107"/>
      <c r="G335" s="139">
        <f>SUM(G336:G339)</f>
        <v>0</v>
      </c>
      <c r="H335" s="107"/>
      <c r="I335" s="139">
        <f>SUM(I336:I339)</f>
        <v>0</v>
      </c>
      <c r="J335" s="107"/>
      <c r="K335" s="139">
        <f>SUM(K336:K339)</f>
        <v>0</v>
      </c>
      <c r="L335" s="107"/>
      <c r="M335" s="139">
        <f>SUM(M336:M339)</f>
        <v>0</v>
      </c>
      <c r="N335" s="107"/>
      <c r="O335" s="139">
        <f>SUM(O336:O339)</f>
        <v>0</v>
      </c>
      <c r="P335" s="147">
        <f t="shared" si="5"/>
        <v>0</v>
      </c>
    </row>
    <row r="336" spans="1:19" s="93" customFormat="1" ht="25.5" customHeight="1">
      <c r="A336" s="108"/>
      <c r="B336" s="117">
        <v>1101</v>
      </c>
      <c r="C336" s="115" t="s">
        <v>372</v>
      </c>
      <c r="D336" s="111"/>
      <c r="E336" s="140"/>
      <c r="F336" s="111"/>
      <c r="G336" s="140"/>
      <c r="H336" s="111"/>
      <c r="I336" s="140"/>
      <c r="J336" s="111"/>
      <c r="K336" s="140"/>
      <c r="L336" s="111">
        <v>501</v>
      </c>
      <c r="M336" s="152"/>
      <c r="N336" s="111"/>
      <c r="O336" s="140"/>
      <c r="P336" s="137">
        <f t="shared" si="5"/>
        <v>0</v>
      </c>
    </row>
    <row r="337" spans="1:16" s="93" customFormat="1" ht="25.5" customHeight="1">
      <c r="A337" s="108"/>
      <c r="B337" s="117">
        <v>1102</v>
      </c>
      <c r="C337" s="115" t="s">
        <v>234</v>
      </c>
      <c r="D337" s="111"/>
      <c r="E337" s="140"/>
      <c r="F337" s="111"/>
      <c r="G337" s="140"/>
      <c r="H337" s="111"/>
      <c r="I337" s="140"/>
      <c r="J337" s="111"/>
      <c r="K337" s="140"/>
      <c r="L337" s="111">
        <v>599</v>
      </c>
      <c r="M337" s="152"/>
      <c r="N337" s="111"/>
      <c r="O337" s="140"/>
      <c r="P337" s="137">
        <f t="shared" si="5"/>
        <v>0</v>
      </c>
    </row>
    <row r="338" spans="1:16" s="93" customFormat="1" ht="25.5" customHeight="1">
      <c r="A338" s="108"/>
      <c r="B338" s="117">
        <v>1103</v>
      </c>
      <c r="C338" s="115" t="s">
        <v>371</v>
      </c>
      <c r="D338" s="111"/>
      <c r="E338" s="140"/>
      <c r="F338" s="111"/>
      <c r="G338" s="140"/>
      <c r="H338" s="111"/>
      <c r="I338" s="140"/>
      <c r="J338" s="111"/>
      <c r="K338" s="140"/>
      <c r="L338" s="111">
        <v>502</v>
      </c>
      <c r="M338" s="152"/>
      <c r="N338" s="111"/>
      <c r="O338" s="140"/>
      <c r="P338" s="137">
        <f t="shared" si="5"/>
        <v>0</v>
      </c>
    </row>
    <row r="339" spans="1:16" s="93" customFormat="1" ht="25.5" customHeight="1">
      <c r="A339" s="108"/>
      <c r="B339" s="117">
        <v>1104</v>
      </c>
      <c r="C339" s="115" t="s">
        <v>370</v>
      </c>
      <c r="D339" s="111"/>
      <c r="E339" s="140"/>
      <c r="F339" s="111"/>
      <c r="G339" s="140"/>
      <c r="H339" s="111"/>
      <c r="I339" s="140"/>
      <c r="J339" s="111"/>
      <c r="K339" s="140"/>
      <c r="L339" s="111">
        <v>503</v>
      </c>
      <c r="M339" s="152"/>
      <c r="N339" s="111"/>
      <c r="O339" s="140"/>
      <c r="P339" s="137">
        <f t="shared" si="5"/>
        <v>0</v>
      </c>
    </row>
    <row r="340" spans="1:16" s="95" customFormat="1" ht="25.5" customHeight="1">
      <c r="A340" s="123">
        <v>2</v>
      </c>
      <c r="B340" s="120"/>
      <c r="C340" s="122" t="s">
        <v>1151</v>
      </c>
      <c r="D340" s="121"/>
      <c r="E340" s="141"/>
      <c r="F340" s="121"/>
      <c r="G340" s="141"/>
      <c r="H340" s="121"/>
      <c r="I340" s="141"/>
      <c r="J340" s="121"/>
      <c r="K340" s="141"/>
      <c r="L340" s="121"/>
      <c r="M340" s="141"/>
      <c r="N340" s="121"/>
      <c r="O340" s="141"/>
      <c r="P340" s="147">
        <f t="shared" si="5"/>
        <v>0</v>
      </c>
    </row>
    <row r="341" spans="1:16" s="275" customFormat="1" ht="25.5" customHeight="1">
      <c r="A341" s="614" t="s">
        <v>1158</v>
      </c>
      <c r="B341" s="614"/>
      <c r="C341" s="614"/>
      <c r="D341" s="612">
        <f>E4+E57+E63+E68+E210+E260+E290+E294+E310+E333</f>
        <v>19938169</v>
      </c>
      <c r="E341" s="613"/>
      <c r="F341" s="612">
        <f>G4+G57+G63+G68+G210+G260+G290+G294+G310+G333</f>
        <v>5968488</v>
      </c>
      <c r="G341" s="613"/>
      <c r="H341" s="612">
        <f>I4+I57+I63+I68+I210+I260+I290+I294+I310+I333</f>
        <v>6162300</v>
      </c>
      <c r="I341" s="613"/>
      <c r="J341" s="612">
        <f>K4+K57+K63+K68+K210+K260+K290+K294+K310+K333</f>
        <v>3000000</v>
      </c>
      <c r="K341" s="613"/>
      <c r="L341" s="612">
        <f>M4+M57+M63+M68+M210+M260+M290+M294+M310+M333</f>
        <v>0</v>
      </c>
      <c r="M341" s="613"/>
      <c r="N341" s="612">
        <f>O4+O57+O63+O68+O210+O260+O290+O294+O310+O333</f>
        <v>0</v>
      </c>
      <c r="O341" s="613"/>
      <c r="P341" s="274">
        <f>P4+P57+P63+P68+P210+P260+P290+P294+P310+P333</f>
        <v>35068957</v>
      </c>
    </row>
    <row r="342" spans="1:16" s="1" customFormat="1" hidden="1">
      <c r="A342" s="88"/>
      <c r="B342" s="90"/>
      <c r="C342" s="91"/>
      <c r="E342" s="145"/>
      <c r="G342" s="145"/>
      <c r="I342" s="145"/>
      <c r="K342" s="145"/>
      <c r="M342" s="145"/>
      <c r="O342" s="145"/>
      <c r="P342" s="145"/>
    </row>
    <row r="343" spans="1:16" s="1" customFormat="1" hidden="1">
      <c r="A343" s="88"/>
      <c r="B343" s="90"/>
      <c r="C343" s="91"/>
      <c r="E343" s="145"/>
      <c r="G343" s="145"/>
      <c r="I343" s="145"/>
      <c r="K343" s="145"/>
      <c r="M343" s="145"/>
      <c r="O343" s="145"/>
      <c r="P343" s="145"/>
    </row>
    <row r="344" spans="1:16" s="1" customFormat="1" hidden="1">
      <c r="A344" s="88"/>
      <c r="B344" s="90"/>
      <c r="C344" s="91"/>
      <c r="E344" s="145"/>
      <c r="G344" s="145"/>
      <c r="I344" s="145"/>
      <c r="K344" s="145"/>
      <c r="M344" s="145"/>
      <c r="O344" s="145"/>
      <c r="P344" s="145"/>
    </row>
    <row r="345" spans="1:16" s="1" customFormat="1" hidden="1">
      <c r="A345" s="88"/>
      <c r="B345" s="90"/>
      <c r="C345" s="247" t="s">
        <v>1272</v>
      </c>
      <c r="D345" s="445"/>
      <c r="E345" s="145"/>
      <c r="G345" s="145"/>
      <c r="I345" s="145"/>
      <c r="K345" s="145"/>
      <c r="M345" s="145"/>
      <c r="O345" s="145"/>
      <c r="P345" s="145"/>
    </row>
    <row r="346" spans="1:16" s="1" customFormat="1" hidden="1">
      <c r="B346" s="245">
        <v>1</v>
      </c>
      <c r="C346" s="243" t="s">
        <v>604</v>
      </c>
      <c r="D346" s="445">
        <f>P4</f>
        <v>1078307</v>
      </c>
      <c r="E346" s="447">
        <f>D346/$D$356</f>
        <v>3.0748191341989441E-2</v>
      </c>
      <c r="G346" s="373">
        <v>11100</v>
      </c>
      <c r="I346" s="145">
        <f>E6</f>
        <v>8000</v>
      </c>
      <c r="K346" s="145"/>
      <c r="M346" s="145"/>
      <c r="O346" s="145"/>
      <c r="P346" s="145"/>
    </row>
    <row r="347" spans="1:16" s="1" customFormat="1" hidden="1">
      <c r="B347" s="245">
        <v>2</v>
      </c>
      <c r="C347" s="243" t="s">
        <v>576</v>
      </c>
      <c r="D347" s="445">
        <f>P57</f>
        <v>0</v>
      </c>
      <c r="E347" s="447">
        <f t="shared" ref="E347:E355" si="6">D347/$D$356</f>
        <v>0</v>
      </c>
      <c r="G347" s="373">
        <v>12100</v>
      </c>
      <c r="I347" s="145">
        <f>E23</f>
        <v>719907</v>
      </c>
      <c r="K347" s="145"/>
      <c r="M347" s="145"/>
      <c r="O347" s="145"/>
      <c r="P347" s="145"/>
    </row>
    <row r="348" spans="1:16" s="1" customFormat="1" hidden="1">
      <c r="B348" s="245">
        <v>3</v>
      </c>
      <c r="C348" s="243" t="s">
        <v>571</v>
      </c>
      <c r="D348" s="445">
        <f>P63</f>
        <v>0</v>
      </c>
      <c r="E348" s="447">
        <f t="shared" si="6"/>
        <v>0</v>
      </c>
      <c r="G348" s="373">
        <v>12200</v>
      </c>
      <c r="I348" s="145">
        <f>E26</f>
        <v>320400</v>
      </c>
      <c r="K348" s="145"/>
      <c r="M348" s="145"/>
      <c r="O348" s="145"/>
      <c r="P348" s="145"/>
    </row>
    <row r="349" spans="1:16" s="1" customFormat="1" hidden="1">
      <c r="B349" s="245">
        <v>4</v>
      </c>
      <c r="C349" s="243" t="s">
        <v>563</v>
      </c>
      <c r="D349" s="445">
        <f>P68</f>
        <v>1716162</v>
      </c>
      <c r="E349" s="447">
        <f t="shared" si="6"/>
        <v>4.8936784746692066E-2</v>
      </c>
      <c r="G349" s="373">
        <v>12300</v>
      </c>
      <c r="I349" s="145">
        <f>E31</f>
        <v>8000</v>
      </c>
      <c r="K349" s="145"/>
      <c r="M349" s="145"/>
      <c r="O349" s="145"/>
      <c r="P349" s="145"/>
    </row>
    <row r="350" spans="1:16" s="1" customFormat="1" hidden="1">
      <c r="B350" s="245">
        <v>5</v>
      </c>
      <c r="C350" s="243" t="s">
        <v>1139</v>
      </c>
      <c r="D350" s="445">
        <f>P210</f>
        <v>1495200</v>
      </c>
      <c r="E350" s="447">
        <f t="shared" si="6"/>
        <v>4.263599855564567E-2</v>
      </c>
      <c r="G350" s="373">
        <v>17100</v>
      </c>
      <c r="I350" s="145">
        <f>E40</f>
        <v>12000</v>
      </c>
      <c r="K350" s="145"/>
      <c r="M350" s="145"/>
      <c r="O350" s="145"/>
      <c r="P350" s="145"/>
    </row>
    <row r="351" spans="1:16" s="1" customFormat="1" hidden="1">
      <c r="B351" s="245">
        <v>6</v>
      </c>
      <c r="C351" s="243" t="s">
        <v>1141</v>
      </c>
      <c r="D351" s="445">
        <f>P260</f>
        <v>9207300</v>
      </c>
      <c r="E351" s="447">
        <f t="shared" si="6"/>
        <v>0.26254844134657329</v>
      </c>
      <c r="G351" s="373">
        <v>43100</v>
      </c>
      <c r="I351" s="145">
        <f>E72</f>
        <v>5000</v>
      </c>
      <c r="K351" s="145"/>
      <c r="M351" s="145"/>
      <c r="O351" s="145"/>
      <c r="P351" s="145"/>
    </row>
    <row r="352" spans="1:16" s="1" customFormat="1" hidden="1">
      <c r="B352" s="245">
        <v>7</v>
      </c>
      <c r="C352" s="243" t="s">
        <v>1224</v>
      </c>
      <c r="D352" s="445">
        <f>P290</f>
        <v>0</v>
      </c>
      <c r="E352" s="447">
        <f t="shared" si="6"/>
        <v>0</v>
      </c>
      <c r="G352" s="373">
        <v>43200</v>
      </c>
      <c r="I352" s="145">
        <f>E76</f>
        <v>8200</v>
      </c>
      <c r="K352" s="145"/>
      <c r="M352" s="145"/>
      <c r="O352" s="145"/>
      <c r="P352" s="145"/>
    </row>
    <row r="353" spans="1:16" s="1" customFormat="1" hidden="1">
      <c r="B353" s="245">
        <v>8</v>
      </c>
      <c r="C353" s="243" t="s">
        <v>258</v>
      </c>
      <c r="D353" s="445">
        <f>P294</f>
        <v>21571988</v>
      </c>
      <c r="E353" s="447">
        <f t="shared" si="6"/>
        <v>0.61513058400909959</v>
      </c>
      <c r="G353" s="373">
        <v>44100</v>
      </c>
      <c r="I353" s="145">
        <f>E142</f>
        <v>60200</v>
      </c>
      <c r="K353" s="145"/>
      <c r="M353" s="145"/>
      <c r="O353" s="145"/>
      <c r="P353" s="145"/>
    </row>
    <row r="354" spans="1:16" s="1" customFormat="1" hidden="1">
      <c r="B354" s="245">
        <v>9</v>
      </c>
      <c r="C354" s="243" t="s">
        <v>354</v>
      </c>
      <c r="D354" s="445">
        <f>P310</f>
        <v>0</v>
      </c>
      <c r="E354" s="447">
        <f t="shared" si="6"/>
        <v>0</v>
      </c>
      <c r="G354" s="373">
        <v>44200</v>
      </c>
      <c r="I354" s="145">
        <f>E160</f>
        <v>3400</v>
      </c>
      <c r="K354" s="145"/>
      <c r="M354" s="145"/>
      <c r="O354" s="145"/>
      <c r="P354" s="145"/>
    </row>
    <row r="355" spans="1:16" s="1" customFormat="1" hidden="1">
      <c r="B355" s="245">
        <v>0</v>
      </c>
      <c r="C355" s="243" t="s">
        <v>1149</v>
      </c>
      <c r="D355" s="445">
        <f>P333</f>
        <v>0</v>
      </c>
      <c r="E355" s="447">
        <f t="shared" si="6"/>
        <v>0</v>
      </c>
      <c r="G355" s="373">
        <v>44300</v>
      </c>
      <c r="I355" s="145">
        <f>E171</f>
        <v>11000</v>
      </c>
      <c r="K355" s="145"/>
      <c r="M355" s="145"/>
      <c r="O355" s="145"/>
      <c r="P355" s="145"/>
    </row>
    <row r="356" spans="1:16" s="1" customFormat="1" hidden="1">
      <c r="B356" s="245"/>
      <c r="C356" s="243"/>
      <c r="D356" s="445">
        <f>SUM(D346:D355)</f>
        <v>35068957</v>
      </c>
      <c r="G356" s="373">
        <v>45100</v>
      </c>
      <c r="I356" s="145">
        <f>E197</f>
        <v>5000</v>
      </c>
      <c r="K356" s="145"/>
      <c r="M356" s="145"/>
      <c r="O356" s="145"/>
      <c r="P356" s="145"/>
    </row>
    <row r="357" spans="1:16" s="1" customFormat="1" hidden="1">
      <c r="A357" s="88"/>
      <c r="B357" s="90"/>
      <c r="C357" s="91"/>
      <c r="D357" s="445"/>
      <c r="E357" s="145"/>
      <c r="G357" s="373">
        <v>61100</v>
      </c>
      <c r="I357" s="145">
        <f>E262</f>
        <v>45000</v>
      </c>
      <c r="K357" s="145"/>
      <c r="M357" s="145"/>
      <c r="O357" s="145"/>
      <c r="P357" s="145"/>
    </row>
    <row r="358" spans="1:16" s="1" customFormat="1" hidden="1">
      <c r="A358" s="88"/>
      <c r="B358" s="90"/>
      <c r="C358" s="247" t="s">
        <v>1273</v>
      </c>
      <c r="D358" s="445"/>
      <c r="E358" s="145"/>
      <c r="G358" s="373">
        <v>81100</v>
      </c>
      <c r="I358" s="145">
        <f>E296</f>
        <v>15603500</v>
      </c>
      <c r="K358" s="145"/>
      <c r="M358" s="145"/>
      <c r="O358" s="145"/>
      <c r="P358" s="145"/>
    </row>
    <row r="359" spans="1:16" s="1" customFormat="1" hidden="1">
      <c r="A359" s="88"/>
      <c r="B359" s="245">
        <v>1</v>
      </c>
      <c r="C359" s="243" t="s">
        <v>604</v>
      </c>
      <c r="D359" s="445">
        <f>D346</f>
        <v>1078307</v>
      </c>
      <c r="E359" s="447">
        <f>D359/$D$366</f>
        <v>3.0748191341989441E-2</v>
      </c>
      <c r="G359" s="373">
        <v>82100</v>
      </c>
      <c r="I359" s="145">
        <f>G300</f>
        <v>5968488</v>
      </c>
      <c r="K359" s="145"/>
      <c r="M359" s="145"/>
      <c r="O359" s="145"/>
      <c r="P359" s="145"/>
    </row>
    <row r="360" spans="1:16" s="1" customFormat="1" hidden="1">
      <c r="A360" s="88"/>
      <c r="B360" s="245">
        <v>2</v>
      </c>
      <c r="C360" s="243" t="s">
        <v>1271</v>
      </c>
      <c r="D360" s="445">
        <f>SUM(D347:D348)</f>
        <v>0</v>
      </c>
      <c r="E360" s="447">
        <f t="shared" ref="E360:E365" si="7">D360/$D$366</f>
        <v>0</v>
      </c>
      <c r="G360" s="145"/>
      <c r="I360" s="145"/>
      <c r="K360" s="145"/>
      <c r="M360" s="145"/>
      <c r="O360" s="145"/>
      <c r="P360" s="145"/>
    </row>
    <row r="361" spans="1:16" s="1" customFormat="1" hidden="1">
      <c r="A361" s="88"/>
      <c r="B361" s="245">
        <v>3</v>
      </c>
      <c r="C361" s="243" t="s">
        <v>563</v>
      </c>
      <c r="D361" s="445">
        <f>D349</f>
        <v>1716162</v>
      </c>
      <c r="E361" s="447">
        <f t="shared" si="7"/>
        <v>4.8936784746692066E-2</v>
      </c>
      <c r="G361" s="145"/>
      <c r="I361" s="145"/>
      <c r="K361" s="145"/>
      <c r="M361" s="145"/>
      <c r="O361" s="145"/>
      <c r="P361" s="145"/>
    </row>
    <row r="362" spans="1:16" s="1" customFormat="1" hidden="1">
      <c r="A362" s="88"/>
      <c r="B362" s="245">
        <v>4</v>
      </c>
      <c r="C362" s="243" t="s">
        <v>1139</v>
      </c>
      <c r="D362" s="445">
        <f>D350+D352</f>
        <v>1495200</v>
      </c>
      <c r="E362" s="447">
        <f t="shared" si="7"/>
        <v>4.263599855564567E-2</v>
      </c>
      <c r="G362" s="146"/>
      <c r="H362"/>
      <c r="I362" s="146"/>
      <c r="K362" s="145"/>
      <c r="M362" s="145"/>
      <c r="O362" s="145"/>
      <c r="P362" s="145"/>
    </row>
    <row r="363" spans="1:16" hidden="1">
      <c r="B363" s="244">
        <v>5</v>
      </c>
      <c r="C363" s="92" t="s">
        <v>1141</v>
      </c>
      <c r="D363" s="445">
        <f>D351+D354+D355</f>
        <v>9207300</v>
      </c>
      <c r="E363" s="447">
        <f t="shared" si="7"/>
        <v>0.26254844134657329</v>
      </c>
    </row>
    <row r="364" spans="1:16" hidden="1">
      <c r="B364" s="244">
        <v>6</v>
      </c>
      <c r="C364" s="92" t="s">
        <v>259</v>
      </c>
      <c r="D364" s="445">
        <f>P295</f>
        <v>15603500</v>
      </c>
      <c r="E364" s="447">
        <f t="shared" si="7"/>
        <v>0.44493766951780173</v>
      </c>
    </row>
    <row r="365" spans="1:16" hidden="1">
      <c r="B365" s="244">
        <v>7</v>
      </c>
      <c r="C365" s="92" t="s">
        <v>360</v>
      </c>
      <c r="D365" s="445">
        <f>P299</f>
        <v>5968488</v>
      </c>
      <c r="E365" s="447">
        <f t="shared" si="7"/>
        <v>0.17019291449129781</v>
      </c>
    </row>
    <row r="366" spans="1:16" hidden="1">
      <c r="D366" s="446">
        <f>SUM(D359:D365)</f>
        <v>35068957</v>
      </c>
    </row>
    <row r="367" spans="1:16" hidden="1">
      <c r="C367" s="246" t="s">
        <v>1276</v>
      </c>
      <c r="D367" s="446"/>
    </row>
    <row r="368" spans="1:16" hidden="1">
      <c r="B368" s="244">
        <v>1</v>
      </c>
      <c r="C368" s="92" t="s">
        <v>1162</v>
      </c>
      <c r="D368" s="446">
        <f>D346+D347+D348+D349+D350+D351+D352</f>
        <v>13496969</v>
      </c>
      <c r="E368" s="449">
        <f>D368/$D$371</f>
        <v>0.38486941599090047</v>
      </c>
    </row>
    <row r="369" spans="2:8" ht="26.25" hidden="1">
      <c r="B369" s="244">
        <v>2</v>
      </c>
      <c r="C369" s="92" t="s">
        <v>1163</v>
      </c>
      <c r="D369" s="446">
        <f>D353+D354</f>
        <v>21571988</v>
      </c>
      <c r="E369" s="449">
        <f t="shared" ref="E369:E370" si="8">D369/$D$371</f>
        <v>0.61513058400909959</v>
      </c>
    </row>
    <row r="370" spans="2:8" hidden="1">
      <c r="B370" s="244">
        <v>3</v>
      </c>
      <c r="C370" s="92" t="s">
        <v>1164</v>
      </c>
      <c r="D370" s="446">
        <f>D355</f>
        <v>0</v>
      </c>
      <c r="E370" s="449">
        <f t="shared" si="8"/>
        <v>0</v>
      </c>
    </row>
    <row r="371" spans="2:8" hidden="1">
      <c r="D371" s="446">
        <f>SUM(D368:D370)</f>
        <v>35068957</v>
      </c>
      <c r="E371" s="449">
        <f>SUM(E368:E370)</f>
        <v>1</v>
      </c>
    </row>
    <row r="372" spans="2:8" hidden="1">
      <c r="C372" s="246" t="s">
        <v>1277</v>
      </c>
      <c r="D372" s="446">
        <f>D373+D381+D412+D431+D440+D445</f>
        <v>35068957</v>
      </c>
      <c r="E372" s="449"/>
      <c r="G372" s="448">
        <f>D371-D372</f>
        <v>0</v>
      </c>
      <c r="H372" t="s">
        <v>1817</v>
      </c>
    </row>
    <row r="373" spans="2:8" hidden="1">
      <c r="B373" s="244">
        <v>100</v>
      </c>
      <c r="C373" s="92" t="s">
        <v>724</v>
      </c>
      <c r="D373" s="446">
        <f>SUM(D374:D380)</f>
        <v>19938169</v>
      </c>
      <c r="E373" s="449">
        <f>D373/$D$372</f>
        <v>0.5685418303144858</v>
      </c>
    </row>
    <row r="374" spans="2:8" hidden="1">
      <c r="B374" s="244">
        <v>101</v>
      </c>
      <c r="C374" s="92" t="s">
        <v>858</v>
      </c>
      <c r="D374" s="446">
        <f>SUMIF($D$4:$D$340,B374,$E$4:$E$340)</f>
        <v>19634739</v>
      </c>
      <c r="E374" s="449"/>
    </row>
    <row r="375" spans="2:8" hidden="1">
      <c r="B375" s="244">
        <v>102</v>
      </c>
      <c r="C375" s="92" t="s">
        <v>538</v>
      </c>
      <c r="D375" s="446">
        <f t="shared" ref="D375:D380" si="9">SUMIF($D$4:$D$340,B375,$E$4:$E$340)</f>
        <v>263852</v>
      </c>
      <c r="E375" s="449"/>
    </row>
    <row r="376" spans="2:8" hidden="1">
      <c r="B376" s="244">
        <v>103</v>
      </c>
      <c r="C376" s="92" t="s">
        <v>637</v>
      </c>
      <c r="D376" s="446">
        <f t="shared" si="9"/>
        <v>39578</v>
      </c>
      <c r="E376" s="449"/>
    </row>
    <row r="377" spans="2:8" hidden="1">
      <c r="B377" s="244">
        <v>104</v>
      </c>
      <c r="C377" s="92" t="s">
        <v>934</v>
      </c>
      <c r="D377" s="446">
        <f t="shared" si="9"/>
        <v>0</v>
      </c>
      <c r="E377" s="449"/>
    </row>
    <row r="378" spans="2:8" hidden="1">
      <c r="B378" s="244">
        <v>105</v>
      </c>
      <c r="C378" s="92" t="s">
        <v>935</v>
      </c>
      <c r="D378" s="446">
        <f t="shared" si="9"/>
        <v>0</v>
      </c>
      <c r="E378" s="449"/>
    </row>
    <row r="379" spans="2:8" hidden="1">
      <c r="B379" s="244">
        <v>106</v>
      </c>
      <c r="C379" s="92" t="s">
        <v>905</v>
      </c>
      <c r="D379" s="446">
        <f t="shared" si="9"/>
        <v>0</v>
      </c>
      <c r="E379" s="449"/>
    </row>
    <row r="380" spans="2:8" hidden="1">
      <c r="B380" s="244">
        <v>199</v>
      </c>
      <c r="C380" s="92" t="s">
        <v>725</v>
      </c>
      <c r="D380" s="446">
        <f t="shared" si="9"/>
        <v>0</v>
      </c>
      <c r="E380" s="449"/>
    </row>
    <row r="381" spans="2:8" hidden="1">
      <c r="B381" s="244">
        <v>200</v>
      </c>
      <c r="C381" s="92" t="s">
        <v>360</v>
      </c>
      <c r="D381" s="446">
        <f>SUM(D382:D411)</f>
        <v>5968488</v>
      </c>
      <c r="E381" s="449">
        <f>D381/$D$372</f>
        <v>0.17019291449129781</v>
      </c>
    </row>
    <row r="382" spans="2:8" hidden="1">
      <c r="B382" s="244">
        <v>201</v>
      </c>
      <c r="C382" s="92" t="s">
        <v>906</v>
      </c>
      <c r="D382" s="446">
        <f>SUMIF($F$4:$F$340,B382,$G$4:$G$340)</f>
        <v>0</v>
      </c>
      <c r="E382" s="449"/>
    </row>
    <row r="383" spans="2:8" hidden="1">
      <c r="B383" s="244">
        <v>202</v>
      </c>
      <c r="C383" s="92" t="s">
        <v>907</v>
      </c>
      <c r="D383" s="446">
        <f t="shared" ref="D383:D411" si="10">SUMIF($F$4:$F$340,B383,$G$4:$G$340)</f>
        <v>0</v>
      </c>
      <c r="E383" s="449"/>
    </row>
    <row r="384" spans="2:8" hidden="1">
      <c r="B384" s="244">
        <v>203</v>
      </c>
      <c r="C384" s="92" t="s">
        <v>908</v>
      </c>
      <c r="D384" s="446">
        <f t="shared" si="10"/>
        <v>0</v>
      </c>
      <c r="E384" s="449"/>
    </row>
    <row r="385" spans="2:5" hidden="1">
      <c r="B385" s="244">
        <v>204</v>
      </c>
      <c r="C385" s="92" t="s">
        <v>909</v>
      </c>
      <c r="D385" s="446">
        <f t="shared" si="10"/>
        <v>0</v>
      </c>
      <c r="E385" s="449"/>
    </row>
    <row r="386" spans="2:5" hidden="1">
      <c r="B386" s="244">
        <v>205</v>
      </c>
      <c r="C386" s="92" t="s">
        <v>910</v>
      </c>
      <c r="D386" s="446">
        <f t="shared" si="10"/>
        <v>0</v>
      </c>
      <c r="E386" s="449"/>
    </row>
    <row r="387" spans="2:5" hidden="1">
      <c r="B387" s="244">
        <v>206</v>
      </c>
      <c r="C387" s="92" t="s">
        <v>911</v>
      </c>
      <c r="D387" s="446">
        <f t="shared" si="10"/>
        <v>0</v>
      </c>
      <c r="E387" s="449"/>
    </row>
    <row r="388" spans="2:5" hidden="1">
      <c r="B388" s="244">
        <v>207</v>
      </c>
      <c r="C388" s="92" t="s">
        <v>912</v>
      </c>
      <c r="D388" s="446">
        <f t="shared" si="10"/>
        <v>0</v>
      </c>
      <c r="E388" s="449"/>
    </row>
    <row r="389" spans="2:5" hidden="1">
      <c r="B389" s="244">
        <v>208</v>
      </c>
      <c r="C389" s="92" t="s">
        <v>913</v>
      </c>
      <c r="D389" s="446">
        <f t="shared" si="10"/>
        <v>0</v>
      </c>
      <c r="E389" s="449"/>
    </row>
    <row r="390" spans="2:5" hidden="1">
      <c r="B390" s="244">
        <v>209</v>
      </c>
      <c r="C390" s="92" t="s">
        <v>914</v>
      </c>
      <c r="D390" s="446">
        <f t="shared" si="10"/>
        <v>0</v>
      </c>
      <c r="E390" s="449"/>
    </row>
    <row r="391" spans="2:5" hidden="1">
      <c r="B391" s="244">
        <v>210</v>
      </c>
      <c r="C391" s="92" t="s">
        <v>915</v>
      </c>
      <c r="D391" s="446">
        <f t="shared" si="10"/>
        <v>0</v>
      </c>
      <c r="E391" s="449"/>
    </row>
    <row r="392" spans="2:5" hidden="1">
      <c r="B392" s="244">
        <v>211</v>
      </c>
      <c r="C392" s="92" t="s">
        <v>916</v>
      </c>
      <c r="D392" s="446">
        <f t="shared" si="10"/>
        <v>0</v>
      </c>
      <c r="E392" s="449"/>
    </row>
    <row r="393" spans="2:5" hidden="1">
      <c r="B393" s="244">
        <v>212</v>
      </c>
      <c r="C393" s="92" t="s">
        <v>918</v>
      </c>
      <c r="D393" s="446">
        <f t="shared" si="10"/>
        <v>0</v>
      </c>
      <c r="E393" s="449"/>
    </row>
    <row r="394" spans="2:5" hidden="1">
      <c r="B394" s="244">
        <v>213</v>
      </c>
      <c r="C394" s="92" t="s">
        <v>919</v>
      </c>
      <c r="D394" s="446">
        <f t="shared" si="10"/>
        <v>0</v>
      </c>
      <c r="E394" s="449"/>
    </row>
    <row r="395" spans="2:5" hidden="1">
      <c r="B395" s="244">
        <v>214</v>
      </c>
      <c r="C395" s="92" t="s">
        <v>917</v>
      </c>
      <c r="D395" s="446">
        <f t="shared" si="10"/>
        <v>0</v>
      </c>
      <c r="E395" s="449"/>
    </row>
    <row r="396" spans="2:5" hidden="1">
      <c r="B396" s="244">
        <v>215</v>
      </c>
      <c r="C396" s="92" t="s">
        <v>920</v>
      </c>
      <c r="D396" s="446">
        <f t="shared" si="10"/>
        <v>0</v>
      </c>
      <c r="E396" s="449"/>
    </row>
    <row r="397" spans="2:5" hidden="1">
      <c r="B397" s="244">
        <v>216</v>
      </c>
      <c r="C397" s="92" t="s">
        <v>921</v>
      </c>
      <c r="D397" s="446">
        <f t="shared" si="10"/>
        <v>0</v>
      </c>
      <c r="E397" s="449"/>
    </row>
    <row r="398" spans="2:5" hidden="1">
      <c r="B398" s="244">
        <v>217</v>
      </c>
      <c r="C398" s="92" t="s">
        <v>922</v>
      </c>
      <c r="D398" s="446">
        <f t="shared" si="10"/>
        <v>0</v>
      </c>
      <c r="E398" s="449"/>
    </row>
    <row r="399" spans="2:5" hidden="1">
      <c r="B399" s="244">
        <v>218</v>
      </c>
      <c r="C399" s="92" t="s">
        <v>923</v>
      </c>
      <c r="D399" s="446">
        <f t="shared" si="10"/>
        <v>0</v>
      </c>
      <c r="E399" s="449"/>
    </row>
    <row r="400" spans="2:5" hidden="1">
      <c r="B400" s="244">
        <v>219</v>
      </c>
      <c r="C400" s="92" t="s">
        <v>924</v>
      </c>
      <c r="D400" s="446">
        <f t="shared" si="10"/>
        <v>0</v>
      </c>
      <c r="E400" s="449"/>
    </row>
    <row r="401" spans="1:16" hidden="1">
      <c r="B401" s="244">
        <v>220</v>
      </c>
      <c r="C401" s="92" t="s">
        <v>925</v>
      </c>
      <c r="D401" s="446">
        <f t="shared" si="10"/>
        <v>0</v>
      </c>
      <c r="E401" s="449"/>
    </row>
    <row r="402" spans="1:16" hidden="1">
      <c r="B402" s="244">
        <v>221</v>
      </c>
      <c r="C402" s="92" t="s">
        <v>926</v>
      </c>
      <c r="D402" s="446">
        <f t="shared" si="10"/>
        <v>0</v>
      </c>
      <c r="E402" s="449"/>
    </row>
    <row r="403" spans="1:16" hidden="1">
      <c r="B403" s="244">
        <v>222</v>
      </c>
      <c r="C403" s="92" t="s">
        <v>927</v>
      </c>
      <c r="D403" s="446">
        <f t="shared" si="10"/>
        <v>0</v>
      </c>
      <c r="E403" s="449"/>
    </row>
    <row r="404" spans="1:16" hidden="1">
      <c r="B404" s="244">
        <v>223</v>
      </c>
      <c r="C404" s="92" t="s">
        <v>928</v>
      </c>
      <c r="D404" s="446">
        <f t="shared" si="10"/>
        <v>0</v>
      </c>
      <c r="E404" s="449"/>
    </row>
    <row r="405" spans="1:16" hidden="1">
      <c r="B405" s="244">
        <v>224</v>
      </c>
      <c r="C405" s="92" t="s">
        <v>929</v>
      </c>
      <c r="D405" s="446">
        <f t="shared" si="10"/>
        <v>0</v>
      </c>
      <c r="E405" s="449"/>
    </row>
    <row r="406" spans="1:16" hidden="1">
      <c r="B406" s="244">
        <v>225</v>
      </c>
      <c r="C406" s="92" t="s">
        <v>930</v>
      </c>
      <c r="D406" s="446">
        <f t="shared" si="10"/>
        <v>0</v>
      </c>
      <c r="E406" s="449"/>
    </row>
    <row r="407" spans="1:16" hidden="1">
      <c r="B407" s="244">
        <v>226</v>
      </c>
      <c r="C407" s="92" t="s">
        <v>931</v>
      </c>
      <c r="D407" s="446">
        <f t="shared" si="10"/>
        <v>0</v>
      </c>
      <c r="E407" s="449"/>
    </row>
    <row r="408" spans="1:16" hidden="1">
      <c r="B408" s="244">
        <v>227</v>
      </c>
      <c r="C408" s="92" t="s">
        <v>932</v>
      </c>
      <c r="D408" s="446">
        <f t="shared" si="10"/>
        <v>0</v>
      </c>
      <c r="E408" s="449"/>
    </row>
    <row r="409" spans="1:16" hidden="1">
      <c r="B409" s="244">
        <v>228</v>
      </c>
      <c r="C409" s="92" t="s">
        <v>933</v>
      </c>
      <c r="D409" s="446">
        <f t="shared" si="10"/>
        <v>0</v>
      </c>
      <c r="E409" s="449"/>
    </row>
    <row r="410" spans="1:16" s="429" customFormat="1" hidden="1">
      <c r="A410" s="87"/>
      <c r="B410" s="244">
        <v>229</v>
      </c>
      <c r="C410" s="92" t="s">
        <v>1815</v>
      </c>
      <c r="D410" s="446">
        <f t="shared" si="10"/>
        <v>3172470</v>
      </c>
      <c r="E410" s="449"/>
      <c r="G410" s="146"/>
      <c r="I410" s="146"/>
      <c r="K410" s="146"/>
      <c r="M410" s="146"/>
      <c r="O410" s="146"/>
      <c r="P410" s="146"/>
    </row>
    <row r="411" spans="1:16" s="429" customFormat="1" hidden="1">
      <c r="A411" s="87"/>
      <c r="B411" s="244">
        <v>230</v>
      </c>
      <c r="C411" s="92" t="s">
        <v>1816</v>
      </c>
      <c r="D411" s="446">
        <f t="shared" si="10"/>
        <v>2796018</v>
      </c>
      <c r="E411" s="449"/>
      <c r="G411" s="146"/>
      <c r="I411" s="146"/>
      <c r="K411" s="146"/>
      <c r="M411" s="146"/>
      <c r="O411" s="146"/>
      <c r="P411" s="146"/>
    </row>
    <row r="412" spans="1:16" hidden="1">
      <c r="B412" s="244">
        <v>300</v>
      </c>
      <c r="C412" s="92" t="s">
        <v>726</v>
      </c>
      <c r="D412" s="446">
        <f>SUM(D413:D430)</f>
        <v>6162300</v>
      </c>
      <c r="E412" s="449">
        <f>D412/$D$372</f>
        <v>0.17571951170375555</v>
      </c>
    </row>
    <row r="413" spans="1:16" hidden="1">
      <c r="B413" s="244">
        <v>301</v>
      </c>
      <c r="C413" s="92" t="s">
        <v>936</v>
      </c>
      <c r="D413" s="446">
        <f>SUMIF($H$4:$H$340,B413,$I$4:$I$340)</f>
        <v>0</v>
      </c>
      <c r="E413" s="449"/>
    </row>
    <row r="414" spans="1:16" hidden="1">
      <c r="B414" s="244">
        <v>302</v>
      </c>
      <c r="C414" s="92" t="s">
        <v>937</v>
      </c>
      <c r="D414" s="446">
        <f t="shared" ref="D414:D430" si="11">SUMIF($H$4:$H$340,B414,$I$4:$I$340)</f>
        <v>0</v>
      </c>
      <c r="E414" s="449"/>
    </row>
    <row r="415" spans="1:16" hidden="1">
      <c r="B415" s="244">
        <v>303</v>
      </c>
      <c r="C415" s="92" t="s">
        <v>938</v>
      </c>
      <c r="D415" s="446">
        <f t="shared" si="11"/>
        <v>0</v>
      </c>
      <c r="E415" s="449"/>
    </row>
    <row r="416" spans="1:16" hidden="1">
      <c r="B416" s="244">
        <v>304</v>
      </c>
      <c r="C416" s="92" t="s">
        <v>939</v>
      </c>
      <c r="D416" s="446">
        <f t="shared" si="11"/>
        <v>6162300</v>
      </c>
      <c r="E416" s="449"/>
    </row>
    <row r="417" spans="2:5" hidden="1">
      <c r="B417" s="244">
        <v>305</v>
      </c>
      <c r="C417" s="92" t="s">
        <v>940</v>
      </c>
      <c r="D417" s="446">
        <f t="shared" si="11"/>
        <v>0</v>
      </c>
      <c r="E417" s="449"/>
    </row>
    <row r="418" spans="2:5" hidden="1">
      <c r="B418" s="244">
        <v>306</v>
      </c>
      <c r="C418" s="92" t="s">
        <v>941</v>
      </c>
      <c r="D418" s="446">
        <f t="shared" si="11"/>
        <v>0</v>
      </c>
      <c r="E418" s="449"/>
    </row>
    <row r="419" spans="2:5" hidden="1">
      <c r="B419" s="244">
        <v>307</v>
      </c>
      <c r="C419" s="92" t="s">
        <v>942</v>
      </c>
      <c r="D419" s="446">
        <f t="shared" si="11"/>
        <v>0</v>
      </c>
      <c r="E419" s="449"/>
    </row>
    <row r="420" spans="2:5" hidden="1">
      <c r="B420" s="244">
        <v>308</v>
      </c>
      <c r="C420" s="92" t="s">
        <v>943</v>
      </c>
      <c r="D420" s="446">
        <f t="shared" si="11"/>
        <v>0</v>
      </c>
      <c r="E420" s="449"/>
    </row>
    <row r="421" spans="2:5" hidden="1">
      <c r="B421" s="244">
        <v>309</v>
      </c>
      <c r="C421" s="92" t="s">
        <v>944</v>
      </c>
      <c r="D421" s="446">
        <f t="shared" si="11"/>
        <v>0</v>
      </c>
      <c r="E421" s="449"/>
    </row>
    <row r="422" spans="2:5" hidden="1">
      <c r="B422" s="244">
        <v>310</v>
      </c>
      <c r="C422" s="92" t="s">
        <v>945</v>
      </c>
      <c r="D422" s="446">
        <f t="shared" si="11"/>
        <v>0</v>
      </c>
      <c r="E422" s="449"/>
    </row>
    <row r="423" spans="2:5" hidden="1">
      <c r="B423" s="244">
        <v>311</v>
      </c>
      <c r="C423" s="92" t="s">
        <v>946</v>
      </c>
      <c r="D423" s="446">
        <f>SUMIF($H$4:$H$340,B423,$I$4:$I$340)</f>
        <v>0</v>
      </c>
      <c r="E423" s="449"/>
    </row>
    <row r="424" spans="2:5" hidden="1">
      <c r="B424" s="244">
        <v>312</v>
      </c>
      <c r="C424" s="92" t="s">
        <v>947</v>
      </c>
      <c r="D424" s="446">
        <f t="shared" si="11"/>
        <v>0</v>
      </c>
      <c r="E424" s="449"/>
    </row>
    <row r="425" spans="2:5" hidden="1">
      <c r="B425" s="244">
        <v>313</v>
      </c>
      <c r="C425" s="92" t="s">
        <v>948</v>
      </c>
      <c r="D425" s="446">
        <f t="shared" si="11"/>
        <v>0</v>
      </c>
      <c r="E425" s="449"/>
    </row>
    <row r="426" spans="2:5" hidden="1">
      <c r="B426" s="244">
        <v>314</v>
      </c>
      <c r="C426" s="92" t="s">
        <v>949</v>
      </c>
      <c r="D426" s="446">
        <f t="shared" si="11"/>
        <v>0</v>
      </c>
      <c r="E426" s="449"/>
    </row>
    <row r="427" spans="2:5" hidden="1">
      <c r="B427" s="244">
        <v>315</v>
      </c>
      <c r="C427" s="92" t="s">
        <v>950</v>
      </c>
      <c r="D427" s="446">
        <f t="shared" si="11"/>
        <v>0</v>
      </c>
      <c r="E427" s="449"/>
    </row>
    <row r="428" spans="2:5" hidden="1">
      <c r="B428" s="244">
        <v>316</v>
      </c>
      <c r="C428" s="92" t="s">
        <v>951</v>
      </c>
      <c r="D428" s="446">
        <f t="shared" si="11"/>
        <v>0</v>
      </c>
      <c r="E428" s="449"/>
    </row>
    <row r="429" spans="2:5" hidden="1">
      <c r="B429" s="244">
        <v>317</v>
      </c>
      <c r="C429" s="92" t="s">
        <v>952</v>
      </c>
      <c r="D429" s="446">
        <f t="shared" si="11"/>
        <v>0</v>
      </c>
      <c r="E429" s="449"/>
    </row>
    <row r="430" spans="2:5" hidden="1">
      <c r="B430" s="244">
        <v>399</v>
      </c>
      <c r="C430" s="92" t="s">
        <v>953</v>
      </c>
      <c r="D430" s="446">
        <f t="shared" si="11"/>
        <v>0</v>
      </c>
      <c r="E430" s="449"/>
    </row>
    <row r="431" spans="2:5" hidden="1">
      <c r="B431" s="244">
        <v>400</v>
      </c>
      <c r="C431" s="92" t="s">
        <v>727</v>
      </c>
      <c r="D431" s="446">
        <f>SUM(D432:D439)</f>
        <v>3000000</v>
      </c>
      <c r="E431" s="449">
        <f>D431/$D$372</f>
        <v>8.5545743490460804E-2</v>
      </c>
    </row>
    <row r="432" spans="2:5" hidden="1">
      <c r="B432" s="244">
        <v>401</v>
      </c>
      <c r="C432" s="92" t="s">
        <v>1125</v>
      </c>
      <c r="D432" s="446">
        <f>SUMIF($J$4:$J$340,B432,$K$4:$K$340)</f>
        <v>0</v>
      </c>
      <c r="E432" s="449"/>
    </row>
    <row r="433" spans="2:5" hidden="1">
      <c r="B433" s="244">
        <v>402</v>
      </c>
      <c r="C433" s="92" t="s">
        <v>1126</v>
      </c>
      <c r="D433" s="446">
        <f t="shared" ref="D433:D439" si="12">SUMIF($J$4:$J$340,B433,$K$4:$K$340)</f>
        <v>0</v>
      </c>
      <c r="E433" s="449"/>
    </row>
    <row r="434" spans="2:5" hidden="1">
      <c r="B434" s="244">
        <v>403</v>
      </c>
      <c r="C434" s="92" t="s">
        <v>1127</v>
      </c>
      <c r="D434" s="446">
        <f t="shared" si="12"/>
        <v>0</v>
      </c>
      <c r="E434" s="449"/>
    </row>
    <row r="435" spans="2:5" hidden="1">
      <c r="B435" s="244">
        <v>404</v>
      </c>
      <c r="C435" s="92" t="s">
        <v>1128</v>
      </c>
      <c r="D435" s="446">
        <f t="shared" si="12"/>
        <v>0</v>
      </c>
      <c r="E435" s="449"/>
    </row>
    <row r="436" spans="2:5" hidden="1">
      <c r="B436" s="244">
        <v>405</v>
      </c>
      <c r="C436" s="92" t="s">
        <v>1129</v>
      </c>
      <c r="D436" s="446">
        <f t="shared" si="12"/>
        <v>0</v>
      </c>
      <c r="E436" s="449"/>
    </row>
    <row r="437" spans="2:5" hidden="1">
      <c r="B437" s="244">
        <v>406</v>
      </c>
      <c r="C437" s="92" t="s">
        <v>1130</v>
      </c>
      <c r="D437" s="446">
        <f t="shared" si="12"/>
        <v>3000000</v>
      </c>
      <c r="E437" s="449"/>
    </row>
    <row r="438" spans="2:5" hidden="1">
      <c r="B438" s="244">
        <v>407</v>
      </c>
      <c r="C438" s="92" t="s">
        <v>1131</v>
      </c>
      <c r="D438" s="446">
        <f t="shared" si="12"/>
        <v>0</v>
      </c>
      <c r="E438" s="449"/>
    </row>
    <row r="439" spans="2:5" hidden="1">
      <c r="B439" s="244">
        <v>499</v>
      </c>
      <c r="C439" s="92" t="s">
        <v>1132</v>
      </c>
      <c r="D439" s="446">
        <f t="shared" si="12"/>
        <v>0</v>
      </c>
      <c r="E439" s="449"/>
    </row>
    <row r="440" spans="2:5" hidden="1">
      <c r="B440" s="244">
        <v>500</v>
      </c>
      <c r="C440" s="92" t="s">
        <v>728</v>
      </c>
      <c r="D440" s="446">
        <f>SUM(D441:D444)</f>
        <v>0</v>
      </c>
      <c r="E440" s="449">
        <f>D440/$D$372</f>
        <v>0</v>
      </c>
    </row>
    <row r="441" spans="2:5" hidden="1">
      <c r="B441" s="244">
        <v>501</v>
      </c>
      <c r="C441" s="92" t="s">
        <v>730</v>
      </c>
      <c r="D441" s="446">
        <f>SUMIF($L$4:$L$340,B441,$M$4:$M$340)</f>
        <v>0</v>
      </c>
      <c r="E441" s="450"/>
    </row>
    <row r="442" spans="2:5" hidden="1">
      <c r="B442" s="244">
        <v>502</v>
      </c>
      <c r="C442" s="92" t="s">
        <v>729</v>
      </c>
      <c r="D442" s="446">
        <f t="shared" ref="D442:D444" si="13">SUMIF($L$4:$L$340,B442,$M$4:$M$340)</f>
        <v>0</v>
      </c>
      <c r="E442" s="450"/>
    </row>
    <row r="443" spans="2:5" hidden="1">
      <c r="B443" s="244">
        <v>503</v>
      </c>
      <c r="C443" s="92" t="s">
        <v>731</v>
      </c>
      <c r="D443" s="446">
        <f t="shared" si="13"/>
        <v>0</v>
      </c>
      <c r="E443" s="450"/>
    </row>
    <row r="444" spans="2:5" hidden="1">
      <c r="B444" s="244">
        <v>599</v>
      </c>
      <c r="C444" s="92" t="s">
        <v>958</v>
      </c>
      <c r="D444" s="446">
        <f t="shared" si="13"/>
        <v>0</v>
      </c>
      <c r="E444" s="450"/>
    </row>
    <row r="445" spans="2:5" hidden="1">
      <c r="B445" s="244">
        <v>900</v>
      </c>
      <c r="C445" s="92" t="s">
        <v>732</v>
      </c>
      <c r="D445" s="446">
        <f>SUM(D446:D450)</f>
        <v>0</v>
      </c>
      <c r="E445" s="449">
        <f>D445/$D$372</f>
        <v>0</v>
      </c>
    </row>
    <row r="446" spans="2:5" hidden="1">
      <c r="B446" s="244">
        <v>901</v>
      </c>
      <c r="C446" s="92" t="s">
        <v>954</v>
      </c>
      <c r="D446" s="446">
        <f>SUMIF($N$4:$N$340,B446,$O$4:$O$340)</f>
        <v>0</v>
      </c>
      <c r="E446" s="449"/>
    </row>
    <row r="447" spans="2:5" hidden="1">
      <c r="B447" s="244">
        <v>902</v>
      </c>
      <c r="C447" s="92" t="s">
        <v>955</v>
      </c>
      <c r="D447" s="446">
        <f t="shared" ref="D447:D450" si="14">SUMIF($N$4:$N$340,B447,$O$4:$O$340)</f>
        <v>0</v>
      </c>
      <c r="E447" s="449"/>
    </row>
    <row r="448" spans="2:5" hidden="1">
      <c r="B448" s="244">
        <v>903</v>
      </c>
      <c r="C448" s="92" t="s">
        <v>956</v>
      </c>
      <c r="D448" s="446">
        <f t="shared" si="14"/>
        <v>0</v>
      </c>
      <c r="E448" s="449"/>
    </row>
    <row r="449" spans="2:5" hidden="1">
      <c r="B449" s="244">
        <v>904</v>
      </c>
      <c r="C449" s="92" t="s">
        <v>957</v>
      </c>
      <c r="D449" s="446">
        <f t="shared" si="14"/>
        <v>0</v>
      </c>
      <c r="E449" s="449"/>
    </row>
    <row r="450" spans="2:5" hidden="1">
      <c r="B450" s="244">
        <v>999</v>
      </c>
      <c r="C450" s="92" t="s">
        <v>725</v>
      </c>
      <c r="D450" s="446">
        <f t="shared" si="14"/>
        <v>0</v>
      </c>
      <c r="E450" s="449"/>
    </row>
    <row r="451" spans="2:5" hidden="1">
      <c r="D451" s="249"/>
    </row>
  </sheetData>
  <sheetProtection password="D38D" sheet="1" objects="1" scenarios="1"/>
  <mergeCells count="23">
    <mergeCell ref="J341:K341"/>
    <mergeCell ref="L341:M341"/>
    <mergeCell ref="N341:O341"/>
    <mergeCell ref="H1:I1"/>
    <mergeCell ref="A341:C341"/>
    <mergeCell ref="D341:E341"/>
    <mergeCell ref="F341:G341"/>
    <mergeCell ref="H341:I341"/>
    <mergeCell ref="A1:A3"/>
    <mergeCell ref="J1:K1"/>
    <mergeCell ref="L1:M1"/>
    <mergeCell ref="N1:O1"/>
    <mergeCell ref="B1:B3"/>
    <mergeCell ref="C1:C3"/>
    <mergeCell ref="P1:P3"/>
    <mergeCell ref="D3:E3"/>
    <mergeCell ref="F3:G3"/>
    <mergeCell ref="H3:I3"/>
    <mergeCell ref="J3:K3"/>
    <mergeCell ref="L3:M3"/>
    <mergeCell ref="N3:O3"/>
    <mergeCell ref="D1:E1"/>
    <mergeCell ref="F1:G1"/>
  </mergeCells>
  <conditionalFormatting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O285 E287 O287 E297:E298 N321:O322 O315:O318 O324 O326 O330:O332 M336:M339 H281:I281 J282:K282 N281:O283 N309:O309 G301:G302 G304:G305">
    <cfRule type="containsBlanks" dxfId="119" priority="60">
      <formula>LEN(TRIM(E7))=0</formula>
    </cfRule>
  </conditionalFormatting>
  <dataValidations count="7">
    <dataValidation type="list" allowBlank="1" showInputMessage="1" showErrorMessage="1" sqref="H281">
      <formula1>$S$285:$S$302</formula1>
    </dataValidation>
    <dataValidation type="list" allowBlank="1" showInputMessage="1" showErrorMessage="1" sqref="J282">
      <formula1>$S$304:$S$311</formula1>
    </dataValidation>
    <dataValidation type="list" allowBlank="1" showInputMessage="1" showErrorMessage="1" sqref="N281:N283">
      <formula1>$S$313:$S$316</formula1>
    </dataValidation>
    <dataValidation type="list" allowBlank="1" showInputMessage="1" showErrorMessage="1" sqref="N309">
      <formula1>$S$318:$S$319</formula1>
    </dataValidation>
    <dataValidation type="list" allowBlank="1" showInputMessage="1" showErrorMessage="1" sqref="N321:N322">
      <formula1>$S$321:$S$323</formula1>
    </dataValidation>
    <dataValidation type="whole" operator="greaterThanOrEqual" allowBlank="1" showInputMessage="1" showErrorMessage="1" sqref="E7:E21 E24:E25 E27:E30 E32:E34 E41 E43:E44 E46 E48:E50 E52 E55:E56 E66:E67 E73:E75 E77:E80 E82:E87 E89:E98 E100:E108 E110:E112 E114:E127 E129:E134 E136:E140 E143:E159 E161:E170 E172:E184 E186:E195 E198 E200:E201 E203 E205:E207 E209 E213:E222 E224:E227 E229:E237 E239:E240 E242:E257 E263:E272 E274:E275 E277:E279 G304:G305 I281 K282 O281:O283 O285 E287 O287 E297:E298 M336:M339 O309 O315:O318 O321:O322 O324 O326 O330:O332 G301:G302">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C1:C3">
      <formula1>0</formula1>
    </dataValidation>
  </dataValidations>
  <pageMargins left="1.1811023622047245" right="0.39370078740157483" top="0.74803149606299213" bottom="0.78740157480314965" header="0.31496062992125984" footer="0.31496062992125984"/>
  <pageSetup paperSize="5" scale="75" orientation="landscape" horizontalDpi="200" verticalDpi="200" r:id="rId1"/>
  <headerFooter>
    <oddHeader>&amp;L&amp;"-,Negrita"&amp;18Estimación de Ingresos por Clasificación Económica, Fuente de Financiamiento y Concepto 2012&amp;"-,Normal"&amp;11
&amp;"-,Negrita"&amp;14Nombre de la Entidad: &amp;F, Jalisco</oddHeader>
    <oddFooter>&amp;RPágina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sheetPr codeName="Hoja5">
    <tabColor rgb="FFFFFF00"/>
  </sheetPr>
  <dimension ref="A1:Q529"/>
  <sheetViews>
    <sheetView zoomScale="110" zoomScaleNormal="110" workbookViewId="0">
      <pane ySplit="4" topLeftCell="A310" activePane="bottomLeft" state="frozen"/>
      <selection pane="bottomLeft" activeCell="J316" sqref="J316"/>
    </sheetView>
  </sheetViews>
  <sheetFormatPr baseColWidth="10" defaultColWidth="0" defaultRowHeight="15" zeroHeight="1"/>
  <cols>
    <col min="1" max="1" width="5" style="25" bestFit="1" customWidth="1"/>
    <col min="2" max="2" width="55" style="25" customWidth="1"/>
    <col min="3" max="3" width="4" style="47" customWidth="1"/>
    <col min="4" max="4" width="15" style="30" customWidth="1"/>
    <col min="5" max="5" width="4" style="47" bestFit="1" customWidth="1"/>
    <col min="6" max="6" width="15" style="30" customWidth="1"/>
    <col min="7" max="7" width="4" style="47" bestFit="1" customWidth="1"/>
    <col min="8" max="8" width="15" style="30" customWidth="1"/>
    <col min="9" max="9" width="4" style="47" bestFit="1" customWidth="1"/>
    <col min="10" max="10" width="15" style="30" customWidth="1"/>
    <col min="11" max="11" width="4.5703125" style="47" bestFit="1" customWidth="1"/>
    <col min="12" max="12" width="15" style="30" customWidth="1"/>
    <col min="13" max="13" width="4" style="47" bestFit="1" customWidth="1"/>
    <col min="14" max="14" width="15" style="30" customWidth="1"/>
    <col min="15" max="15" width="16.5703125" style="31" customWidth="1"/>
    <col min="16" max="16" width="0.28515625" customWidth="1"/>
    <col min="17" max="16384" width="11.42578125" hidden="1"/>
  </cols>
  <sheetData>
    <row r="1" spans="1:17" s="43" customFormat="1" ht="37.5" customHeight="1">
      <c r="A1" s="615" t="s">
        <v>607</v>
      </c>
      <c r="B1" s="616" t="s">
        <v>1160</v>
      </c>
      <c r="C1" s="610" t="s">
        <v>960</v>
      </c>
      <c r="D1" s="610"/>
      <c r="E1" s="611" t="s">
        <v>360</v>
      </c>
      <c r="F1" s="611"/>
      <c r="G1" s="611" t="s">
        <v>726</v>
      </c>
      <c r="H1" s="611"/>
      <c r="I1" s="611" t="s">
        <v>727</v>
      </c>
      <c r="J1" s="611"/>
      <c r="K1" s="611" t="s">
        <v>728</v>
      </c>
      <c r="L1" s="611"/>
      <c r="M1" s="611" t="s">
        <v>732</v>
      </c>
      <c r="N1" s="611"/>
      <c r="O1" s="607" t="s">
        <v>712</v>
      </c>
    </row>
    <row r="2" spans="1:17" s="43" customFormat="1">
      <c r="A2" s="616"/>
      <c r="B2" s="616"/>
      <c r="C2" s="75" t="s">
        <v>733</v>
      </c>
      <c r="D2" s="48" t="s">
        <v>959</v>
      </c>
      <c r="E2" s="75" t="s">
        <v>733</v>
      </c>
      <c r="F2" s="48" t="s">
        <v>959</v>
      </c>
      <c r="G2" s="75" t="s">
        <v>733</v>
      </c>
      <c r="H2" s="48" t="s">
        <v>959</v>
      </c>
      <c r="I2" s="75" t="s">
        <v>733</v>
      </c>
      <c r="J2" s="48" t="s">
        <v>959</v>
      </c>
      <c r="K2" s="75" t="s">
        <v>733</v>
      </c>
      <c r="L2" s="48" t="s">
        <v>959</v>
      </c>
      <c r="M2" s="75" t="s">
        <v>733</v>
      </c>
      <c r="N2" s="48" t="s">
        <v>959</v>
      </c>
      <c r="O2" s="607"/>
    </row>
    <row r="3" spans="1:17" s="43" customFormat="1" ht="18" customHeight="1">
      <c r="A3" s="618"/>
      <c r="B3" s="623"/>
      <c r="C3" s="619"/>
      <c r="D3" s="620"/>
      <c r="E3" s="619"/>
      <c r="F3" s="620"/>
      <c r="G3" s="619"/>
      <c r="H3" s="620"/>
      <c r="I3" s="619"/>
      <c r="J3" s="620"/>
      <c r="K3" s="619"/>
      <c r="L3" s="620"/>
      <c r="M3" s="619"/>
      <c r="N3" s="620"/>
      <c r="O3" s="617"/>
    </row>
    <row r="4" spans="1:17" s="43" customFormat="1" ht="0.95" customHeight="1">
      <c r="A4" s="61"/>
      <c r="B4" s="61"/>
      <c r="C4" s="65"/>
      <c r="D4" s="66"/>
      <c r="E4" s="65"/>
      <c r="F4" s="66"/>
      <c r="G4" s="65"/>
      <c r="H4" s="66"/>
      <c r="I4" s="65"/>
      <c r="J4" s="66"/>
      <c r="K4" s="65"/>
      <c r="L4" s="66"/>
      <c r="M4" s="65"/>
      <c r="N4" s="66"/>
      <c r="O4" s="64"/>
    </row>
    <row r="5" spans="1:17" ht="25.5" customHeight="1">
      <c r="A5" s="67">
        <v>1000</v>
      </c>
      <c r="B5" s="68" t="s">
        <v>0</v>
      </c>
      <c r="C5" s="69"/>
      <c r="D5" s="70">
        <f>D6+D11+D16+D25+D30+D37+D39</f>
        <v>7500904</v>
      </c>
      <c r="E5" s="69"/>
      <c r="F5" s="70">
        <f>F6+F11+F16+F25+F30+F37+F39</f>
        <v>1918056</v>
      </c>
      <c r="G5" s="69"/>
      <c r="H5" s="70">
        <f>H6+H11+H16+H25+H30+H37+H39</f>
        <v>0</v>
      </c>
      <c r="I5" s="69"/>
      <c r="J5" s="70">
        <f>J6+J11+J16+J25+J30+J37+J39</f>
        <v>0</v>
      </c>
      <c r="K5" s="69"/>
      <c r="L5" s="70">
        <f>L6+L11+L16+L25+L30+L37+L39</f>
        <v>0</v>
      </c>
      <c r="M5" s="69"/>
      <c r="N5" s="70">
        <f>N6+N11+N16+N25+N30+N37+N39</f>
        <v>0</v>
      </c>
      <c r="O5" s="71">
        <f t="shared" ref="O5:O8" si="0">D5+F5+H5+J5+L5+N5</f>
        <v>9418960</v>
      </c>
    </row>
    <row r="6" spans="1:17" ht="25.5" customHeight="1">
      <c r="A6" s="49">
        <v>1100</v>
      </c>
      <c r="B6" s="50" t="s">
        <v>1</v>
      </c>
      <c r="C6" s="51"/>
      <c r="D6" s="62">
        <f>SUM(D7:D10)</f>
        <v>4226600</v>
      </c>
      <c r="E6" s="51"/>
      <c r="F6" s="62">
        <f>SUM(F7:F10)</f>
        <v>1686853</v>
      </c>
      <c r="G6" s="51"/>
      <c r="H6" s="62">
        <f>SUM(H7:H10)</f>
        <v>0</v>
      </c>
      <c r="I6" s="51"/>
      <c r="J6" s="62">
        <f>SUM(J7:J10)</f>
        <v>0</v>
      </c>
      <c r="K6" s="51"/>
      <c r="L6" s="62">
        <f>SUM(L7:L10)</f>
        <v>0</v>
      </c>
      <c r="M6" s="51"/>
      <c r="N6" s="62">
        <f>SUM(N7:N10)</f>
        <v>0</v>
      </c>
      <c r="O6" s="52">
        <f t="shared" si="0"/>
        <v>5913453</v>
      </c>
      <c r="Q6">
        <v>1</v>
      </c>
    </row>
    <row r="7" spans="1:17" ht="25.5" customHeight="1">
      <c r="A7" s="53">
        <v>111</v>
      </c>
      <c r="B7" s="86" t="s">
        <v>2</v>
      </c>
      <c r="C7" s="84">
        <v>101</v>
      </c>
      <c r="D7" s="85">
        <v>1803360</v>
      </c>
      <c r="E7" s="378"/>
      <c r="F7" s="379"/>
      <c r="G7" s="378"/>
      <c r="H7" s="379"/>
      <c r="I7" s="378"/>
      <c r="J7" s="379"/>
      <c r="K7" s="378"/>
      <c r="L7" s="379"/>
      <c r="M7" s="378"/>
      <c r="N7" s="379"/>
      <c r="O7" s="63">
        <f t="shared" si="0"/>
        <v>1803360</v>
      </c>
      <c r="Q7">
        <v>2</v>
      </c>
    </row>
    <row r="8" spans="1:17" ht="25.5" customHeight="1">
      <c r="A8" s="53">
        <v>112</v>
      </c>
      <c r="B8" s="54" t="s">
        <v>3</v>
      </c>
      <c r="C8" s="378"/>
      <c r="D8" s="379"/>
      <c r="E8" s="378"/>
      <c r="F8" s="379"/>
      <c r="G8" s="378"/>
      <c r="H8" s="379"/>
      <c r="I8" s="378"/>
      <c r="J8" s="379"/>
      <c r="K8" s="378"/>
      <c r="L8" s="379"/>
      <c r="M8" s="378"/>
      <c r="N8" s="379"/>
      <c r="O8" s="63">
        <f t="shared" si="0"/>
        <v>0</v>
      </c>
      <c r="Q8">
        <v>3</v>
      </c>
    </row>
    <row r="9" spans="1:17" ht="25.5" customHeight="1">
      <c r="A9" s="53">
        <v>113</v>
      </c>
      <c r="B9" s="54" t="s">
        <v>4</v>
      </c>
      <c r="C9" s="84">
        <v>101</v>
      </c>
      <c r="D9" s="85">
        <v>2423240</v>
      </c>
      <c r="E9" s="84">
        <v>230</v>
      </c>
      <c r="F9" s="85">
        <v>1686853</v>
      </c>
      <c r="G9" s="84"/>
      <c r="H9" s="85"/>
      <c r="I9" s="378"/>
      <c r="J9" s="379"/>
      <c r="K9" s="378"/>
      <c r="L9" s="379"/>
      <c r="M9" s="378"/>
      <c r="N9" s="379"/>
      <c r="O9" s="63">
        <f>D9+F9+H9+J9+L9+N9</f>
        <v>4110093</v>
      </c>
    </row>
    <row r="10" spans="1:17" ht="25.5" customHeight="1">
      <c r="A10" s="53">
        <v>114</v>
      </c>
      <c r="B10" s="54" t="s">
        <v>704</v>
      </c>
      <c r="C10" s="84"/>
      <c r="D10" s="85"/>
      <c r="E10" s="378"/>
      <c r="F10" s="379"/>
      <c r="G10" s="378"/>
      <c r="H10" s="379"/>
      <c r="I10" s="378"/>
      <c r="J10" s="379"/>
      <c r="K10" s="378"/>
      <c r="L10" s="379"/>
      <c r="M10" s="378"/>
      <c r="N10" s="379"/>
      <c r="O10" s="63">
        <f t="shared" ref="O10:O70" si="1">D10+F10+H10+J10+L10+N10</f>
        <v>0</v>
      </c>
      <c r="Q10">
        <v>101</v>
      </c>
    </row>
    <row r="11" spans="1:17" ht="25.5" customHeight="1">
      <c r="A11" s="49">
        <v>1200</v>
      </c>
      <c r="B11" s="50" t="s">
        <v>5</v>
      </c>
      <c r="C11" s="51"/>
      <c r="D11" s="62">
        <f>SUM(D12:D15)</f>
        <v>1850000</v>
      </c>
      <c r="E11" s="51"/>
      <c r="F11" s="62">
        <f>SUM(F12:F15)</f>
        <v>0</v>
      </c>
      <c r="G11" s="51"/>
      <c r="H11" s="62">
        <f>SUM(H12:H15)</f>
        <v>0</v>
      </c>
      <c r="I11" s="51"/>
      <c r="J11" s="62">
        <f>SUM(J12:J15)</f>
        <v>0</v>
      </c>
      <c r="K11" s="51"/>
      <c r="L11" s="62">
        <f>SUM(L12:L15)</f>
        <v>0</v>
      </c>
      <c r="M11" s="51"/>
      <c r="N11" s="62">
        <f>SUM(N12:N15)</f>
        <v>0</v>
      </c>
      <c r="O11" s="52">
        <f t="shared" si="1"/>
        <v>1850000</v>
      </c>
      <c r="Q11">
        <v>102</v>
      </c>
    </row>
    <row r="12" spans="1:17" ht="25.5" customHeight="1">
      <c r="A12" s="53">
        <v>121</v>
      </c>
      <c r="B12" s="54" t="s">
        <v>6</v>
      </c>
      <c r="C12" s="84"/>
      <c r="D12" s="85"/>
      <c r="E12" s="84"/>
      <c r="F12" s="85"/>
      <c r="G12" s="84"/>
      <c r="H12" s="85"/>
      <c r="I12" s="378"/>
      <c r="J12" s="379"/>
      <c r="K12" s="378"/>
      <c r="L12" s="379"/>
      <c r="M12" s="84"/>
      <c r="N12" s="85"/>
      <c r="O12" s="52">
        <f t="shared" si="1"/>
        <v>0</v>
      </c>
      <c r="Q12">
        <v>103</v>
      </c>
    </row>
    <row r="13" spans="1:17" ht="25.5" customHeight="1">
      <c r="A13" s="53">
        <v>122</v>
      </c>
      <c r="B13" s="54" t="s">
        <v>7</v>
      </c>
      <c r="C13" s="84">
        <v>101</v>
      </c>
      <c r="D13" s="85">
        <v>1850000</v>
      </c>
      <c r="E13" s="84"/>
      <c r="F13" s="85"/>
      <c r="G13" s="84"/>
      <c r="H13" s="85"/>
      <c r="I13" s="378"/>
      <c r="J13" s="379"/>
      <c r="K13" s="378"/>
      <c r="L13" s="379"/>
      <c r="M13" s="84"/>
      <c r="N13" s="85"/>
      <c r="O13" s="52">
        <f t="shared" si="1"/>
        <v>1850000</v>
      </c>
      <c r="Q13">
        <v>104</v>
      </c>
    </row>
    <row r="14" spans="1:17" ht="25.5" customHeight="1">
      <c r="A14" s="53">
        <v>123</v>
      </c>
      <c r="B14" s="54" t="s">
        <v>8</v>
      </c>
      <c r="C14" s="84"/>
      <c r="D14" s="85"/>
      <c r="E14" s="378"/>
      <c r="F14" s="379"/>
      <c r="G14" s="378"/>
      <c r="H14" s="379"/>
      <c r="I14" s="378"/>
      <c r="J14" s="379"/>
      <c r="K14" s="378"/>
      <c r="L14" s="379"/>
      <c r="M14" s="84"/>
      <c r="N14" s="85"/>
      <c r="O14" s="52">
        <f t="shared" si="1"/>
        <v>0</v>
      </c>
      <c r="Q14">
        <v>105</v>
      </c>
    </row>
    <row r="15" spans="1:17" ht="25.5" customHeight="1">
      <c r="A15" s="53">
        <v>124</v>
      </c>
      <c r="B15" s="54" t="s">
        <v>705</v>
      </c>
      <c r="C15" s="378"/>
      <c r="D15" s="379"/>
      <c r="E15" s="378"/>
      <c r="F15" s="379"/>
      <c r="G15" s="378"/>
      <c r="H15" s="379"/>
      <c r="I15" s="378"/>
      <c r="J15" s="379"/>
      <c r="K15" s="378"/>
      <c r="L15" s="379"/>
      <c r="M15" s="378"/>
      <c r="N15" s="379"/>
      <c r="O15" s="52">
        <f t="shared" si="1"/>
        <v>0</v>
      </c>
      <c r="Q15">
        <v>106</v>
      </c>
    </row>
    <row r="16" spans="1:17" ht="25.5" customHeight="1">
      <c r="A16" s="49">
        <v>1300</v>
      </c>
      <c r="B16" s="50" t="s">
        <v>9</v>
      </c>
      <c r="C16" s="51"/>
      <c r="D16" s="62">
        <f>SUM(D17:D24)</f>
        <v>629304</v>
      </c>
      <c r="E16" s="51"/>
      <c r="F16" s="62">
        <f>SUM(F17:F24)</f>
        <v>231203</v>
      </c>
      <c r="G16" s="51"/>
      <c r="H16" s="62">
        <f>SUM(H17:H24)</f>
        <v>0</v>
      </c>
      <c r="I16" s="51"/>
      <c r="J16" s="62">
        <f>SUM(J17:J24)</f>
        <v>0</v>
      </c>
      <c r="K16" s="51"/>
      <c r="L16" s="62">
        <f>SUM(L17:L24)</f>
        <v>0</v>
      </c>
      <c r="M16" s="51"/>
      <c r="N16" s="62">
        <f>SUM(N17:N24)</f>
        <v>0</v>
      </c>
      <c r="O16" s="52">
        <f t="shared" si="1"/>
        <v>860507</v>
      </c>
      <c r="Q16">
        <v>199</v>
      </c>
    </row>
    <row r="17" spans="1:17" ht="25.5" customHeight="1">
      <c r="A17" s="53">
        <v>131</v>
      </c>
      <c r="B17" s="54" t="s">
        <v>10</v>
      </c>
      <c r="C17" s="84"/>
      <c r="D17" s="85"/>
      <c r="E17" s="378"/>
      <c r="F17" s="379"/>
      <c r="G17" s="378"/>
      <c r="H17" s="379"/>
      <c r="I17" s="378"/>
      <c r="J17" s="379"/>
      <c r="K17" s="378"/>
      <c r="L17" s="379"/>
      <c r="M17" s="84"/>
      <c r="N17" s="85"/>
      <c r="O17" s="52">
        <f t="shared" si="1"/>
        <v>0</v>
      </c>
    </row>
    <row r="18" spans="1:17" ht="25.5" customHeight="1">
      <c r="A18" s="53">
        <v>132</v>
      </c>
      <c r="B18" s="54" t="s">
        <v>11</v>
      </c>
      <c r="C18" s="84">
        <v>101</v>
      </c>
      <c r="D18" s="85">
        <v>579304</v>
      </c>
      <c r="E18" s="84">
        <v>230</v>
      </c>
      <c r="F18" s="85">
        <v>231203</v>
      </c>
      <c r="G18" s="378"/>
      <c r="H18" s="379"/>
      <c r="I18" s="378"/>
      <c r="J18" s="379"/>
      <c r="K18" s="378"/>
      <c r="L18" s="379"/>
      <c r="M18" s="84"/>
      <c r="N18" s="85"/>
      <c r="O18" s="52">
        <f t="shared" si="1"/>
        <v>810507</v>
      </c>
      <c r="Q18" s="76" t="s">
        <v>1123</v>
      </c>
    </row>
    <row r="19" spans="1:17" ht="25.5" customHeight="1">
      <c r="A19" s="53">
        <v>133</v>
      </c>
      <c r="B19" s="54" t="s">
        <v>12</v>
      </c>
      <c r="C19" s="84">
        <v>101</v>
      </c>
      <c r="D19" s="85">
        <v>50000</v>
      </c>
      <c r="E19" s="84"/>
      <c r="F19" s="85"/>
      <c r="G19" s="378"/>
      <c r="H19" s="379"/>
      <c r="I19" s="378"/>
      <c r="J19" s="379"/>
      <c r="K19" s="378"/>
      <c r="L19" s="379"/>
      <c r="M19" s="84"/>
      <c r="N19" s="85"/>
      <c r="O19" s="52">
        <f t="shared" si="1"/>
        <v>50000</v>
      </c>
      <c r="Q19">
        <v>201</v>
      </c>
    </row>
    <row r="20" spans="1:17" ht="25.5" customHeight="1">
      <c r="A20" s="53">
        <v>134</v>
      </c>
      <c r="B20" s="54" t="s">
        <v>13</v>
      </c>
      <c r="C20" s="84"/>
      <c r="D20" s="85"/>
      <c r="E20" s="84"/>
      <c r="F20" s="85"/>
      <c r="G20" s="378"/>
      <c r="H20" s="379"/>
      <c r="I20" s="378"/>
      <c r="J20" s="379"/>
      <c r="K20" s="378"/>
      <c r="L20" s="379"/>
      <c r="M20" s="84"/>
      <c r="N20" s="85"/>
      <c r="O20" s="52">
        <f t="shared" si="1"/>
        <v>0</v>
      </c>
      <c r="Q20">
        <v>203</v>
      </c>
    </row>
    <row r="21" spans="1:17" ht="25.5" customHeight="1">
      <c r="A21" s="53">
        <v>135</v>
      </c>
      <c r="B21" s="54" t="s">
        <v>14</v>
      </c>
      <c r="C21" s="378"/>
      <c r="D21" s="379"/>
      <c r="E21" s="378"/>
      <c r="F21" s="379"/>
      <c r="G21" s="378"/>
      <c r="H21" s="379"/>
      <c r="I21" s="378"/>
      <c r="J21" s="379"/>
      <c r="K21" s="378"/>
      <c r="L21" s="379"/>
      <c r="M21" s="378"/>
      <c r="N21" s="379"/>
      <c r="O21" s="52">
        <f t="shared" si="1"/>
        <v>0</v>
      </c>
      <c r="Q21">
        <v>205</v>
      </c>
    </row>
    <row r="22" spans="1:17" ht="25.5" customHeight="1">
      <c r="A22" s="53">
        <v>136</v>
      </c>
      <c r="B22" s="54" t="s">
        <v>15</v>
      </c>
      <c r="C22" s="378"/>
      <c r="D22" s="379"/>
      <c r="E22" s="378"/>
      <c r="F22" s="379"/>
      <c r="G22" s="378"/>
      <c r="H22" s="379"/>
      <c r="I22" s="378"/>
      <c r="J22" s="379"/>
      <c r="K22" s="378"/>
      <c r="L22" s="379"/>
      <c r="M22" s="378"/>
      <c r="N22" s="379"/>
      <c r="O22" s="52">
        <f t="shared" si="1"/>
        <v>0</v>
      </c>
      <c r="Q22">
        <v>207</v>
      </c>
    </row>
    <row r="23" spans="1:17" ht="25.5" customHeight="1">
      <c r="A23" s="53">
        <v>137</v>
      </c>
      <c r="B23" s="54" t="s">
        <v>16</v>
      </c>
      <c r="C23" s="84"/>
      <c r="D23" s="85"/>
      <c r="E23" s="84"/>
      <c r="F23" s="85"/>
      <c r="G23" s="84"/>
      <c r="H23" s="85"/>
      <c r="I23" s="378"/>
      <c r="J23" s="379"/>
      <c r="K23" s="378"/>
      <c r="L23" s="379"/>
      <c r="M23" s="84"/>
      <c r="N23" s="85"/>
      <c r="O23" s="52">
        <f t="shared" si="1"/>
        <v>0</v>
      </c>
      <c r="Q23">
        <v>209</v>
      </c>
    </row>
    <row r="24" spans="1:17" ht="25.5" customHeight="1">
      <c r="A24" s="53">
        <v>138</v>
      </c>
      <c r="B24" s="54" t="s">
        <v>17</v>
      </c>
      <c r="C24" s="378"/>
      <c r="D24" s="379"/>
      <c r="E24" s="378"/>
      <c r="F24" s="379"/>
      <c r="G24" s="378"/>
      <c r="H24" s="379"/>
      <c r="I24" s="378"/>
      <c r="J24" s="379"/>
      <c r="K24" s="378"/>
      <c r="L24" s="379"/>
      <c r="M24" s="378"/>
      <c r="N24" s="379"/>
      <c r="O24" s="52">
        <f t="shared" si="1"/>
        <v>0</v>
      </c>
      <c r="Q24">
        <v>211</v>
      </c>
    </row>
    <row r="25" spans="1:17" ht="25.5" customHeight="1">
      <c r="A25" s="49">
        <v>1400</v>
      </c>
      <c r="B25" s="50" t="s">
        <v>18</v>
      </c>
      <c r="C25" s="51"/>
      <c r="D25" s="62">
        <f>SUM(D26:D29)</f>
        <v>20000</v>
      </c>
      <c r="E25" s="51"/>
      <c r="F25" s="62">
        <f>SUM(F26:F29)</f>
        <v>0</v>
      </c>
      <c r="G25" s="51"/>
      <c r="H25" s="62">
        <f>SUM(H26:H29)</f>
        <v>0</v>
      </c>
      <c r="I25" s="51"/>
      <c r="J25" s="62">
        <f>SUM(J26:J29)</f>
        <v>0</v>
      </c>
      <c r="K25" s="51"/>
      <c r="L25" s="62">
        <f>SUM(L26:L29)</f>
        <v>0</v>
      </c>
      <c r="M25" s="51"/>
      <c r="N25" s="62">
        <f>SUM(N26:N29)</f>
        <v>0</v>
      </c>
      <c r="O25" s="52">
        <f t="shared" si="1"/>
        <v>20000</v>
      </c>
      <c r="Q25">
        <v>213</v>
      </c>
    </row>
    <row r="26" spans="1:17" ht="25.5" customHeight="1">
      <c r="A26" s="53">
        <v>141</v>
      </c>
      <c r="B26" s="54" t="s">
        <v>19</v>
      </c>
      <c r="C26" s="84">
        <v>101</v>
      </c>
      <c r="D26" s="85">
        <v>20000</v>
      </c>
      <c r="E26" s="84"/>
      <c r="F26" s="85"/>
      <c r="G26" s="378"/>
      <c r="H26" s="379"/>
      <c r="I26" s="378"/>
      <c r="J26" s="379"/>
      <c r="K26" s="378"/>
      <c r="L26" s="379"/>
      <c r="M26" s="84"/>
      <c r="N26" s="85"/>
      <c r="O26" s="52">
        <f t="shared" si="1"/>
        <v>20000</v>
      </c>
      <c r="Q26">
        <v>215</v>
      </c>
    </row>
    <row r="27" spans="1:17" ht="25.5" customHeight="1">
      <c r="A27" s="53">
        <v>142</v>
      </c>
      <c r="B27" s="54" t="s">
        <v>20</v>
      </c>
      <c r="C27" s="84"/>
      <c r="D27" s="85"/>
      <c r="E27" s="84"/>
      <c r="F27" s="85"/>
      <c r="G27" s="378"/>
      <c r="H27" s="379"/>
      <c r="I27" s="378"/>
      <c r="J27" s="379"/>
      <c r="K27" s="378"/>
      <c r="L27" s="379"/>
      <c r="M27" s="84"/>
      <c r="N27" s="85"/>
      <c r="O27" s="52">
        <f t="shared" si="1"/>
        <v>0</v>
      </c>
      <c r="Q27">
        <v>217</v>
      </c>
    </row>
    <row r="28" spans="1:17" ht="25.5" customHeight="1">
      <c r="A28" s="53">
        <v>143</v>
      </c>
      <c r="B28" s="54" t="s">
        <v>21</v>
      </c>
      <c r="C28" s="84"/>
      <c r="D28" s="85"/>
      <c r="E28" s="84"/>
      <c r="F28" s="85"/>
      <c r="G28" s="378"/>
      <c r="H28" s="379"/>
      <c r="I28" s="378"/>
      <c r="J28" s="379"/>
      <c r="K28" s="378"/>
      <c r="L28" s="379"/>
      <c r="M28" s="84"/>
      <c r="N28" s="85"/>
      <c r="O28" s="52">
        <f t="shared" si="1"/>
        <v>0</v>
      </c>
      <c r="Q28">
        <v>219</v>
      </c>
    </row>
    <row r="29" spans="1:17" ht="25.5" customHeight="1">
      <c r="A29" s="53">
        <v>144</v>
      </c>
      <c r="B29" s="54" t="s">
        <v>22</v>
      </c>
      <c r="C29" s="84"/>
      <c r="D29" s="85"/>
      <c r="E29" s="84"/>
      <c r="F29" s="85"/>
      <c r="G29" s="378"/>
      <c r="H29" s="379"/>
      <c r="I29" s="378"/>
      <c r="J29" s="379"/>
      <c r="K29" s="378"/>
      <c r="L29" s="379"/>
      <c r="M29" s="84"/>
      <c r="N29" s="85"/>
      <c r="O29" s="52">
        <f t="shared" si="1"/>
        <v>0</v>
      </c>
      <c r="Q29">
        <v>221</v>
      </c>
    </row>
    <row r="30" spans="1:17" ht="25.5" customHeight="1">
      <c r="A30" s="49">
        <v>1500</v>
      </c>
      <c r="B30" s="50" t="s">
        <v>312</v>
      </c>
      <c r="C30" s="51"/>
      <c r="D30" s="62">
        <f>SUM(D31:D36)</f>
        <v>775000</v>
      </c>
      <c r="E30" s="51"/>
      <c r="F30" s="62">
        <f>SUM(F31:F36)</f>
        <v>0</v>
      </c>
      <c r="G30" s="51"/>
      <c r="H30" s="62">
        <f>SUM(H31:H36)</f>
        <v>0</v>
      </c>
      <c r="I30" s="51"/>
      <c r="J30" s="62">
        <f>SUM(J31:J36)</f>
        <v>0</v>
      </c>
      <c r="K30" s="51"/>
      <c r="L30" s="62">
        <f>SUM(L31:L36)</f>
        <v>0</v>
      </c>
      <c r="M30" s="51"/>
      <c r="N30" s="62">
        <f>SUM(N31:N36)</f>
        <v>0</v>
      </c>
      <c r="O30" s="52">
        <f t="shared" si="1"/>
        <v>775000</v>
      </c>
      <c r="Q30">
        <v>223</v>
      </c>
    </row>
    <row r="31" spans="1:17" ht="25.5" customHeight="1">
      <c r="A31" s="53">
        <v>151</v>
      </c>
      <c r="B31" s="54" t="s">
        <v>23</v>
      </c>
      <c r="C31" s="84"/>
      <c r="D31" s="85"/>
      <c r="E31" s="84"/>
      <c r="F31" s="85"/>
      <c r="G31" s="378"/>
      <c r="H31" s="379"/>
      <c r="I31" s="378"/>
      <c r="J31" s="379"/>
      <c r="K31" s="378"/>
      <c r="L31" s="379"/>
      <c r="M31" s="84"/>
      <c r="N31" s="85"/>
      <c r="O31" s="52">
        <f t="shared" si="1"/>
        <v>0</v>
      </c>
      <c r="Q31">
        <v>225</v>
      </c>
    </row>
    <row r="32" spans="1:17" ht="25.5" customHeight="1">
      <c r="A32" s="53">
        <v>152</v>
      </c>
      <c r="B32" s="54" t="s">
        <v>24</v>
      </c>
      <c r="C32" s="84">
        <v>101</v>
      </c>
      <c r="D32" s="85">
        <v>775000</v>
      </c>
      <c r="E32" s="84"/>
      <c r="F32" s="85"/>
      <c r="G32" s="378"/>
      <c r="H32" s="379"/>
      <c r="I32" s="378"/>
      <c r="J32" s="379"/>
      <c r="K32" s="378"/>
      <c r="L32" s="379"/>
      <c r="M32" s="84"/>
      <c r="N32" s="85"/>
      <c r="O32" s="52">
        <f t="shared" si="1"/>
        <v>775000</v>
      </c>
      <c r="Q32">
        <v>227</v>
      </c>
    </row>
    <row r="33" spans="1:17" ht="25.5" customHeight="1">
      <c r="A33" s="53">
        <v>153</v>
      </c>
      <c r="B33" s="54" t="s">
        <v>25</v>
      </c>
      <c r="C33" s="84"/>
      <c r="D33" s="85"/>
      <c r="E33" s="84"/>
      <c r="F33" s="85"/>
      <c r="G33" s="378"/>
      <c r="H33" s="379"/>
      <c r="I33" s="378"/>
      <c r="J33" s="379"/>
      <c r="K33" s="378"/>
      <c r="L33" s="379"/>
      <c r="M33" s="84"/>
      <c r="N33" s="85"/>
      <c r="O33" s="52">
        <f t="shared" si="1"/>
        <v>0</v>
      </c>
      <c r="Q33" s="429">
        <v>229</v>
      </c>
    </row>
    <row r="34" spans="1:17" ht="25.5" customHeight="1">
      <c r="A34" s="53">
        <v>154</v>
      </c>
      <c r="B34" s="54" t="s">
        <v>26</v>
      </c>
      <c r="C34" s="84"/>
      <c r="D34" s="85"/>
      <c r="E34" s="84"/>
      <c r="F34" s="85"/>
      <c r="G34" s="378"/>
      <c r="H34" s="379"/>
      <c r="I34" s="378"/>
      <c r="J34" s="379"/>
      <c r="K34" s="378"/>
      <c r="L34" s="379"/>
      <c r="M34" s="84"/>
      <c r="N34" s="85"/>
      <c r="O34" s="52">
        <f t="shared" si="1"/>
        <v>0</v>
      </c>
      <c r="Q34" s="76" t="s">
        <v>1124</v>
      </c>
    </row>
    <row r="35" spans="1:17" ht="25.5" customHeight="1">
      <c r="A35" s="53">
        <v>155</v>
      </c>
      <c r="B35" s="54" t="s">
        <v>1367</v>
      </c>
      <c r="C35" s="378"/>
      <c r="D35" s="379"/>
      <c r="E35" s="378"/>
      <c r="F35" s="379"/>
      <c r="G35" s="378"/>
      <c r="H35" s="379"/>
      <c r="I35" s="378"/>
      <c r="J35" s="379"/>
      <c r="K35" s="378"/>
      <c r="L35" s="379"/>
      <c r="M35" s="378"/>
      <c r="N35" s="379"/>
      <c r="O35" s="52">
        <f t="shared" si="1"/>
        <v>0</v>
      </c>
      <c r="Q35">
        <v>202</v>
      </c>
    </row>
    <row r="36" spans="1:17" ht="25.5" customHeight="1">
      <c r="A36" s="53">
        <v>159</v>
      </c>
      <c r="B36" s="54" t="s">
        <v>27</v>
      </c>
      <c r="C36" s="84"/>
      <c r="D36" s="85"/>
      <c r="E36" s="84"/>
      <c r="F36" s="85"/>
      <c r="G36" s="378"/>
      <c r="H36" s="379"/>
      <c r="I36" s="378"/>
      <c r="J36" s="379"/>
      <c r="K36" s="378"/>
      <c r="L36" s="379"/>
      <c r="M36" s="84"/>
      <c r="N36" s="85"/>
      <c r="O36" s="52">
        <f t="shared" si="1"/>
        <v>0</v>
      </c>
      <c r="Q36">
        <v>204</v>
      </c>
    </row>
    <row r="37" spans="1:17" ht="25.5" customHeight="1">
      <c r="A37" s="49">
        <v>1600</v>
      </c>
      <c r="B37" s="386" t="s">
        <v>28</v>
      </c>
      <c r="C37" s="51"/>
      <c r="D37" s="62">
        <f>SUM(D38)</f>
        <v>0</v>
      </c>
      <c r="E37" s="51"/>
      <c r="F37" s="62">
        <f>SUM(F38)</f>
        <v>0</v>
      </c>
      <c r="G37" s="51"/>
      <c r="H37" s="62">
        <f>SUM(H38)</f>
        <v>0</v>
      </c>
      <c r="I37" s="51"/>
      <c r="J37" s="62">
        <f>SUM(J38)</f>
        <v>0</v>
      </c>
      <c r="K37" s="51"/>
      <c r="L37" s="62">
        <f>SUM(L38)</f>
        <v>0</v>
      </c>
      <c r="M37" s="51"/>
      <c r="N37" s="62">
        <f>SUM(N38)</f>
        <v>0</v>
      </c>
      <c r="O37" s="52">
        <f t="shared" si="1"/>
        <v>0</v>
      </c>
      <c r="Q37">
        <v>206</v>
      </c>
    </row>
    <row r="38" spans="1:17" ht="25.5" customHeight="1">
      <c r="A38" s="53">
        <v>161</v>
      </c>
      <c r="B38" s="54" t="s">
        <v>29</v>
      </c>
      <c r="C38" s="84"/>
      <c r="D38" s="85"/>
      <c r="E38" s="84"/>
      <c r="F38" s="85"/>
      <c r="G38" s="378"/>
      <c r="H38" s="379"/>
      <c r="I38" s="378"/>
      <c r="J38" s="379"/>
      <c r="K38" s="378"/>
      <c r="L38" s="379"/>
      <c r="M38" s="84"/>
      <c r="N38" s="85"/>
      <c r="O38" s="52">
        <f t="shared" si="1"/>
        <v>0</v>
      </c>
      <c r="Q38">
        <v>208</v>
      </c>
    </row>
    <row r="39" spans="1:17" ht="25.5" customHeight="1">
      <c r="A39" s="387">
        <v>1700</v>
      </c>
      <c r="B39" s="50" t="s">
        <v>1274</v>
      </c>
      <c r="C39" s="51"/>
      <c r="D39" s="62">
        <f>SUM(D40:D41)</f>
        <v>0</v>
      </c>
      <c r="E39" s="51"/>
      <c r="F39" s="62">
        <f>SUM(F40:F41)</f>
        <v>0</v>
      </c>
      <c r="G39" s="51"/>
      <c r="H39" s="62">
        <f>SUM(H40:H41)</f>
        <v>0</v>
      </c>
      <c r="I39" s="51"/>
      <c r="J39" s="62">
        <f>SUM(J40:J41)</f>
        <v>0</v>
      </c>
      <c r="K39" s="51"/>
      <c r="L39" s="62">
        <f>SUM(L40:L41)</f>
        <v>0</v>
      </c>
      <c r="M39" s="51"/>
      <c r="N39" s="62">
        <f>SUM(N40:N41)</f>
        <v>0</v>
      </c>
      <c r="O39" s="52">
        <f t="shared" si="1"/>
        <v>0</v>
      </c>
      <c r="Q39">
        <v>210</v>
      </c>
    </row>
    <row r="40" spans="1:17" ht="25.5" customHeight="1">
      <c r="A40" s="53">
        <v>171</v>
      </c>
      <c r="B40" s="54" t="s">
        <v>30</v>
      </c>
      <c r="C40" s="84"/>
      <c r="D40" s="85"/>
      <c r="E40" s="84"/>
      <c r="F40" s="85"/>
      <c r="G40" s="378"/>
      <c r="H40" s="379"/>
      <c r="I40" s="378"/>
      <c r="J40" s="379"/>
      <c r="K40" s="378"/>
      <c r="L40" s="379"/>
      <c r="M40" s="84"/>
      <c r="N40" s="85"/>
      <c r="O40" s="52">
        <f t="shared" si="1"/>
        <v>0</v>
      </c>
      <c r="Q40">
        <v>212</v>
      </c>
    </row>
    <row r="41" spans="1:17" ht="25.5" customHeight="1">
      <c r="A41" s="53">
        <v>172</v>
      </c>
      <c r="B41" s="54" t="s">
        <v>31</v>
      </c>
      <c r="C41" s="84"/>
      <c r="D41" s="85"/>
      <c r="E41" s="84"/>
      <c r="F41" s="85"/>
      <c r="G41" s="378"/>
      <c r="H41" s="379"/>
      <c r="I41" s="378"/>
      <c r="J41" s="379"/>
      <c r="K41" s="378"/>
      <c r="L41" s="379"/>
      <c r="M41" s="84"/>
      <c r="N41" s="85"/>
      <c r="O41" s="52">
        <f t="shared" si="1"/>
        <v>0</v>
      </c>
      <c r="Q41">
        <v>214</v>
      </c>
    </row>
    <row r="42" spans="1:17" ht="25.5" customHeight="1">
      <c r="A42" s="55">
        <v>2000</v>
      </c>
      <c r="B42" s="56" t="s">
        <v>32</v>
      </c>
      <c r="C42" s="57"/>
      <c r="D42" s="79">
        <f>D43+D52+D56+D66+D76+D84+D87+D93+D97</f>
        <v>3508218</v>
      </c>
      <c r="E42" s="57"/>
      <c r="F42" s="79">
        <f>F43+F52+F56+F66+F76+F84+F87+F93+F97</f>
        <v>0</v>
      </c>
      <c r="G42" s="57"/>
      <c r="H42" s="79">
        <f>H43+H52+H56+H66+H76+H84+H87+H93+H97</f>
        <v>0</v>
      </c>
      <c r="I42" s="57"/>
      <c r="J42" s="79">
        <f>J43+J52+J56+J66+J76+J84+J87+J93+J97</f>
        <v>0</v>
      </c>
      <c r="K42" s="57"/>
      <c r="L42" s="79">
        <f>L43+L52+L56+L66+L76+L84+L87+L93+L97</f>
        <v>0</v>
      </c>
      <c r="M42" s="57"/>
      <c r="N42" s="79">
        <f>N43+N52+N56+N66+N76+N84+N87+N93+N97</f>
        <v>0</v>
      </c>
      <c r="O42" s="52">
        <f t="shared" si="1"/>
        <v>3508218</v>
      </c>
      <c r="Q42">
        <v>216</v>
      </c>
    </row>
    <row r="43" spans="1:17" ht="25.5" customHeight="1">
      <c r="A43" s="58">
        <v>2100</v>
      </c>
      <c r="B43" s="50" t="s">
        <v>33</v>
      </c>
      <c r="C43" s="51"/>
      <c r="D43" s="62">
        <f>SUM(D44:D51)</f>
        <v>357500</v>
      </c>
      <c r="E43" s="51"/>
      <c r="F43" s="62">
        <f>SUM(F44:F51)</f>
        <v>0</v>
      </c>
      <c r="G43" s="51"/>
      <c r="H43" s="62">
        <f>SUM(H44:H51)</f>
        <v>0</v>
      </c>
      <c r="I43" s="51"/>
      <c r="J43" s="62">
        <f>SUM(J44:J51)</f>
        <v>0</v>
      </c>
      <c r="K43" s="51"/>
      <c r="L43" s="62">
        <f>SUM(L44:L51)</f>
        <v>0</v>
      </c>
      <c r="M43" s="51"/>
      <c r="N43" s="62">
        <f>SUM(N44:N51)</f>
        <v>0</v>
      </c>
      <c r="O43" s="52">
        <f t="shared" si="1"/>
        <v>357500</v>
      </c>
      <c r="Q43">
        <v>224</v>
      </c>
    </row>
    <row r="44" spans="1:17" ht="25.5" customHeight="1">
      <c r="A44" s="53">
        <v>211</v>
      </c>
      <c r="B44" s="54" t="s">
        <v>34</v>
      </c>
      <c r="C44" s="84">
        <v>101</v>
      </c>
      <c r="D44" s="85">
        <v>100000</v>
      </c>
      <c r="E44" s="84"/>
      <c r="F44" s="85"/>
      <c r="G44" s="378"/>
      <c r="H44" s="379"/>
      <c r="I44" s="378"/>
      <c r="J44" s="379"/>
      <c r="K44" s="378"/>
      <c r="L44" s="379"/>
      <c r="M44" s="84"/>
      <c r="N44" s="85"/>
      <c r="O44" s="52">
        <f t="shared" si="1"/>
        <v>100000</v>
      </c>
      <c r="Q44">
        <v>226</v>
      </c>
    </row>
    <row r="45" spans="1:17" ht="25.5" customHeight="1">
      <c r="A45" s="53">
        <v>212</v>
      </c>
      <c r="B45" s="54" t="s">
        <v>35</v>
      </c>
      <c r="C45" s="84">
        <v>101</v>
      </c>
      <c r="D45" s="85">
        <v>40000</v>
      </c>
      <c r="E45" s="84"/>
      <c r="F45" s="85"/>
      <c r="G45" s="378"/>
      <c r="H45" s="379"/>
      <c r="I45" s="378"/>
      <c r="J45" s="379"/>
      <c r="K45" s="378"/>
      <c r="L45" s="379"/>
      <c r="M45" s="84"/>
      <c r="N45" s="85"/>
      <c r="O45" s="52">
        <f t="shared" si="1"/>
        <v>40000</v>
      </c>
      <c r="Q45" s="429">
        <v>228</v>
      </c>
    </row>
    <row r="46" spans="1:17" ht="25.5" customHeight="1">
      <c r="A46" s="53">
        <v>213</v>
      </c>
      <c r="B46" s="54" t="s">
        <v>36</v>
      </c>
      <c r="C46" s="84">
        <v>101</v>
      </c>
      <c r="D46" s="85">
        <v>2500</v>
      </c>
      <c r="E46" s="84"/>
      <c r="F46" s="85"/>
      <c r="G46" s="378"/>
      <c r="H46" s="379"/>
      <c r="I46" s="378"/>
      <c r="J46" s="379"/>
      <c r="K46" s="378"/>
      <c r="L46" s="379"/>
      <c r="M46" s="84"/>
      <c r="N46" s="85"/>
      <c r="O46" s="52">
        <f t="shared" si="1"/>
        <v>2500</v>
      </c>
      <c r="Q46">
        <v>230</v>
      </c>
    </row>
    <row r="47" spans="1:17" ht="25.5" customHeight="1">
      <c r="A47" s="53">
        <v>214</v>
      </c>
      <c r="B47" s="54" t="s">
        <v>37</v>
      </c>
      <c r="C47" s="84">
        <v>101</v>
      </c>
      <c r="D47" s="85">
        <v>70000</v>
      </c>
      <c r="E47" s="84"/>
      <c r="F47" s="85"/>
      <c r="G47" s="378"/>
      <c r="H47" s="379"/>
      <c r="I47" s="378"/>
      <c r="J47" s="379"/>
      <c r="K47" s="378"/>
      <c r="L47" s="379"/>
      <c r="M47" s="84"/>
      <c r="N47" s="85"/>
      <c r="O47" s="52">
        <f t="shared" si="1"/>
        <v>70000</v>
      </c>
    </row>
    <row r="48" spans="1:17" ht="25.5" customHeight="1">
      <c r="A48" s="53">
        <v>215</v>
      </c>
      <c r="B48" s="54" t="s">
        <v>313</v>
      </c>
      <c r="C48" s="84">
        <v>101</v>
      </c>
      <c r="D48" s="85">
        <v>5000</v>
      </c>
      <c r="E48" s="84"/>
      <c r="F48" s="85"/>
      <c r="G48" s="378"/>
      <c r="H48" s="379"/>
      <c r="I48" s="378"/>
      <c r="J48" s="379"/>
      <c r="K48" s="378"/>
      <c r="L48" s="379"/>
      <c r="M48" s="84"/>
      <c r="N48" s="85"/>
      <c r="O48" s="52">
        <f t="shared" si="1"/>
        <v>5000</v>
      </c>
      <c r="Q48">
        <v>301</v>
      </c>
    </row>
    <row r="49" spans="1:17" ht="25.5" customHeight="1">
      <c r="A49" s="53">
        <v>216</v>
      </c>
      <c r="B49" s="54" t="s">
        <v>38</v>
      </c>
      <c r="C49" s="84">
        <v>101</v>
      </c>
      <c r="D49" s="85">
        <v>50000</v>
      </c>
      <c r="E49" s="84"/>
      <c r="F49" s="85"/>
      <c r="G49" s="378"/>
      <c r="H49" s="379"/>
      <c r="I49" s="378"/>
      <c r="J49" s="379"/>
      <c r="K49" s="378"/>
      <c r="L49" s="379"/>
      <c r="M49" s="84"/>
      <c r="N49" s="85"/>
      <c r="O49" s="52">
        <f t="shared" si="1"/>
        <v>50000</v>
      </c>
      <c r="Q49">
        <v>302</v>
      </c>
    </row>
    <row r="50" spans="1:17" ht="25.5" customHeight="1">
      <c r="A50" s="53">
        <v>217</v>
      </c>
      <c r="B50" s="54" t="s">
        <v>39</v>
      </c>
      <c r="C50" s="84"/>
      <c r="D50" s="85"/>
      <c r="E50" s="84"/>
      <c r="F50" s="85"/>
      <c r="G50" s="378"/>
      <c r="H50" s="379"/>
      <c r="I50" s="378"/>
      <c r="J50" s="379"/>
      <c r="K50" s="378"/>
      <c r="L50" s="379"/>
      <c r="M50" s="84"/>
      <c r="N50" s="85"/>
      <c r="O50" s="52">
        <f t="shared" si="1"/>
        <v>0</v>
      </c>
      <c r="Q50">
        <v>303</v>
      </c>
    </row>
    <row r="51" spans="1:17" ht="25.5" customHeight="1">
      <c r="A51" s="53">
        <v>218</v>
      </c>
      <c r="B51" s="54" t="s">
        <v>40</v>
      </c>
      <c r="C51" s="84">
        <v>101</v>
      </c>
      <c r="D51" s="85">
        <v>90000</v>
      </c>
      <c r="E51" s="84"/>
      <c r="F51" s="85"/>
      <c r="G51" s="378"/>
      <c r="H51" s="379"/>
      <c r="I51" s="378"/>
      <c r="J51" s="379"/>
      <c r="K51" s="378"/>
      <c r="L51" s="379"/>
      <c r="M51" s="84"/>
      <c r="N51" s="85"/>
      <c r="O51" s="52">
        <f t="shared" si="1"/>
        <v>90000</v>
      </c>
      <c r="Q51">
        <v>304</v>
      </c>
    </row>
    <row r="52" spans="1:17" ht="25.5" customHeight="1">
      <c r="A52" s="58">
        <v>2200</v>
      </c>
      <c r="B52" s="50" t="s">
        <v>41</v>
      </c>
      <c r="C52" s="51"/>
      <c r="D52" s="62">
        <f>SUM(D53:D55)</f>
        <v>105000</v>
      </c>
      <c r="E52" s="51"/>
      <c r="F52" s="62">
        <f>SUM(F53:F55)</f>
        <v>0</v>
      </c>
      <c r="G52" s="51"/>
      <c r="H52" s="62">
        <f>SUM(H53:H55)</f>
        <v>0</v>
      </c>
      <c r="I52" s="51"/>
      <c r="J52" s="62">
        <f>SUM(J53:J55)</f>
        <v>0</v>
      </c>
      <c r="K52" s="51"/>
      <c r="L52" s="62">
        <f>SUM(L53:L55)</f>
        <v>0</v>
      </c>
      <c r="M52" s="51"/>
      <c r="N52" s="62">
        <f>SUM(N53:N55)</f>
        <v>0</v>
      </c>
      <c r="O52" s="52">
        <f t="shared" si="1"/>
        <v>105000</v>
      </c>
      <c r="Q52">
        <v>305</v>
      </c>
    </row>
    <row r="53" spans="1:17" ht="25.5" customHeight="1">
      <c r="A53" s="53">
        <v>221</v>
      </c>
      <c r="B53" s="54" t="s">
        <v>42</v>
      </c>
      <c r="C53" s="84">
        <v>101</v>
      </c>
      <c r="D53" s="85">
        <v>100000</v>
      </c>
      <c r="E53" s="84"/>
      <c r="F53" s="85"/>
      <c r="G53" s="378"/>
      <c r="H53" s="379"/>
      <c r="I53" s="378"/>
      <c r="J53" s="379"/>
      <c r="K53" s="378"/>
      <c r="L53" s="379"/>
      <c r="M53" s="84"/>
      <c r="N53" s="85"/>
      <c r="O53" s="52">
        <f t="shared" si="1"/>
        <v>100000</v>
      </c>
      <c r="Q53">
        <v>306</v>
      </c>
    </row>
    <row r="54" spans="1:17" ht="25.5" customHeight="1">
      <c r="A54" s="53">
        <v>222</v>
      </c>
      <c r="B54" s="54" t="s">
        <v>43</v>
      </c>
      <c r="C54" s="84"/>
      <c r="D54" s="85"/>
      <c r="E54" s="84"/>
      <c r="F54" s="85"/>
      <c r="G54" s="378"/>
      <c r="H54" s="379"/>
      <c r="I54" s="378"/>
      <c r="J54" s="379"/>
      <c r="K54" s="378"/>
      <c r="L54" s="379"/>
      <c r="M54" s="84"/>
      <c r="N54" s="85"/>
      <c r="O54" s="52">
        <f t="shared" si="1"/>
        <v>0</v>
      </c>
      <c r="Q54">
        <v>307</v>
      </c>
    </row>
    <row r="55" spans="1:17" ht="25.5" customHeight="1">
      <c r="A55" s="53">
        <v>223</v>
      </c>
      <c r="B55" s="54" t="s">
        <v>44</v>
      </c>
      <c r="C55" s="84">
        <v>101</v>
      </c>
      <c r="D55" s="85">
        <v>5000</v>
      </c>
      <c r="E55" s="84"/>
      <c r="F55" s="85"/>
      <c r="G55" s="378"/>
      <c r="H55" s="379"/>
      <c r="I55" s="378"/>
      <c r="J55" s="379"/>
      <c r="K55" s="378"/>
      <c r="L55" s="379"/>
      <c r="M55" s="84"/>
      <c r="N55" s="85"/>
      <c r="O55" s="52">
        <f t="shared" si="1"/>
        <v>5000</v>
      </c>
      <c r="Q55">
        <v>308</v>
      </c>
    </row>
    <row r="56" spans="1:17" ht="25.5" customHeight="1">
      <c r="A56" s="58">
        <v>2300</v>
      </c>
      <c r="B56" s="50" t="s">
        <v>45</v>
      </c>
      <c r="C56" s="51"/>
      <c r="D56" s="62">
        <f>SUM(D57:D65)</f>
        <v>0</v>
      </c>
      <c r="E56" s="51"/>
      <c r="F56" s="62">
        <f>SUM(F57:F65)</f>
        <v>0</v>
      </c>
      <c r="G56" s="51"/>
      <c r="H56" s="62">
        <f>SUM(H57:H65)</f>
        <v>0</v>
      </c>
      <c r="I56" s="51"/>
      <c r="J56" s="62">
        <f>SUM(J57:J65)</f>
        <v>0</v>
      </c>
      <c r="K56" s="51"/>
      <c r="L56" s="62">
        <f>SUM(L57:L65)</f>
        <v>0</v>
      </c>
      <c r="M56" s="51"/>
      <c r="N56" s="62">
        <f>SUM(N57:N65)</f>
        <v>0</v>
      </c>
      <c r="O56" s="52">
        <f t="shared" si="1"/>
        <v>0</v>
      </c>
      <c r="Q56">
        <v>309</v>
      </c>
    </row>
    <row r="57" spans="1:17" ht="25.5" customHeight="1">
      <c r="A57" s="53">
        <v>231</v>
      </c>
      <c r="B57" s="54" t="s">
        <v>46</v>
      </c>
      <c r="C57" s="84"/>
      <c r="D57" s="85"/>
      <c r="E57" s="84"/>
      <c r="F57" s="85"/>
      <c r="G57" s="378"/>
      <c r="H57" s="379"/>
      <c r="I57" s="378"/>
      <c r="J57" s="379"/>
      <c r="K57" s="378"/>
      <c r="L57" s="379"/>
      <c r="M57" s="84"/>
      <c r="N57" s="85"/>
      <c r="O57" s="52">
        <f t="shared" si="1"/>
        <v>0</v>
      </c>
      <c r="Q57">
        <v>310</v>
      </c>
    </row>
    <row r="58" spans="1:17" ht="25.5" customHeight="1">
      <c r="A58" s="53">
        <v>232</v>
      </c>
      <c r="B58" s="54" t="s">
        <v>47</v>
      </c>
      <c r="C58" s="84"/>
      <c r="D58" s="85"/>
      <c r="E58" s="84"/>
      <c r="F58" s="85"/>
      <c r="G58" s="378"/>
      <c r="H58" s="379"/>
      <c r="I58" s="378"/>
      <c r="J58" s="379"/>
      <c r="K58" s="378"/>
      <c r="L58" s="379"/>
      <c r="M58" s="84"/>
      <c r="N58" s="85"/>
      <c r="O58" s="52">
        <f t="shared" si="1"/>
        <v>0</v>
      </c>
      <c r="Q58">
        <v>311</v>
      </c>
    </row>
    <row r="59" spans="1:17" ht="25.5" customHeight="1">
      <c r="A59" s="53">
        <v>233</v>
      </c>
      <c r="B59" s="54" t="s">
        <v>314</v>
      </c>
      <c r="C59" s="84"/>
      <c r="D59" s="85"/>
      <c r="E59" s="84"/>
      <c r="F59" s="85"/>
      <c r="G59" s="378"/>
      <c r="H59" s="379"/>
      <c r="I59" s="378"/>
      <c r="J59" s="379"/>
      <c r="K59" s="378"/>
      <c r="L59" s="379"/>
      <c r="M59" s="84"/>
      <c r="N59" s="85"/>
      <c r="O59" s="52">
        <f t="shared" si="1"/>
        <v>0</v>
      </c>
      <c r="Q59">
        <v>312</v>
      </c>
    </row>
    <row r="60" spans="1:17" ht="25.5" customHeight="1">
      <c r="A60" s="53">
        <v>234</v>
      </c>
      <c r="B60" s="54" t="s">
        <v>48</v>
      </c>
      <c r="C60" s="84"/>
      <c r="D60" s="85"/>
      <c r="E60" s="84"/>
      <c r="F60" s="85"/>
      <c r="G60" s="378"/>
      <c r="H60" s="379"/>
      <c r="I60" s="378"/>
      <c r="J60" s="379"/>
      <c r="K60" s="378"/>
      <c r="L60" s="379"/>
      <c r="M60" s="84"/>
      <c r="N60" s="85"/>
      <c r="O60" s="52">
        <f t="shared" si="1"/>
        <v>0</v>
      </c>
      <c r="Q60">
        <v>313</v>
      </c>
    </row>
    <row r="61" spans="1:17" ht="25.5" customHeight="1">
      <c r="A61" s="53">
        <v>235</v>
      </c>
      <c r="B61" s="54" t="s">
        <v>324</v>
      </c>
      <c r="C61" s="84"/>
      <c r="D61" s="85"/>
      <c r="E61" s="84"/>
      <c r="F61" s="85"/>
      <c r="G61" s="378"/>
      <c r="H61" s="379"/>
      <c r="I61" s="378"/>
      <c r="J61" s="379"/>
      <c r="K61" s="378"/>
      <c r="L61" s="379"/>
      <c r="M61" s="84"/>
      <c r="N61" s="85"/>
      <c r="O61" s="52">
        <f t="shared" si="1"/>
        <v>0</v>
      </c>
      <c r="Q61">
        <v>314</v>
      </c>
    </row>
    <row r="62" spans="1:17" ht="25.5" customHeight="1">
      <c r="A62" s="53">
        <v>236</v>
      </c>
      <c r="B62" s="54" t="s">
        <v>49</v>
      </c>
      <c r="C62" s="84"/>
      <c r="D62" s="85"/>
      <c r="E62" s="84"/>
      <c r="F62" s="85"/>
      <c r="G62" s="378"/>
      <c r="H62" s="379"/>
      <c r="I62" s="378"/>
      <c r="J62" s="379"/>
      <c r="K62" s="378"/>
      <c r="L62" s="379"/>
      <c r="M62" s="84"/>
      <c r="N62" s="85"/>
      <c r="O62" s="52">
        <f t="shared" si="1"/>
        <v>0</v>
      </c>
      <c r="Q62">
        <v>315</v>
      </c>
    </row>
    <row r="63" spans="1:17" ht="25.5" customHeight="1">
      <c r="A63" s="53">
        <v>237</v>
      </c>
      <c r="B63" s="54" t="s">
        <v>50</v>
      </c>
      <c r="C63" s="84"/>
      <c r="D63" s="85"/>
      <c r="E63" s="84"/>
      <c r="F63" s="85"/>
      <c r="G63" s="378"/>
      <c r="H63" s="379"/>
      <c r="I63" s="378"/>
      <c r="J63" s="379"/>
      <c r="K63" s="378"/>
      <c r="L63" s="379"/>
      <c r="M63" s="84"/>
      <c r="N63" s="85"/>
      <c r="O63" s="52">
        <f t="shared" si="1"/>
        <v>0</v>
      </c>
      <c r="Q63">
        <v>316</v>
      </c>
    </row>
    <row r="64" spans="1:17" ht="25.5" customHeight="1">
      <c r="A64" s="53">
        <v>238</v>
      </c>
      <c r="B64" s="54" t="s">
        <v>51</v>
      </c>
      <c r="C64" s="378"/>
      <c r="D64" s="379"/>
      <c r="E64" s="378"/>
      <c r="F64" s="379"/>
      <c r="G64" s="378"/>
      <c r="H64" s="379"/>
      <c r="I64" s="378"/>
      <c r="J64" s="379"/>
      <c r="K64" s="378"/>
      <c r="L64" s="379"/>
      <c r="M64" s="378"/>
      <c r="N64" s="379"/>
      <c r="O64" s="52">
        <f t="shared" si="1"/>
        <v>0</v>
      </c>
      <c r="Q64">
        <v>317</v>
      </c>
    </row>
    <row r="65" spans="1:17" ht="25.5" customHeight="1">
      <c r="A65" s="53">
        <v>239</v>
      </c>
      <c r="B65" s="54" t="s">
        <v>52</v>
      </c>
      <c r="C65" s="84"/>
      <c r="D65" s="85"/>
      <c r="E65" s="84"/>
      <c r="F65" s="85"/>
      <c r="G65" s="378"/>
      <c r="H65" s="379"/>
      <c r="I65" s="378"/>
      <c r="J65" s="379"/>
      <c r="K65" s="378"/>
      <c r="L65" s="379"/>
      <c r="M65" s="84"/>
      <c r="N65" s="85"/>
      <c r="O65" s="52">
        <f t="shared" si="1"/>
        <v>0</v>
      </c>
      <c r="Q65">
        <v>399</v>
      </c>
    </row>
    <row r="66" spans="1:17" ht="25.5" customHeight="1">
      <c r="A66" s="58">
        <v>2400</v>
      </c>
      <c r="B66" s="50" t="s">
        <v>53</v>
      </c>
      <c r="C66" s="51"/>
      <c r="D66" s="62">
        <f>SUM(D67:D75)</f>
        <v>815000</v>
      </c>
      <c r="E66" s="51"/>
      <c r="F66" s="62">
        <f>SUM(F67:F75)</f>
        <v>0</v>
      </c>
      <c r="G66" s="51"/>
      <c r="H66" s="62">
        <f>SUM(H67:H75)</f>
        <v>0</v>
      </c>
      <c r="I66" s="51"/>
      <c r="J66" s="62">
        <f>SUM(J67:J75)</f>
        <v>0</v>
      </c>
      <c r="K66" s="51"/>
      <c r="L66" s="62">
        <f>SUM(L67:L75)</f>
        <v>0</v>
      </c>
      <c r="M66" s="51"/>
      <c r="N66" s="62">
        <f>SUM(N67:N75)</f>
        <v>0</v>
      </c>
      <c r="O66" s="52">
        <f t="shared" si="1"/>
        <v>815000</v>
      </c>
    </row>
    <row r="67" spans="1:17" ht="25.5" customHeight="1">
      <c r="A67" s="53">
        <v>241</v>
      </c>
      <c r="B67" s="54" t="s">
        <v>54</v>
      </c>
      <c r="C67" s="84">
        <v>101</v>
      </c>
      <c r="D67" s="85">
        <v>150000</v>
      </c>
      <c r="E67" s="84"/>
      <c r="F67" s="85"/>
      <c r="G67" s="378"/>
      <c r="H67" s="379"/>
      <c r="I67" s="378"/>
      <c r="J67" s="379"/>
      <c r="K67" s="378"/>
      <c r="L67" s="379"/>
      <c r="M67" s="84"/>
      <c r="N67" s="85"/>
      <c r="O67" s="52">
        <f t="shared" si="1"/>
        <v>150000</v>
      </c>
      <c r="Q67">
        <v>401</v>
      </c>
    </row>
    <row r="68" spans="1:17" ht="25.5" customHeight="1">
      <c r="A68" s="53">
        <v>242</v>
      </c>
      <c r="B68" s="54" t="s">
        <v>55</v>
      </c>
      <c r="C68" s="84">
        <v>101</v>
      </c>
      <c r="D68" s="85">
        <v>200000</v>
      </c>
      <c r="E68" s="84"/>
      <c r="F68" s="85"/>
      <c r="G68" s="378"/>
      <c r="H68" s="379"/>
      <c r="I68" s="378"/>
      <c r="J68" s="379"/>
      <c r="K68" s="378"/>
      <c r="L68" s="379"/>
      <c r="M68" s="84"/>
      <c r="N68" s="85"/>
      <c r="O68" s="52">
        <f t="shared" si="1"/>
        <v>200000</v>
      </c>
      <c r="Q68">
        <v>402</v>
      </c>
    </row>
    <row r="69" spans="1:17" ht="25.5" customHeight="1">
      <c r="A69" s="53">
        <v>243</v>
      </c>
      <c r="B69" s="54" t="s">
        <v>56</v>
      </c>
      <c r="C69" s="84">
        <v>101</v>
      </c>
      <c r="D69" s="85">
        <v>12000</v>
      </c>
      <c r="E69" s="84"/>
      <c r="F69" s="85"/>
      <c r="G69" s="378"/>
      <c r="H69" s="379"/>
      <c r="I69" s="378"/>
      <c r="J69" s="379"/>
      <c r="K69" s="378"/>
      <c r="L69" s="379"/>
      <c r="M69" s="84"/>
      <c r="N69" s="85"/>
      <c r="O69" s="52">
        <f t="shared" si="1"/>
        <v>12000</v>
      </c>
      <c r="Q69">
        <v>403</v>
      </c>
    </row>
    <row r="70" spans="1:17" ht="25.5" customHeight="1">
      <c r="A70" s="53">
        <v>244</v>
      </c>
      <c r="B70" s="54" t="s">
        <v>57</v>
      </c>
      <c r="C70" s="84">
        <v>101</v>
      </c>
      <c r="D70" s="85">
        <v>10000</v>
      </c>
      <c r="E70" s="84"/>
      <c r="F70" s="85"/>
      <c r="G70" s="378"/>
      <c r="H70" s="379"/>
      <c r="I70" s="378"/>
      <c r="J70" s="379"/>
      <c r="K70" s="378"/>
      <c r="L70" s="379"/>
      <c r="M70" s="84"/>
      <c r="N70" s="85"/>
      <c r="O70" s="52">
        <f t="shared" si="1"/>
        <v>10000</v>
      </c>
      <c r="Q70">
        <v>404</v>
      </c>
    </row>
    <row r="71" spans="1:17" ht="25.5" customHeight="1">
      <c r="A71" s="53">
        <v>245</v>
      </c>
      <c r="B71" s="54" t="s">
        <v>58</v>
      </c>
      <c r="C71" s="84">
        <v>101</v>
      </c>
      <c r="D71" s="85">
        <v>4000</v>
      </c>
      <c r="E71" s="84"/>
      <c r="F71" s="85"/>
      <c r="G71" s="378"/>
      <c r="H71" s="379"/>
      <c r="I71" s="378"/>
      <c r="J71" s="379"/>
      <c r="K71" s="378"/>
      <c r="L71" s="379"/>
      <c r="M71" s="84"/>
      <c r="N71" s="85"/>
      <c r="O71" s="52">
        <f t="shared" ref="O71:O134" si="2">D71+F71+H71+J71+L71+N71</f>
        <v>4000</v>
      </c>
      <c r="Q71">
        <v>405</v>
      </c>
    </row>
    <row r="72" spans="1:17" ht="25.5" customHeight="1">
      <c r="A72" s="53">
        <v>246</v>
      </c>
      <c r="B72" s="54" t="s">
        <v>325</v>
      </c>
      <c r="C72" s="84">
        <v>101</v>
      </c>
      <c r="D72" s="85">
        <v>120000</v>
      </c>
      <c r="E72" s="84"/>
      <c r="F72" s="85"/>
      <c r="G72" s="378"/>
      <c r="H72" s="379"/>
      <c r="I72" s="378"/>
      <c r="J72" s="379"/>
      <c r="K72" s="378"/>
      <c r="L72" s="379"/>
      <c r="M72" s="84"/>
      <c r="N72" s="85"/>
      <c r="O72" s="52">
        <f t="shared" si="2"/>
        <v>120000</v>
      </c>
      <c r="Q72">
        <v>406</v>
      </c>
    </row>
    <row r="73" spans="1:17" ht="25.5" customHeight="1">
      <c r="A73" s="53">
        <v>247</v>
      </c>
      <c r="B73" s="54" t="s">
        <v>59</v>
      </c>
      <c r="C73" s="84">
        <v>101</v>
      </c>
      <c r="D73" s="85">
        <v>12000</v>
      </c>
      <c r="E73" s="84"/>
      <c r="F73" s="85"/>
      <c r="G73" s="378"/>
      <c r="H73" s="379"/>
      <c r="I73" s="378"/>
      <c r="J73" s="379"/>
      <c r="K73" s="378"/>
      <c r="L73" s="379"/>
      <c r="M73" s="84"/>
      <c r="N73" s="85"/>
      <c r="O73" s="52">
        <f t="shared" si="2"/>
        <v>12000</v>
      </c>
      <c r="Q73">
        <v>407</v>
      </c>
    </row>
    <row r="74" spans="1:17" ht="25.5" customHeight="1">
      <c r="A74" s="53">
        <v>248</v>
      </c>
      <c r="B74" s="54" t="s">
        <v>60</v>
      </c>
      <c r="C74" s="84">
        <v>101</v>
      </c>
      <c r="D74" s="85">
        <v>7000</v>
      </c>
      <c r="E74" s="84"/>
      <c r="F74" s="85"/>
      <c r="G74" s="378"/>
      <c r="H74" s="379"/>
      <c r="I74" s="378"/>
      <c r="J74" s="379"/>
      <c r="K74" s="378"/>
      <c r="L74" s="379"/>
      <c r="M74" s="84"/>
      <c r="N74" s="85"/>
      <c r="O74" s="52">
        <f t="shared" si="2"/>
        <v>7000</v>
      </c>
      <c r="Q74">
        <v>499</v>
      </c>
    </row>
    <row r="75" spans="1:17" ht="25.5" customHeight="1">
      <c r="A75" s="53">
        <v>249</v>
      </c>
      <c r="B75" s="54" t="s">
        <v>61</v>
      </c>
      <c r="C75" s="84">
        <v>101</v>
      </c>
      <c r="D75" s="85">
        <v>300000</v>
      </c>
      <c r="E75" s="84"/>
      <c r="F75" s="85"/>
      <c r="G75" s="378"/>
      <c r="H75" s="379"/>
      <c r="I75" s="378"/>
      <c r="J75" s="379"/>
      <c r="K75" s="378"/>
      <c r="L75" s="379"/>
      <c r="M75" s="84"/>
      <c r="N75" s="85"/>
      <c r="O75" s="52">
        <f t="shared" si="2"/>
        <v>300000</v>
      </c>
    </row>
    <row r="76" spans="1:17" ht="25.5" customHeight="1">
      <c r="A76" s="58">
        <v>2500</v>
      </c>
      <c r="B76" s="50" t="s">
        <v>1275</v>
      </c>
      <c r="C76" s="51"/>
      <c r="D76" s="62">
        <f>SUM(D77:D83)</f>
        <v>139000</v>
      </c>
      <c r="E76" s="51"/>
      <c r="F76" s="62">
        <f>SUM(F77:F83)</f>
        <v>0</v>
      </c>
      <c r="G76" s="51"/>
      <c r="H76" s="62">
        <f>SUM(H77:H83)</f>
        <v>0</v>
      </c>
      <c r="I76" s="51"/>
      <c r="J76" s="62">
        <f>SUM(J77:J83)</f>
        <v>0</v>
      </c>
      <c r="K76" s="51"/>
      <c r="L76" s="62">
        <f>SUM(L77:L83)</f>
        <v>0</v>
      </c>
      <c r="M76" s="51"/>
      <c r="N76" s="62">
        <f>SUM(N77:N83)</f>
        <v>0</v>
      </c>
      <c r="O76" s="52">
        <f t="shared" si="2"/>
        <v>139000</v>
      </c>
      <c r="Q76">
        <v>501</v>
      </c>
    </row>
    <row r="77" spans="1:17" ht="25.5" customHeight="1">
      <c r="A77" s="53">
        <v>251</v>
      </c>
      <c r="B77" s="54" t="s">
        <v>62</v>
      </c>
      <c r="C77" s="84"/>
      <c r="D77" s="85"/>
      <c r="E77" s="84"/>
      <c r="F77" s="85"/>
      <c r="G77" s="378"/>
      <c r="H77" s="379"/>
      <c r="I77" s="378"/>
      <c r="J77" s="379"/>
      <c r="K77" s="378"/>
      <c r="L77" s="379"/>
      <c r="M77" s="84"/>
      <c r="N77" s="85"/>
      <c r="O77" s="52">
        <f t="shared" si="2"/>
        <v>0</v>
      </c>
      <c r="Q77">
        <v>502</v>
      </c>
    </row>
    <row r="78" spans="1:17" ht="25.5" customHeight="1">
      <c r="A78" s="53">
        <v>252</v>
      </c>
      <c r="B78" s="54" t="s">
        <v>63</v>
      </c>
      <c r="C78" s="84">
        <v>101</v>
      </c>
      <c r="D78" s="85">
        <v>6000</v>
      </c>
      <c r="E78" s="84"/>
      <c r="F78" s="85"/>
      <c r="G78" s="378"/>
      <c r="H78" s="379"/>
      <c r="I78" s="378"/>
      <c r="J78" s="379"/>
      <c r="K78" s="378"/>
      <c r="L78" s="379"/>
      <c r="M78" s="84"/>
      <c r="N78" s="85"/>
      <c r="O78" s="52">
        <f t="shared" si="2"/>
        <v>6000</v>
      </c>
      <c r="Q78">
        <v>503</v>
      </c>
    </row>
    <row r="79" spans="1:17" ht="25.5" customHeight="1">
      <c r="A79" s="53">
        <v>253</v>
      </c>
      <c r="B79" s="54" t="s">
        <v>326</v>
      </c>
      <c r="C79" s="84">
        <v>101</v>
      </c>
      <c r="D79" s="85">
        <v>60000</v>
      </c>
      <c r="E79" s="84"/>
      <c r="F79" s="85"/>
      <c r="G79" s="378"/>
      <c r="H79" s="379"/>
      <c r="I79" s="378"/>
      <c r="J79" s="379"/>
      <c r="K79" s="378"/>
      <c r="L79" s="379"/>
      <c r="M79" s="84"/>
      <c r="N79" s="85"/>
      <c r="O79" s="52">
        <f t="shared" si="2"/>
        <v>60000</v>
      </c>
      <c r="Q79">
        <v>599</v>
      </c>
    </row>
    <row r="80" spans="1:17" ht="25.5" customHeight="1">
      <c r="A80" s="53">
        <v>254</v>
      </c>
      <c r="B80" s="54" t="s">
        <v>66</v>
      </c>
      <c r="C80" s="84">
        <v>101</v>
      </c>
      <c r="D80" s="85">
        <v>5000</v>
      </c>
      <c r="E80" s="84"/>
      <c r="F80" s="85"/>
      <c r="G80" s="378"/>
      <c r="H80" s="379"/>
      <c r="I80" s="378"/>
      <c r="J80" s="379"/>
      <c r="K80" s="378"/>
      <c r="L80" s="379"/>
      <c r="M80" s="84"/>
      <c r="N80" s="85"/>
      <c r="O80" s="52">
        <f t="shared" si="2"/>
        <v>5000</v>
      </c>
    </row>
    <row r="81" spans="1:17" ht="25.5" customHeight="1">
      <c r="A81" s="53">
        <v>255</v>
      </c>
      <c r="B81" s="54" t="s">
        <v>64</v>
      </c>
      <c r="C81" s="84"/>
      <c r="D81" s="85"/>
      <c r="E81" s="84"/>
      <c r="F81" s="85"/>
      <c r="G81" s="378"/>
      <c r="H81" s="379"/>
      <c r="I81" s="378"/>
      <c r="J81" s="379"/>
      <c r="K81" s="378"/>
      <c r="L81" s="379"/>
      <c r="M81" s="84"/>
      <c r="N81" s="85"/>
      <c r="O81" s="52">
        <f t="shared" si="2"/>
        <v>0</v>
      </c>
      <c r="Q81">
        <v>901</v>
      </c>
    </row>
    <row r="82" spans="1:17" ht="25.5" customHeight="1">
      <c r="A82" s="53">
        <v>256</v>
      </c>
      <c r="B82" s="54" t="s">
        <v>67</v>
      </c>
      <c r="C82" s="84">
        <v>101</v>
      </c>
      <c r="D82" s="85">
        <v>8000</v>
      </c>
      <c r="E82" s="84"/>
      <c r="F82" s="85"/>
      <c r="G82" s="378"/>
      <c r="H82" s="379"/>
      <c r="I82" s="378"/>
      <c r="J82" s="379"/>
      <c r="K82" s="378"/>
      <c r="L82" s="379"/>
      <c r="M82" s="84"/>
      <c r="N82" s="85"/>
      <c r="O82" s="52">
        <f t="shared" si="2"/>
        <v>8000</v>
      </c>
      <c r="Q82">
        <v>902</v>
      </c>
    </row>
    <row r="83" spans="1:17" ht="25.5" customHeight="1">
      <c r="A83" s="53">
        <v>259</v>
      </c>
      <c r="B83" s="54" t="s">
        <v>65</v>
      </c>
      <c r="C83" s="84">
        <v>101</v>
      </c>
      <c r="D83" s="85">
        <v>60000</v>
      </c>
      <c r="E83" s="84"/>
      <c r="F83" s="85"/>
      <c r="G83" s="378"/>
      <c r="H83" s="379"/>
      <c r="I83" s="378"/>
      <c r="J83" s="379"/>
      <c r="K83" s="378"/>
      <c r="L83" s="379"/>
      <c r="M83" s="84"/>
      <c r="N83" s="85"/>
      <c r="O83" s="52">
        <f t="shared" si="2"/>
        <v>60000</v>
      </c>
      <c r="Q83">
        <v>903</v>
      </c>
    </row>
    <row r="84" spans="1:17" ht="25.5" customHeight="1">
      <c r="A84" s="58">
        <v>2600</v>
      </c>
      <c r="B84" s="50" t="s">
        <v>68</v>
      </c>
      <c r="C84" s="51"/>
      <c r="D84" s="62">
        <f>SUM(D85:D86)</f>
        <v>1320000</v>
      </c>
      <c r="E84" s="51"/>
      <c r="F84" s="62">
        <f>SUM(F85:F86)</f>
        <v>0</v>
      </c>
      <c r="G84" s="51"/>
      <c r="H84" s="62">
        <f>SUM(H85:H86)</f>
        <v>0</v>
      </c>
      <c r="I84" s="51"/>
      <c r="J84" s="62">
        <f>SUM(J85:J86)</f>
        <v>0</v>
      </c>
      <c r="K84" s="51"/>
      <c r="L84" s="62">
        <f>SUM(L85:L86)</f>
        <v>0</v>
      </c>
      <c r="M84" s="51"/>
      <c r="N84" s="62">
        <f>SUM(N85:N86)</f>
        <v>0</v>
      </c>
      <c r="O84" s="52">
        <f t="shared" si="2"/>
        <v>1320000</v>
      </c>
      <c r="Q84">
        <v>904</v>
      </c>
    </row>
    <row r="85" spans="1:17" ht="25.5" customHeight="1">
      <c r="A85" s="53">
        <v>261</v>
      </c>
      <c r="B85" s="54" t="s">
        <v>69</v>
      </c>
      <c r="C85" s="84">
        <v>101</v>
      </c>
      <c r="D85" s="85">
        <v>1320000</v>
      </c>
      <c r="E85" s="84"/>
      <c r="F85" s="85"/>
      <c r="G85" s="378"/>
      <c r="H85" s="379"/>
      <c r="I85" s="378"/>
      <c r="J85" s="379"/>
      <c r="K85" s="378"/>
      <c r="L85" s="379"/>
      <c r="M85" s="84"/>
      <c r="N85" s="85"/>
      <c r="O85" s="52">
        <f t="shared" si="2"/>
        <v>1320000</v>
      </c>
      <c r="Q85">
        <v>999</v>
      </c>
    </row>
    <row r="86" spans="1:17" ht="25.5" customHeight="1">
      <c r="A86" s="53">
        <v>262</v>
      </c>
      <c r="B86" s="54" t="s">
        <v>70</v>
      </c>
      <c r="C86" s="378"/>
      <c r="D86" s="379"/>
      <c r="E86" s="378"/>
      <c r="F86" s="379"/>
      <c r="G86" s="378"/>
      <c r="H86" s="379"/>
      <c r="I86" s="378"/>
      <c r="J86" s="379"/>
      <c r="K86" s="378"/>
      <c r="L86" s="379"/>
      <c r="M86" s="378"/>
      <c r="N86" s="379"/>
      <c r="O86" s="52">
        <f t="shared" si="2"/>
        <v>0</v>
      </c>
    </row>
    <row r="87" spans="1:17" ht="25.5" customHeight="1">
      <c r="A87" s="58">
        <v>2700</v>
      </c>
      <c r="B87" s="50" t="s">
        <v>71</v>
      </c>
      <c r="C87" s="51"/>
      <c r="D87" s="62">
        <f>SUM(D88:D92)</f>
        <v>150000</v>
      </c>
      <c r="E87" s="51"/>
      <c r="F87" s="62">
        <f>SUM(F88:F92)</f>
        <v>0</v>
      </c>
      <c r="G87" s="51"/>
      <c r="H87" s="62">
        <f>SUM(H88:H92)</f>
        <v>0</v>
      </c>
      <c r="I87" s="51"/>
      <c r="J87" s="62">
        <f>SUM(J88:J92)</f>
        <v>0</v>
      </c>
      <c r="K87" s="51"/>
      <c r="L87" s="62">
        <f>SUM(L88:L92)</f>
        <v>0</v>
      </c>
      <c r="M87" s="51"/>
      <c r="N87" s="62">
        <f>SUM(N88:N92)</f>
        <v>0</v>
      </c>
      <c r="O87" s="52">
        <f t="shared" si="2"/>
        <v>150000</v>
      </c>
    </row>
    <row r="88" spans="1:17" ht="25.5" customHeight="1">
      <c r="A88" s="53">
        <v>271</v>
      </c>
      <c r="B88" s="54" t="s">
        <v>72</v>
      </c>
      <c r="C88" s="84">
        <v>101</v>
      </c>
      <c r="D88" s="85">
        <v>80000</v>
      </c>
      <c r="E88" s="84"/>
      <c r="F88" s="85"/>
      <c r="G88" s="378"/>
      <c r="H88" s="379"/>
      <c r="I88" s="378"/>
      <c r="J88" s="379"/>
      <c r="K88" s="378"/>
      <c r="L88" s="379"/>
      <c r="M88" s="84"/>
      <c r="N88" s="85"/>
      <c r="O88" s="52">
        <f t="shared" si="2"/>
        <v>80000</v>
      </c>
    </row>
    <row r="89" spans="1:17" ht="25.5" customHeight="1">
      <c r="A89" s="53">
        <v>272</v>
      </c>
      <c r="B89" s="54" t="s">
        <v>73</v>
      </c>
      <c r="C89" s="84">
        <v>101</v>
      </c>
      <c r="D89" s="85">
        <v>15000</v>
      </c>
      <c r="E89" s="84"/>
      <c r="F89" s="85"/>
      <c r="G89" s="378"/>
      <c r="H89" s="379"/>
      <c r="I89" s="378"/>
      <c r="J89" s="379"/>
      <c r="K89" s="378"/>
      <c r="L89" s="379"/>
      <c r="M89" s="84"/>
      <c r="N89" s="85"/>
      <c r="O89" s="52">
        <f t="shared" si="2"/>
        <v>15000</v>
      </c>
    </row>
    <row r="90" spans="1:17" ht="25.5" customHeight="1">
      <c r="A90" s="53">
        <v>273</v>
      </c>
      <c r="B90" s="54" t="s">
        <v>74</v>
      </c>
      <c r="C90" s="84">
        <v>101</v>
      </c>
      <c r="D90" s="85">
        <v>55000</v>
      </c>
      <c r="E90" s="84"/>
      <c r="F90" s="85"/>
      <c r="G90" s="378"/>
      <c r="H90" s="379"/>
      <c r="I90" s="378"/>
      <c r="J90" s="379"/>
      <c r="K90" s="378"/>
      <c r="L90" s="379"/>
      <c r="M90" s="84"/>
      <c r="N90" s="85"/>
      <c r="O90" s="52">
        <f t="shared" si="2"/>
        <v>55000</v>
      </c>
    </row>
    <row r="91" spans="1:17" ht="25.5" customHeight="1">
      <c r="A91" s="53">
        <v>274</v>
      </c>
      <c r="B91" s="54" t="s">
        <v>75</v>
      </c>
      <c r="C91" s="84"/>
      <c r="D91" s="85"/>
      <c r="E91" s="84"/>
      <c r="F91" s="85"/>
      <c r="G91" s="378"/>
      <c r="H91" s="379"/>
      <c r="I91" s="378"/>
      <c r="J91" s="379"/>
      <c r="K91" s="378"/>
      <c r="L91" s="379"/>
      <c r="M91" s="84"/>
      <c r="N91" s="85"/>
      <c r="O91" s="52">
        <f t="shared" si="2"/>
        <v>0</v>
      </c>
    </row>
    <row r="92" spans="1:17" ht="25.5" customHeight="1">
      <c r="A92" s="53">
        <v>275</v>
      </c>
      <c r="B92" s="54" t="s">
        <v>76</v>
      </c>
      <c r="C92" s="84"/>
      <c r="D92" s="85"/>
      <c r="E92" s="84"/>
      <c r="F92" s="85"/>
      <c r="G92" s="378"/>
      <c r="H92" s="379"/>
      <c r="I92" s="378"/>
      <c r="J92" s="379"/>
      <c r="K92" s="378"/>
      <c r="L92" s="379"/>
      <c r="M92" s="84"/>
      <c r="N92" s="85"/>
      <c r="O92" s="52">
        <f t="shared" si="2"/>
        <v>0</v>
      </c>
    </row>
    <row r="93" spans="1:17" ht="25.5" customHeight="1">
      <c r="A93" s="58">
        <v>2800</v>
      </c>
      <c r="B93" s="50" t="s">
        <v>77</v>
      </c>
      <c r="C93" s="51"/>
      <c r="D93" s="62">
        <f>SUM(D94:D96)</f>
        <v>50000</v>
      </c>
      <c r="E93" s="51"/>
      <c r="F93" s="62">
        <f>SUM(F94:F96)</f>
        <v>0</v>
      </c>
      <c r="G93" s="51"/>
      <c r="H93" s="62">
        <f>SUM(H94:H96)</f>
        <v>0</v>
      </c>
      <c r="I93" s="51"/>
      <c r="J93" s="62">
        <f>SUM(J94:J96)</f>
        <v>0</v>
      </c>
      <c r="K93" s="51"/>
      <c r="L93" s="62">
        <f>SUM(L94:L96)</f>
        <v>0</v>
      </c>
      <c r="M93" s="51"/>
      <c r="N93" s="62">
        <f>SUM(N94:N96)</f>
        <v>0</v>
      </c>
      <c r="O93" s="52">
        <f t="shared" si="2"/>
        <v>50000</v>
      </c>
    </row>
    <row r="94" spans="1:17" ht="25.5" customHeight="1">
      <c r="A94" s="53">
        <v>281</v>
      </c>
      <c r="B94" s="54" t="s">
        <v>78</v>
      </c>
      <c r="C94" s="84"/>
      <c r="D94" s="85"/>
      <c r="E94" s="84"/>
      <c r="F94" s="85"/>
      <c r="G94" s="378"/>
      <c r="H94" s="379"/>
      <c r="I94" s="378"/>
      <c r="J94" s="379"/>
      <c r="K94" s="378"/>
      <c r="L94" s="379"/>
      <c r="M94" s="84"/>
      <c r="N94" s="85"/>
      <c r="O94" s="52">
        <f t="shared" si="2"/>
        <v>0</v>
      </c>
    </row>
    <row r="95" spans="1:17" ht="25.5" customHeight="1">
      <c r="A95" s="53">
        <v>282</v>
      </c>
      <c r="B95" s="54" t="s">
        <v>79</v>
      </c>
      <c r="C95" s="84">
        <v>101</v>
      </c>
      <c r="D95" s="85">
        <v>30000</v>
      </c>
      <c r="E95" s="84"/>
      <c r="F95" s="85"/>
      <c r="G95" s="378"/>
      <c r="H95" s="379"/>
      <c r="I95" s="378"/>
      <c r="J95" s="379"/>
      <c r="K95" s="378"/>
      <c r="L95" s="379"/>
      <c r="M95" s="84"/>
      <c r="N95" s="85"/>
      <c r="O95" s="52">
        <f t="shared" si="2"/>
        <v>30000</v>
      </c>
    </row>
    <row r="96" spans="1:17" ht="25.5" customHeight="1">
      <c r="A96" s="53">
        <v>283</v>
      </c>
      <c r="B96" s="54" t="s">
        <v>1186</v>
      </c>
      <c r="C96" s="84">
        <v>101</v>
      </c>
      <c r="D96" s="85">
        <v>20000</v>
      </c>
      <c r="E96" s="84"/>
      <c r="F96" s="85"/>
      <c r="G96" s="378"/>
      <c r="H96" s="379"/>
      <c r="I96" s="378"/>
      <c r="J96" s="379"/>
      <c r="K96" s="378"/>
      <c r="L96" s="379"/>
      <c r="M96" s="84"/>
      <c r="N96" s="85"/>
      <c r="O96" s="52">
        <f t="shared" si="2"/>
        <v>20000</v>
      </c>
    </row>
    <row r="97" spans="1:15" ht="25.5" customHeight="1">
      <c r="A97" s="58">
        <v>2900</v>
      </c>
      <c r="B97" s="50" t="s">
        <v>80</v>
      </c>
      <c r="C97" s="51"/>
      <c r="D97" s="62">
        <f>SUM(D98:D106)</f>
        <v>571718</v>
      </c>
      <c r="E97" s="51"/>
      <c r="F97" s="62">
        <f>SUM(F98:F106)</f>
        <v>0</v>
      </c>
      <c r="G97" s="51"/>
      <c r="H97" s="62">
        <f>SUM(H98:H106)</f>
        <v>0</v>
      </c>
      <c r="I97" s="51"/>
      <c r="J97" s="62">
        <f>SUM(J98:J106)</f>
        <v>0</v>
      </c>
      <c r="K97" s="51"/>
      <c r="L97" s="62">
        <f>SUM(L98:L106)</f>
        <v>0</v>
      </c>
      <c r="M97" s="51"/>
      <c r="N97" s="62">
        <f>SUM(N98:N106)</f>
        <v>0</v>
      </c>
      <c r="O97" s="52">
        <f t="shared" si="2"/>
        <v>571718</v>
      </c>
    </row>
    <row r="98" spans="1:15" ht="25.5" customHeight="1">
      <c r="A98" s="53">
        <v>291</v>
      </c>
      <c r="B98" s="54" t="s">
        <v>81</v>
      </c>
      <c r="C98" s="84">
        <v>101</v>
      </c>
      <c r="D98" s="85">
        <v>40000</v>
      </c>
      <c r="E98" s="84"/>
      <c r="F98" s="85"/>
      <c r="G98" s="378"/>
      <c r="H98" s="379"/>
      <c r="I98" s="378"/>
      <c r="J98" s="379"/>
      <c r="K98" s="378"/>
      <c r="L98" s="379"/>
      <c r="M98" s="84"/>
      <c r="N98" s="85"/>
      <c r="O98" s="52">
        <f t="shared" si="2"/>
        <v>40000</v>
      </c>
    </row>
    <row r="99" spans="1:15" ht="25.5" customHeight="1">
      <c r="A99" s="53">
        <v>292</v>
      </c>
      <c r="B99" s="54" t="s">
        <v>82</v>
      </c>
      <c r="C99" s="84">
        <v>101</v>
      </c>
      <c r="D99" s="85">
        <v>10000</v>
      </c>
      <c r="E99" s="84"/>
      <c r="F99" s="85"/>
      <c r="G99" s="378"/>
      <c r="H99" s="379"/>
      <c r="I99" s="378"/>
      <c r="J99" s="379"/>
      <c r="K99" s="378"/>
      <c r="L99" s="379"/>
      <c r="M99" s="84"/>
      <c r="N99" s="85"/>
      <c r="O99" s="52">
        <f t="shared" si="2"/>
        <v>10000</v>
      </c>
    </row>
    <row r="100" spans="1:15" ht="25.5" customHeight="1">
      <c r="A100" s="53">
        <v>293</v>
      </c>
      <c r="B100" s="54" t="s">
        <v>1282</v>
      </c>
      <c r="C100" s="84">
        <v>101</v>
      </c>
      <c r="D100" s="85">
        <v>15000</v>
      </c>
      <c r="E100" s="84"/>
      <c r="F100" s="85"/>
      <c r="G100" s="378"/>
      <c r="H100" s="379"/>
      <c r="I100" s="378"/>
      <c r="J100" s="379"/>
      <c r="K100" s="378"/>
      <c r="L100" s="379"/>
      <c r="M100" s="84"/>
      <c r="N100" s="85"/>
      <c r="O100" s="52">
        <f t="shared" si="2"/>
        <v>15000</v>
      </c>
    </row>
    <row r="101" spans="1:15" ht="25.5" customHeight="1">
      <c r="A101" s="53">
        <v>294</v>
      </c>
      <c r="B101" s="54" t="s">
        <v>83</v>
      </c>
      <c r="C101" s="84">
        <v>101</v>
      </c>
      <c r="D101" s="85">
        <v>15000</v>
      </c>
      <c r="E101" s="84"/>
      <c r="F101" s="85"/>
      <c r="G101" s="378"/>
      <c r="H101" s="379"/>
      <c r="I101" s="378"/>
      <c r="J101" s="379"/>
      <c r="K101" s="378"/>
      <c r="L101" s="379"/>
      <c r="M101" s="84"/>
      <c r="N101" s="85"/>
      <c r="O101" s="52">
        <f t="shared" si="2"/>
        <v>15000</v>
      </c>
    </row>
    <row r="102" spans="1:15" ht="25.5" customHeight="1">
      <c r="A102" s="53">
        <v>295</v>
      </c>
      <c r="B102" s="54" t="s">
        <v>84</v>
      </c>
      <c r="C102" s="84"/>
      <c r="D102" s="85"/>
      <c r="E102" s="84"/>
      <c r="F102" s="85"/>
      <c r="G102" s="378"/>
      <c r="H102" s="379"/>
      <c r="I102" s="378"/>
      <c r="J102" s="379"/>
      <c r="K102" s="378"/>
      <c r="L102" s="379"/>
      <c r="M102" s="84"/>
      <c r="N102" s="85"/>
      <c r="O102" s="52">
        <f t="shared" si="2"/>
        <v>0</v>
      </c>
    </row>
    <row r="103" spans="1:15" ht="25.5" customHeight="1">
      <c r="A103" s="53">
        <v>296</v>
      </c>
      <c r="B103" s="54" t="s">
        <v>85</v>
      </c>
      <c r="C103" s="84">
        <v>101</v>
      </c>
      <c r="D103" s="85">
        <v>350000</v>
      </c>
      <c r="E103" s="84"/>
      <c r="F103" s="85"/>
      <c r="G103" s="378"/>
      <c r="H103" s="379"/>
      <c r="I103" s="378"/>
      <c r="J103" s="379"/>
      <c r="K103" s="378"/>
      <c r="L103" s="379"/>
      <c r="M103" s="84"/>
      <c r="N103" s="85"/>
      <c r="O103" s="52">
        <f t="shared" si="2"/>
        <v>350000</v>
      </c>
    </row>
    <row r="104" spans="1:15" ht="25.5" customHeight="1">
      <c r="A104" s="53">
        <v>297</v>
      </c>
      <c r="B104" s="54" t="s">
        <v>86</v>
      </c>
      <c r="C104" s="84"/>
      <c r="D104" s="85"/>
      <c r="E104" s="84"/>
      <c r="F104" s="85"/>
      <c r="G104" s="378"/>
      <c r="H104" s="379"/>
      <c r="I104" s="378"/>
      <c r="J104" s="379"/>
      <c r="K104" s="378"/>
      <c r="L104" s="379"/>
      <c r="M104" s="84"/>
      <c r="N104" s="85"/>
      <c r="O104" s="52">
        <f t="shared" si="2"/>
        <v>0</v>
      </c>
    </row>
    <row r="105" spans="1:15" ht="25.5" customHeight="1">
      <c r="A105" s="53">
        <v>298</v>
      </c>
      <c r="B105" s="54" t="s">
        <v>87</v>
      </c>
      <c r="C105" s="84">
        <v>101</v>
      </c>
      <c r="D105" s="85">
        <v>120000</v>
      </c>
      <c r="E105" s="84"/>
      <c r="F105" s="85"/>
      <c r="G105" s="378"/>
      <c r="H105" s="379"/>
      <c r="I105" s="378"/>
      <c r="J105" s="379"/>
      <c r="K105" s="378"/>
      <c r="L105" s="379"/>
      <c r="M105" s="84"/>
      <c r="N105" s="85"/>
      <c r="O105" s="52">
        <f t="shared" si="2"/>
        <v>120000</v>
      </c>
    </row>
    <row r="106" spans="1:15" ht="25.5" customHeight="1">
      <c r="A106" s="53">
        <v>299</v>
      </c>
      <c r="B106" s="54" t="s">
        <v>88</v>
      </c>
      <c r="C106" s="84">
        <v>101</v>
      </c>
      <c r="D106" s="85">
        <v>21718</v>
      </c>
      <c r="E106" s="84"/>
      <c r="F106" s="85"/>
      <c r="G106" s="378"/>
      <c r="H106" s="379"/>
      <c r="I106" s="378"/>
      <c r="J106" s="379"/>
      <c r="K106" s="378"/>
      <c r="L106" s="379"/>
      <c r="M106" s="84"/>
      <c r="N106" s="85"/>
      <c r="O106" s="52">
        <f t="shared" si="2"/>
        <v>21718</v>
      </c>
    </row>
    <row r="107" spans="1:15" ht="25.5" customHeight="1">
      <c r="A107" s="55">
        <v>3000</v>
      </c>
      <c r="B107" s="56" t="s">
        <v>89</v>
      </c>
      <c r="C107" s="57"/>
      <c r="D107" s="79">
        <f>D108+D118+D128+D138+D148+D158+D166+D176+D182</f>
        <v>5848000</v>
      </c>
      <c r="E107" s="57"/>
      <c r="F107" s="79">
        <f>F108+F118+F128+F138+F148+F158+F166+F176+F182</f>
        <v>877962</v>
      </c>
      <c r="G107" s="57"/>
      <c r="H107" s="79">
        <f>H108+H118+H128+H138+H148+H158+H166+H176+H182</f>
        <v>0</v>
      </c>
      <c r="I107" s="57"/>
      <c r="J107" s="79">
        <f>J108+J118+J128+J138+J148+J158+J166+J176+J182</f>
        <v>0</v>
      </c>
      <c r="K107" s="57"/>
      <c r="L107" s="79">
        <f>L108+L118+L128+L138+L148+L158+L166+L176+L182</f>
        <v>0</v>
      </c>
      <c r="M107" s="57"/>
      <c r="N107" s="79">
        <f>N108+N118+N128+N138+N148+N158+N166+N176+N182</f>
        <v>0</v>
      </c>
      <c r="O107" s="52">
        <f t="shared" si="2"/>
        <v>6725962</v>
      </c>
    </row>
    <row r="108" spans="1:15" ht="25.5" customHeight="1">
      <c r="A108" s="58">
        <v>3100</v>
      </c>
      <c r="B108" s="50" t="s">
        <v>90</v>
      </c>
      <c r="C108" s="51"/>
      <c r="D108" s="62">
        <f>SUM(D109:D117)</f>
        <v>2873500</v>
      </c>
      <c r="E108" s="51"/>
      <c r="F108" s="62">
        <f>SUM(F109:F117)</f>
        <v>877962</v>
      </c>
      <c r="G108" s="51"/>
      <c r="H108" s="62">
        <f>SUM(H109:H117)</f>
        <v>0</v>
      </c>
      <c r="I108" s="51"/>
      <c r="J108" s="62">
        <f>SUM(J109:J117)</f>
        <v>0</v>
      </c>
      <c r="K108" s="51"/>
      <c r="L108" s="62">
        <f>SUM(L109:L117)</f>
        <v>0</v>
      </c>
      <c r="M108" s="51"/>
      <c r="N108" s="62">
        <f>SUM(N109:N117)</f>
        <v>0</v>
      </c>
      <c r="O108" s="52">
        <f t="shared" si="2"/>
        <v>3751462</v>
      </c>
    </row>
    <row r="109" spans="1:15" ht="25.5" customHeight="1">
      <c r="A109" s="53">
        <v>311</v>
      </c>
      <c r="B109" s="54" t="s">
        <v>91</v>
      </c>
      <c r="C109" s="84">
        <v>101</v>
      </c>
      <c r="D109" s="85">
        <v>2600000</v>
      </c>
      <c r="E109" s="84">
        <v>230</v>
      </c>
      <c r="F109" s="85">
        <v>877962</v>
      </c>
      <c r="G109" s="378"/>
      <c r="H109" s="379"/>
      <c r="I109" s="378"/>
      <c r="J109" s="379"/>
      <c r="K109" s="378"/>
      <c r="L109" s="379"/>
      <c r="M109" s="84"/>
      <c r="N109" s="85"/>
      <c r="O109" s="52">
        <f t="shared" si="2"/>
        <v>3477962</v>
      </c>
    </row>
    <row r="110" spans="1:15" ht="25.5" customHeight="1">
      <c r="A110" s="53">
        <v>312</v>
      </c>
      <c r="B110" s="54" t="s">
        <v>92</v>
      </c>
      <c r="C110" s="84">
        <v>101</v>
      </c>
      <c r="D110" s="85">
        <v>2500</v>
      </c>
      <c r="E110" s="84"/>
      <c r="F110" s="85"/>
      <c r="G110" s="378"/>
      <c r="H110" s="379"/>
      <c r="I110" s="378"/>
      <c r="J110" s="379"/>
      <c r="K110" s="378"/>
      <c r="L110" s="379"/>
      <c r="M110" s="84"/>
      <c r="N110" s="85"/>
      <c r="O110" s="52">
        <f t="shared" si="2"/>
        <v>2500</v>
      </c>
    </row>
    <row r="111" spans="1:15" ht="25.5" customHeight="1">
      <c r="A111" s="53">
        <v>313</v>
      </c>
      <c r="B111" s="54" t="s">
        <v>93</v>
      </c>
      <c r="C111" s="84"/>
      <c r="D111" s="85"/>
      <c r="E111" s="84"/>
      <c r="F111" s="85"/>
      <c r="G111" s="378"/>
      <c r="H111" s="379"/>
      <c r="I111" s="378"/>
      <c r="J111" s="379"/>
      <c r="K111" s="378"/>
      <c r="L111" s="379"/>
      <c r="M111" s="84"/>
      <c r="N111" s="85"/>
      <c r="O111" s="52">
        <f t="shared" si="2"/>
        <v>0</v>
      </c>
    </row>
    <row r="112" spans="1:15" ht="25.5" customHeight="1">
      <c r="A112" s="53">
        <v>314</v>
      </c>
      <c r="B112" s="54" t="s">
        <v>94</v>
      </c>
      <c r="C112" s="84">
        <v>101</v>
      </c>
      <c r="D112" s="85">
        <v>180000</v>
      </c>
      <c r="E112" s="84"/>
      <c r="F112" s="85"/>
      <c r="G112" s="378"/>
      <c r="H112" s="379"/>
      <c r="I112" s="378"/>
      <c r="J112" s="379"/>
      <c r="K112" s="378"/>
      <c r="L112" s="379"/>
      <c r="M112" s="84"/>
      <c r="N112" s="85"/>
      <c r="O112" s="52">
        <f t="shared" si="2"/>
        <v>180000</v>
      </c>
    </row>
    <row r="113" spans="1:15" ht="25.5" customHeight="1">
      <c r="A113" s="53">
        <v>315</v>
      </c>
      <c r="B113" s="54" t="s">
        <v>95</v>
      </c>
      <c r="C113" s="84">
        <v>101</v>
      </c>
      <c r="D113" s="85">
        <v>75000</v>
      </c>
      <c r="E113" s="84"/>
      <c r="F113" s="85"/>
      <c r="G113" s="378"/>
      <c r="H113" s="379"/>
      <c r="I113" s="378"/>
      <c r="J113" s="379"/>
      <c r="K113" s="378"/>
      <c r="L113" s="379"/>
      <c r="M113" s="84"/>
      <c r="N113" s="85"/>
      <c r="O113" s="52">
        <f t="shared" si="2"/>
        <v>75000</v>
      </c>
    </row>
    <row r="114" spans="1:15" ht="25.5" customHeight="1">
      <c r="A114" s="53">
        <v>316</v>
      </c>
      <c r="B114" s="54" t="s">
        <v>327</v>
      </c>
      <c r="C114" s="84"/>
      <c r="D114" s="85"/>
      <c r="E114" s="84"/>
      <c r="F114" s="85"/>
      <c r="G114" s="378"/>
      <c r="H114" s="379"/>
      <c r="I114" s="378"/>
      <c r="J114" s="379"/>
      <c r="K114" s="378"/>
      <c r="L114" s="379"/>
      <c r="M114" s="84"/>
      <c r="N114" s="85"/>
      <c r="O114" s="52">
        <f t="shared" si="2"/>
        <v>0</v>
      </c>
    </row>
    <row r="115" spans="1:15" ht="25.5" customHeight="1">
      <c r="A115" s="53">
        <v>317</v>
      </c>
      <c r="B115" s="54" t="s">
        <v>96</v>
      </c>
      <c r="C115" s="84">
        <v>101</v>
      </c>
      <c r="D115" s="85">
        <v>10000</v>
      </c>
      <c r="E115" s="84"/>
      <c r="F115" s="85"/>
      <c r="G115" s="378"/>
      <c r="H115" s="379"/>
      <c r="I115" s="378"/>
      <c r="J115" s="379"/>
      <c r="K115" s="378"/>
      <c r="L115" s="379"/>
      <c r="M115" s="84"/>
      <c r="N115" s="85"/>
      <c r="O115" s="52">
        <f t="shared" si="2"/>
        <v>10000</v>
      </c>
    </row>
    <row r="116" spans="1:15" ht="25.5" customHeight="1">
      <c r="A116" s="53">
        <v>318</v>
      </c>
      <c r="B116" s="54" t="s">
        <v>97</v>
      </c>
      <c r="C116" s="84">
        <v>101</v>
      </c>
      <c r="D116" s="85">
        <v>6000</v>
      </c>
      <c r="E116" s="84"/>
      <c r="F116" s="85"/>
      <c r="G116" s="378"/>
      <c r="H116" s="379"/>
      <c r="I116" s="378"/>
      <c r="J116" s="379"/>
      <c r="K116" s="378"/>
      <c r="L116" s="379"/>
      <c r="M116" s="84"/>
      <c r="N116" s="85"/>
      <c r="O116" s="52">
        <f t="shared" si="2"/>
        <v>6000</v>
      </c>
    </row>
    <row r="117" spans="1:15" ht="25.5" customHeight="1">
      <c r="A117" s="53">
        <v>319</v>
      </c>
      <c r="B117" s="54" t="s">
        <v>98</v>
      </c>
      <c r="C117" s="84"/>
      <c r="D117" s="85"/>
      <c r="E117" s="84"/>
      <c r="F117" s="85"/>
      <c r="G117" s="378"/>
      <c r="H117" s="379"/>
      <c r="I117" s="378"/>
      <c r="J117" s="379"/>
      <c r="K117" s="378"/>
      <c r="L117" s="379"/>
      <c r="M117" s="84"/>
      <c r="N117" s="85"/>
      <c r="O117" s="52">
        <f t="shared" si="2"/>
        <v>0</v>
      </c>
    </row>
    <row r="118" spans="1:15" ht="25.5" customHeight="1">
      <c r="A118" s="58">
        <v>3200</v>
      </c>
      <c r="B118" s="50" t="s">
        <v>99</v>
      </c>
      <c r="C118" s="51"/>
      <c r="D118" s="62">
        <f>SUM(D119:D127)</f>
        <v>227000</v>
      </c>
      <c r="E118" s="51"/>
      <c r="F118" s="62">
        <f>SUM(F119:F127)</f>
        <v>0</v>
      </c>
      <c r="G118" s="51"/>
      <c r="H118" s="62">
        <f>SUM(H119:H127)</f>
        <v>0</v>
      </c>
      <c r="I118" s="51"/>
      <c r="J118" s="62">
        <f>SUM(J119:J127)</f>
        <v>0</v>
      </c>
      <c r="K118" s="51"/>
      <c r="L118" s="62">
        <f>SUM(L119:L127)</f>
        <v>0</v>
      </c>
      <c r="M118" s="51"/>
      <c r="N118" s="62">
        <f>SUM(N119:N127)</f>
        <v>0</v>
      </c>
      <c r="O118" s="52">
        <f t="shared" si="2"/>
        <v>227000</v>
      </c>
    </row>
    <row r="119" spans="1:15" ht="25.5" customHeight="1">
      <c r="A119" s="53">
        <v>321</v>
      </c>
      <c r="B119" s="54" t="s">
        <v>100</v>
      </c>
      <c r="C119" s="84">
        <v>101</v>
      </c>
      <c r="D119" s="85">
        <v>96000</v>
      </c>
      <c r="E119" s="84"/>
      <c r="F119" s="85"/>
      <c r="G119" s="378"/>
      <c r="H119" s="379"/>
      <c r="I119" s="378"/>
      <c r="J119" s="379"/>
      <c r="K119" s="378"/>
      <c r="L119" s="379"/>
      <c r="M119" s="84"/>
      <c r="N119" s="85"/>
      <c r="O119" s="52">
        <f t="shared" si="2"/>
        <v>96000</v>
      </c>
    </row>
    <row r="120" spans="1:15" ht="25.5" customHeight="1">
      <c r="A120" s="53">
        <v>322</v>
      </c>
      <c r="B120" s="54" t="s">
        <v>101</v>
      </c>
      <c r="C120" s="84">
        <v>101</v>
      </c>
      <c r="D120" s="85">
        <v>6000</v>
      </c>
      <c r="E120" s="84"/>
      <c r="F120" s="85"/>
      <c r="G120" s="378"/>
      <c r="H120" s="379"/>
      <c r="I120" s="378"/>
      <c r="J120" s="379"/>
      <c r="K120" s="378"/>
      <c r="L120" s="379"/>
      <c r="M120" s="84"/>
      <c r="N120" s="85"/>
      <c r="O120" s="52">
        <f t="shared" si="2"/>
        <v>6000</v>
      </c>
    </row>
    <row r="121" spans="1:15" ht="25.5" customHeight="1">
      <c r="A121" s="53">
        <v>323</v>
      </c>
      <c r="B121" s="54" t="s">
        <v>315</v>
      </c>
      <c r="C121" s="84">
        <v>101</v>
      </c>
      <c r="D121" s="85">
        <v>5000</v>
      </c>
      <c r="E121" s="84"/>
      <c r="F121" s="85"/>
      <c r="G121" s="378"/>
      <c r="H121" s="379"/>
      <c r="I121" s="378"/>
      <c r="J121" s="379"/>
      <c r="K121" s="378"/>
      <c r="L121" s="379"/>
      <c r="M121" s="84"/>
      <c r="N121" s="85"/>
      <c r="O121" s="52">
        <f t="shared" si="2"/>
        <v>5000</v>
      </c>
    </row>
    <row r="122" spans="1:15" ht="25.5" customHeight="1">
      <c r="A122" s="53">
        <v>324</v>
      </c>
      <c r="B122" s="54" t="s">
        <v>102</v>
      </c>
      <c r="C122" s="84"/>
      <c r="D122" s="85"/>
      <c r="E122" s="84"/>
      <c r="F122" s="85"/>
      <c r="G122" s="378"/>
      <c r="H122" s="379"/>
      <c r="I122" s="378"/>
      <c r="J122" s="379"/>
      <c r="K122" s="378"/>
      <c r="L122" s="379"/>
      <c r="M122" s="84"/>
      <c r="N122" s="85"/>
      <c r="O122" s="52">
        <f t="shared" si="2"/>
        <v>0</v>
      </c>
    </row>
    <row r="123" spans="1:15" ht="25.5" customHeight="1">
      <c r="A123" s="53">
        <v>325</v>
      </c>
      <c r="B123" s="54" t="s">
        <v>103</v>
      </c>
      <c r="C123" s="84"/>
      <c r="D123" s="85"/>
      <c r="E123" s="84"/>
      <c r="F123" s="85"/>
      <c r="G123" s="378"/>
      <c r="H123" s="379"/>
      <c r="I123" s="378"/>
      <c r="J123" s="379"/>
      <c r="K123" s="378"/>
      <c r="L123" s="379"/>
      <c r="M123" s="84"/>
      <c r="N123" s="85"/>
      <c r="O123" s="52">
        <f t="shared" si="2"/>
        <v>0</v>
      </c>
    </row>
    <row r="124" spans="1:15" ht="25.5" customHeight="1">
      <c r="A124" s="53">
        <v>326</v>
      </c>
      <c r="B124" s="54" t="s">
        <v>104</v>
      </c>
      <c r="C124" s="84">
        <v>101</v>
      </c>
      <c r="D124" s="85">
        <v>70000</v>
      </c>
      <c r="E124" s="84"/>
      <c r="F124" s="85"/>
      <c r="G124" s="378"/>
      <c r="H124" s="379"/>
      <c r="I124" s="378"/>
      <c r="J124" s="379"/>
      <c r="K124" s="378"/>
      <c r="L124" s="379"/>
      <c r="M124" s="84"/>
      <c r="N124" s="85"/>
      <c r="O124" s="52">
        <f t="shared" si="2"/>
        <v>70000</v>
      </c>
    </row>
    <row r="125" spans="1:15" ht="25.5" customHeight="1">
      <c r="A125" s="53">
        <v>327</v>
      </c>
      <c r="B125" s="54" t="s">
        <v>105</v>
      </c>
      <c r="C125" s="84"/>
      <c r="D125" s="85"/>
      <c r="E125" s="84"/>
      <c r="F125" s="85"/>
      <c r="G125" s="378"/>
      <c r="H125" s="379"/>
      <c r="I125" s="378"/>
      <c r="J125" s="379"/>
      <c r="K125" s="378"/>
      <c r="L125" s="379"/>
      <c r="M125" s="84"/>
      <c r="N125" s="85"/>
      <c r="O125" s="52">
        <f t="shared" si="2"/>
        <v>0</v>
      </c>
    </row>
    <row r="126" spans="1:15" ht="25.5" customHeight="1">
      <c r="A126" s="53">
        <v>328</v>
      </c>
      <c r="B126" s="54" t="s">
        <v>106</v>
      </c>
      <c r="C126" s="84"/>
      <c r="D126" s="85"/>
      <c r="E126" s="84"/>
      <c r="F126" s="85"/>
      <c r="G126" s="378"/>
      <c r="H126" s="379"/>
      <c r="I126" s="378"/>
      <c r="J126" s="379"/>
      <c r="K126" s="378"/>
      <c r="L126" s="379"/>
      <c r="M126" s="84"/>
      <c r="N126" s="85"/>
      <c r="O126" s="52">
        <f t="shared" si="2"/>
        <v>0</v>
      </c>
    </row>
    <row r="127" spans="1:15" ht="25.5" customHeight="1">
      <c r="A127" s="53">
        <v>329</v>
      </c>
      <c r="B127" s="54" t="s">
        <v>107</v>
      </c>
      <c r="C127" s="84">
        <v>101</v>
      </c>
      <c r="D127" s="85">
        <v>50000</v>
      </c>
      <c r="E127" s="84"/>
      <c r="F127" s="85"/>
      <c r="G127" s="378"/>
      <c r="H127" s="379"/>
      <c r="I127" s="378"/>
      <c r="J127" s="379"/>
      <c r="K127" s="378"/>
      <c r="L127" s="379"/>
      <c r="M127" s="84"/>
      <c r="N127" s="85"/>
      <c r="O127" s="52">
        <f t="shared" si="2"/>
        <v>50000</v>
      </c>
    </row>
    <row r="128" spans="1:15" ht="25.5" customHeight="1">
      <c r="A128" s="58">
        <v>3300</v>
      </c>
      <c r="B128" s="50" t="s">
        <v>1283</v>
      </c>
      <c r="C128" s="51"/>
      <c r="D128" s="62">
        <f>SUM(D129:D137)</f>
        <v>345000</v>
      </c>
      <c r="E128" s="51"/>
      <c r="F128" s="62">
        <f>SUM(F129:F137)</f>
        <v>0</v>
      </c>
      <c r="G128" s="51"/>
      <c r="H128" s="62">
        <f>SUM(H129:H137)</f>
        <v>0</v>
      </c>
      <c r="I128" s="51"/>
      <c r="J128" s="62">
        <f>SUM(J129:J137)</f>
        <v>0</v>
      </c>
      <c r="K128" s="51"/>
      <c r="L128" s="62">
        <f>SUM(L129:L137)</f>
        <v>0</v>
      </c>
      <c r="M128" s="51"/>
      <c r="N128" s="62">
        <f>SUM(N129:N137)</f>
        <v>0</v>
      </c>
      <c r="O128" s="52">
        <f t="shared" si="2"/>
        <v>345000</v>
      </c>
    </row>
    <row r="129" spans="1:15" ht="25.5" customHeight="1">
      <c r="A129" s="53">
        <v>331</v>
      </c>
      <c r="B129" s="86" t="s">
        <v>123</v>
      </c>
      <c r="C129" s="84">
        <v>101</v>
      </c>
      <c r="D129" s="85">
        <v>180000</v>
      </c>
      <c r="E129" s="84"/>
      <c r="F129" s="85"/>
      <c r="G129" s="378"/>
      <c r="H129" s="379"/>
      <c r="I129" s="378"/>
      <c r="J129" s="379"/>
      <c r="K129" s="378"/>
      <c r="L129" s="379"/>
      <c r="M129" s="84"/>
      <c r="N129" s="85"/>
      <c r="O129" s="52">
        <f t="shared" si="2"/>
        <v>180000</v>
      </c>
    </row>
    <row r="130" spans="1:15" ht="25.5" customHeight="1">
      <c r="A130" s="53">
        <v>332</v>
      </c>
      <c r="B130" s="54" t="s">
        <v>108</v>
      </c>
      <c r="C130" s="84">
        <v>101</v>
      </c>
      <c r="D130" s="85">
        <v>30000</v>
      </c>
      <c r="E130" s="84"/>
      <c r="F130" s="85"/>
      <c r="G130" s="378"/>
      <c r="H130" s="379"/>
      <c r="I130" s="378"/>
      <c r="J130" s="379"/>
      <c r="K130" s="378"/>
      <c r="L130" s="379"/>
      <c r="M130" s="84"/>
      <c r="N130" s="85"/>
      <c r="O130" s="52">
        <f t="shared" si="2"/>
        <v>30000</v>
      </c>
    </row>
    <row r="131" spans="1:15" ht="25.5" customHeight="1">
      <c r="A131" s="53">
        <v>333</v>
      </c>
      <c r="B131" s="54" t="s">
        <v>109</v>
      </c>
      <c r="C131" s="84">
        <v>101</v>
      </c>
      <c r="D131" s="85">
        <v>50000</v>
      </c>
      <c r="E131" s="84"/>
      <c r="F131" s="85"/>
      <c r="G131" s="378"/>
      <c r="H131" s="379"/>
      <c r="I131" s="378"/>
      <c r="J131" s="379"/>
      <c r="K131" s="378"/>
      <c r="L131" s="379"/>
      <c r="M131" s="84"/>
      <c r="N131" s="85"/>
      <c r="O131" s="52">
        <f t="shared" si="2"/>
        <v>50000</v>
      </c>
    </row>
    <row r="132" spans="1:15" ht="25.5" customHeight="1">
      <c r="A132" s="53">
        <v>334</v>
      </c>
      <c r="B132" s="54" t="s">
        <v>110</v>
      </c>
      <c r="C132" s="84">
        <v>101</v>
      </c>
      <c r="D132" s="85">
        <v>20000</v>
      </c>
      <c r="E132" s="84"/>
      <c r="F132" s="85"/>
      <c r="G132" s="378"/>
      <c r="H132" s="379"/>
      <c r="I132" s="378"/>
      <c r="J132" s="379"/>
      <c r="K132" s="378"/>
      <c r="L132" s="379"/>
      <c r="M132" s="84"/>
      <c r="N132" s="85"/>
      <c r="O132" s="52">
        <f t="shared" si="2"/>
        <v>20000</v>
      </c>
    </row>
    <row r="133" spans="1:15" ht="25.5" customHeight="1">
      <c r="A133" s="53">
        <v>335</v>
      </c>
      <c r="B133" s="54" t="s">
        <v>111</v>
      </c>
      <c r="C133" s="84"/>
      <c r="D133" s="85"/>
      <c r="E133" s="84"/>
      <c r="F133" s="85"/>
      <c r="G133" s="378"/>
      <c r="H133" s="379"/>
      <c r="I133" s="378"/>
      <c r="J133" s="379"/>
      <c r="K133" s="378"/>
      <c r="L133" s="379"/>
      <c r="M133" s="84"/>
      <c r="N133" s="85"/>
      <c r="O133" s="52">
        <f t="shared" si="2"/>
        <v>0</v>
      </c>
    </row>
    <row r="134" spans="1:15" ht="25.5" customHeight="1">
      <c r="A134" s="53">
        <v>336</v>
      </c>
      <c r="B134" s="54" t="s">
        <v>1191</v>
      </c>
      <c r="C134" s="84">
        <v>101</v>
      </c>
      <c r="D134" s="85">
        <v>30000</v>
      </c>
      <c r="E134" s="84"/>
      <c r="F134" s="85"/>
      <c r="G134" s="378"/>
      <c r="H134" s="379"/>
      <c r="I134" s="378"/>
      <c r="J134" s="379"/>
      <c r="K134" s="378"/>
      <c r="L134" s="379"/>
      <c r="M134" s="84"/>
      <c r="N134" s="85"/>
      <c r="O134" s="52">
        <f t="shared" si="2"/>
        <v>30000</v>
      </c>
    </row>
    <row r="135" spans="1:15" ht="25.5" customHeight="1">
      <c r="A135" s="53">
        <v>337</v>
      </c>
      <c r="B135" s="54" t="s">
        <v>112</v>
      </c>
      <c r="C135" s="84">
        <v>101</v>
      </c>
      <c r="D135" s="85">
        <v>30000</v>
      </c>
      <c r="E135" s="84"/>
      <c r="F135" s="85"/>
      <c r="G135" s="378"/>
      <c r="H135" s="379"/>
      <c r="I135" s="378"/>
      <c r="J135" s="379"/>
      <c r="K135" s="378"/>
      <c r="L135" s="379"/>
      <c r="M135" s="84"/>
      <c r="N135" s="85"/>
      <c r="O135" s="52">
        <f t="shared" ref="O135:O200" si="3">D135+F135+H135+J135+L135+N135</f>
        <v>30000</v>
      </c>
    </row>
    <row r="136" spans="1:15" ht="25.5" customHeight="1">
      <c r="A136" s="53">
        <v>338</v>
      </c>
      <c r="B136" s="54" t="s">
        <v>113</v>
      </c>
      <c r="C136" s="84"/>
      <c r="D136" s="85"/>
      <c r="E136" s="84"/>
      <c r="F136" s="85"/>
      <c r="G136" s="378"/>
      <c r="H136" s="379"/>
      <c r="I136" s="378"/>
      <c r="J136" s="379"/>
      <c r="K136" s="378"/>
      <c r="L136" s="379"/>
      <c r="M136" s="84"/>
      <c r="N136" s="85"/>
      <c r="O136" s="52">
        <f t="shared" si="3"/>
        <v>0</v>
      </c>
    </row>
    <row r="137" spans="1:15" ht="25.5" customHeight="1">
      <c r="A137" s="53">
        <v>339</v>
      </c>
      <c r="B137" s="54" t="s">
        <v>114</v>
      </c>
      <c r="C137" s="84">
        <v>101</v>
      </c>
      <c r="D137" s="85">
        <v>5000</v>
      </c>
      <c r="E137" s="84"/>
      <c r="F137" s="85"/>
      <c r="G137" s="378"/>
      <c r="H137" s="379"/>
      <c r="I137" s="378"/>
      <c r="J137" s="379"/>
      <c r="K137" s="378"/>
      <c r="L137" s="379"/>
      <c r="M137" s="84"/>
      <c r="N137" s="85"/>
      <c r="O137" s="52">
        <f t="shared" si="3"/>
        <v>5000</v>
      </c>
    </row>
    <row r="138" spans="1:15" ht="25.5" customHeight="1">
      <c r="A138" s="58">
        <v>3400</v>
      </c>
      <c r="B138" s="50" t="s">
        <v>115</v>
      </c>
      <c r="C138" s="51"/>
      <c r="D138" s="62">
        <f>SUM(D139:D147)</f>
        <v>185000</v>
      </c>
      <c r="E138" s="51"/>
      <c r="F138" s="62">
        <f>SUM(F139:F147)</f>
        <v>0</v>
      </c>
      <c r="G138" s="51"/>
      <c r="H138" s="62">
        <f>SUM(H139:H147)</f>
        <v>0</v>
      </c>
      <c r="I138" s="51"/>
      <c r="J138" s="62">
        <f>SUM(J139:J147)</f>
        <v>0</v>
      </c>
      <c r="K138" s="51"/>
      <c r="L138" s="62">
        <f>SUM(L139:L147)</f>
        <v>0</v>
      </c>
      <c r="M138" s="51"/>
      <c r="N138" s="62">
        <f>SUM(N139:N147)</f>
        <v>0</v>
      </c>
      <c r="O138" s="52">
        <f t="shared" si="3"/>
        <v>185000</v>
      </c>
    </row>
    <row r="139" spans="1:15" ht="25.5" customHeight="1">
      <c r="A139" s="53">
        <v>341</v>
      </c>
      <c r="B139" s="54" t="s">
        <v>293</v>
      </c>
      <c r="C139" s="84">
        <v>101</v>
      </c>
      <c r="D139" s="85">
        <v>45000</v>
      </c>
      <c r="E139" s="84"/>
      <c r="F139" s="85"/>
      <c r="G139" s="378"/>
      <c r="H139" s="379"/>
      <c r="I139" s="378"/>
      <c r="J139" s="379"/>
      <c r="K139" s="378"/>
      <c r="L139" s="379"/>
      <c r="M139" s="84"/>
      <c r="N139" s="85"/>
      <c r="O139" s="52">
        <f t="shared" si="3"/>
        <v>45000</v>
      </c>
    </row>
    <row r="140" spans="1:15" ht="25.5" customHeight="1">
      <c r="A140" s="53">
        <v>342</v>
      </c>
      <c r="B140" s="54" t="s">
        <v>116</v>
      </c>
      <c r="C140" s="84"/>
      <c r="D140" s="85"/>
      <c r="E140" s="84"/>
      <c r="F140" s="85"/>
      <c r="G140" s="378"/>
      <c r="H140" s="379"/>
      <c r="I140" s="378"/>
      <c r="J140" s="379"/>
      <c r="K140" s="378"/>
      <c r="L140" s="379"/>
      <c r="M140" s="84"/>
      <c r="N140" s="85"/>
      <c r="O140" s="52">
        <f t="shared" si="3"/>
        <v>0</v>
      </c>
    </row>
    <row r="141" spans="1:15" ht="25.5" customHeight="1">
      <c r="A141" s="53">
        <v>343</v>
      </c>
      <c r="B141" s="54" t="s">
        <v>117</v>
      </c>
      <c r="C141" s="84"/>
      <c r="D141" s="85"/>
      <c r="E141" s="84"/>
      <c r="F141" s="85"/>
      <c r="G141" s="378"/>
      <c r="H141" s="379"/>
      <c r="I141" s="378"/>
      <c r="J141" s="379"/>
      <c r="K141" s="378"/>
      <c r="L141" s="379"/>
      <c r="M141" s="84"/>
      <c r="N141" s="85"/>
      <c r="O141" s="52">
        <f t="shared" si="3"/>
        <v>0</v>
      </c>
    </row>
    <row r="142" spans="1:15" ht="25.5" customHeight="1">
      <c r="A142" s="53">
        <v>344</v>
      </c>
      <c r="B142" s="54" t="s">
        <v>328</v>
      </c>
      <c r="C142" s="84">
        <v>101</v>
      </c>
      <c r="D142" s="85">
        <v>45000</v>
      </c>
      <c r="E142" s="84"/>
      <c r="F142" s="85"/>
      <c r="G142" s="378"/>
      <c r="H142" s="379"/>
      <c r="I142" s="378"/>
      <c r="J142" s="379"/>
      <c r="K142" s="378"/>
      <c r="L142" s="379"/>
      <c r="M142" s="84"/>
      <c r="N142" s="85"/>
      <c r="O142" s="52">
        <f t="shared" si="3"/>
        <v>45000</v>
      </c>
    </row>
    <row r="143" spans="1:15" ht="25.5" customHeight="1">
      <c r="A143" s="53">
        <v>345</v>
      </c>
      <c r="B143" s="54" t="s">
        <v>118</v>
      </c>
      <c r="C143" s="84">
        <v>101</v>
      </c>
      <c r="D143" s="85">
        <v>80000</v>
      </c>
      <c r="E143" s="84"/>
      <c r="F143" s="85"/>
      <c r="G143" s="378"/>
      <c r="H143" s="379"/>
      <c r="I143" s="378"/>
      <c r="J143" s="379"/>
      <c r="K143" s="378"/>
      <c r="L143" s="379"/>
      <c r="M143" s="84"/>
      <c r="N143" s="85"/>
      <c r="O143" s="52">
        <f t="shared" si="3"/>
        <v>80000</v>
      </c>
    </row>
    <row r="144" spans="1:15" ht="25.5" customHeight="1">
      <c r="A144" s="53">
        <v>346</v>
      </c>
      <c r="B144" s="54" t="s">
        <v>119</v>
      </c>
      <c r="C144" s="84"/>
      <c r="D144" s="85"/>
      <c r="E144" s="84"/>
      <c r="F144" s="85"/>
      <c r="G144" s="378"/>
      <c r="H144" s="379"/>
      <c r="I144" s="378"/>
      <c r="J144" s="379"/>
      <c r="K144" s="378"/>
      <c r="L144" s="379"/>
      <c r="M144" s="84"/>
      <c r="N144" s="85"/>
      <c r="O144" s="52">
        <f t="shared" si="3"/>
        <v>0</v>
      </c>
    </row>
    <row r="145" spans="1:15" ht="25.5" customHeight="1">
      <c r="A145" s="53">
        <v>347</v>
      </c>
      <c r="B145" s="54" t="s">
        <v>120</v>
      </c>
      <c r="C145" s="84">
        <v>101</v>
      </c>
      <c r="D145" s="85">
        <v>15000</v>
      </c>
      <c r="E145" s="84"/>
      <c r="F145" s="85"/>
      <c r="G145" s="378"/>
      <c r="H145" s="379"/>
      <c r="I145" s="378"/>
      <c r="J145" s="379"/>
      <c r="K145" s="378"/>
      <c r="L145" s="379"/>
      <c r="M145" s="84"/>
      <c r="N145" s="85"/>
      <c r="O145" s="52">
        <f t="shared" si="3"/>
        <v>15000</v>
      </c>
    </row>
    <row r="146" spans="1:15" ht="25.5" customHeight="1">
      <c r="A146" s="53">
        <v>348</v>
      </c>
      <c r="B146" s="54" t="s">
        <v>121</v>
      </c>
      <c r="C146" s="84"/>
      <c r="D146" s="85"/>
      <c r="E146" s="84"/>
      <c r="F146" s="85"/>
      <c r="G146" s="378"/>
      <c r="H146" s="379"/>
      <c r="I146" s="378"/>
      <c r="J146" s="379"/>
      <c r="K146" s="378"/>
      <c r="L146" s="379"/>
      <c r="M146" s="84"/>
      <c r="N146" s="85"/>
      <c r="O146" s="52">
        <f t="shared" si="3"/>
        <v>0</v>
      </c>
    </row>
    <row r="147" spans="1:15" ht="25.5" customHeight="1">
      <c r="A147" s="53">
        <v>349</v>
      </c>
      <c r="B147" s="54" t="s">
        <v>122</v>
      </c>
      <c r="C147" s="84"/>
      <c r="D147" s="85"/>
      <c r="E147" s="84"/>
      <c r="F147" s="85"/>
      <c r="G147" s="378"/>
      <c r="H147" s="379"/>
      <c r="I147" s="378"/>
      <c r="J147" s="379"/>
      <c r="K147" s="378"/>
      <c r="L147" s="379"/>
      <c r="M147" s="84"/>
      <c r="N147" s="85"/>
      <c r="O147" s="52">
        <f t="shared" si="3"/>
        <v>0</v>
      </c>
    </row>
    <row r="148" spans="1:15" ht="25.5" customHeight="1">
      <c r="A148" s="58">
        <v>3500</v>
      </c>
      <c r="B148" s="50" t="s">
        <v>1284</v>
      </c>
      <c r="C148" s="51"/>
      <c r="D148" s="62">
        <f>SUM(D149:D157)</f>
        <v>497500</v>
      </c>
      <c r="E148" s="51"/>
      <c r="F148" s="62">
        <f>SUM(F149:F157)</f>
        <v>0</v>
      </c>
      <c r="G148" s="51"/>
      <c r="H148" s="62">
        <f>SUM(H149:H157)</f>
        <v>0</v>
      </c>
      <c r="I148" s="51"/>
      <c r="J148" s="62">
        <f>SUM(J149:J157)</f>
        <v>0</v>
      </c>
      <c r="K148" s="51"/>
      <c r="L148" s="62">
        <f>SUM(L149:L157)</f>
        <v>0</v>
      </c>
      <c r="M148" s="51"/>
      <c r="N148" s="62">
        <f>SUM(N149:N157)</f>
        <v>0</v>
      </c>
      <c r="O148" s="52">
        <f t="shared" si="3"/>
        <v>497500</v>
      </c>
    </row>
    <row r="149" spans="1:15" ht="25.5" customHeight="1">
      <c r="A149" s="53">
        <v>351</v>
      </c>
      <c r="B149" s="54" t="s">
        <v>124</v>
      </c>
      <c r="C149" s="84">
        <v>101</v>
      </c>
      <c r="D149" s="85">
        <v>20000</v>
      </c>
      <c r="E149" s="84"/>
      <c r="F149" s="85"/>
      <c r="G149" s="378"/>
      <c r="H149" s="379"/>
      <c r="I149" s="378"/>
      <c r="J149" s="379"/>
      <c r="K149" s="378"/>
      <c r="L149" s="379"/>
      <c r="M149" s="84"/>
      <c r="N149" s="85"/>
      <c r="O149" s="52">
        <f t="shared" si="3"/>
        <v>20000</v>
      </c>
    </row>
    <row r="150" spans="1:15" ht="25.5" customHeight="1">
      <c r="A150" s="53">
        <v>352</v>
      </c>
      <c r="B150" s="54" t="s">
        <v>611</v>
      </c>
      <c r="C150" s="84">
        <v>101</v>
      </c>
      <c r="D150" s="85">
        <v>15000</v>
      </c>
      <c r="E150" s="84"/>
      <c r="F150" s="85"/>
      <c r="G150" s="378"/>
      <c r="H150" s="379"/>
      <c r="I150" s="378"/>
      <c r="J150" s="379"/>
      <c r="K150" s="378"/>
      <c r="L150" s="379"/>
      <c r="M150" s="84"/>
      <c r="N150" s="85"/>
      <c r="O150" s="52">
        <f t="shared" si="3"/>
        <v>15000</v>
      </c>
    </row>
    <row r="151" spans="1:15" ht="25.5" customHeight="1">
      <c r="A151" s="53">
        <v>353</v>
      </c>
      <c r="B151" s="54" t="s">
        <v>294</v>
      </c>
      <c r="C151" s="84">
        <v>101</v>
      </c>
      <c r="D151" s="85">
        <v>60000</v>
      </c>
      <c r="E151" s="84"/>
      <c r="F151" s="85"/>
      <c r="G151" s="378"/>
      <c r="H151" s="379"/>
      <c r="I151" s="378"/>
      <c r="J151" s="379"/>
      <c r="K151" s="378"/>
      <c r="L151" s="379"/>
      <c r="M151" s="84"/>
      <c r="N151" s="85"/>
      <c r="O151" s="52">
        <f t="shared" si="3"/>
        <v>60000</v>
      </c>
    </row>
    <row r="152" spans="1:15" ht="25.5" customHeight="1">
      <c r="A152" s="53">
        <v>354</v>
      </c>
      <c r="B152" s="54" t="s">
        <v>125</v>
      </c>
      <c r="C152" s="84"/>
      <c r="D152" s="85"/>
      <c r="E152" s="84"/>
      <c r="F152" s="85"/>
      <c r="G152" s="378"/>
      <c r="H152" s="379"/>
      <c r="I152" s="378"/>
      <c r="J152" s="379"/>
      <c r="K152" s="378"/>
      <c r="L152" s="379"/>
      <c r="M152" s="84"/>
      <c r="N152" s="85"/>
      <c r="O152" s="52">
        <f t="shared" si="3"/>
        <v>0</v>
      </c>
    </row>
    <row r="153" spans="1:15" ht="25.5" customHeight="1">
      <c r="A153" s="53">
        <v>355</v>
      </c>
      <c r="B153" s="54" t="s">
        <v>129</v>
      </c>
      <c r="C153" s="84">
        <v>101</v>
      </c>
      <c r="D153" s="85">
        <v>300000</v>
      </c>
      <c r="E153" s="84"/>
      <c r="F153" s="85"/>
      <c r="G153" s="378"/>
      <c r="H153" s="379"/>
      <c r="I153" s="378"/>
      <c r="J153" s="379"/>
      <c r="K153" s="378"/>
      <c r="L153" s="379"/>
      <c r="M153" s="84"/>
      <c r="N153" s="85"/>
      <c r="O153" s="52">
        <f t="shared" si="3"/>
        <v>300000</v>
      </c>
    </row>
    <row r="154" spans="1:15" ht="25.5" customHeight="1">
      <c r="A154" s="53">
        <v>356</v>
      </c>
      <c r="B154" s="54" t="s">
        <v>126</v>
      </c>
      <c r="C154" s="84"/>
      <c r="D154" s="85"/>
      <c r="E154" s="84"/>
      <c r="F154" s="85"/>
      <c r="G154" s="378"/>
      <c r="H154" s="379"/>
      <c r="I154" s="378"/>
      <c r="J154" s="379"/>
      <c r="K154" s="378"/>
      <c r="L154" s="379"/>
      <c r="M154" s="84"/>
      <c r="N154" s="85"/>
      <c r="O154" s="52">
        <f t="shared" si="3"/>
        <v>0</v>
      </c>
    </row>
    <row r="155" spans="1:15" ht="25.5" customHeight="1">
      <c r="A155" s="53">
        <v>357</v>
      </c>
      <c r="B155" s="54" t="s">
        <v>1195</v>
      </c>
      <c r="C155" s="84">
        <v>101</v>
      </c>
      <c r="D155" s="85">
        <v>100000</v>
      </c>
      <c r="E155" s="84"/>
      <c r="F155" s="85"/>
      <c r="G155" s="378"/>
      <c r="H155" s="379"/>
      <c r="I155" s="378"/>
      <c r="J155" s="379"/>
      <c r="K155" s="378"/>
      <c r="L155" s="379"/>
      <c r="M155" s="84"/>
      <c r="N155" s="85"/>
      <c r="O155" s="52">
        <f t="shared" si="3"/>
        <v>100000</v>
      </c>
    </row>
    <row r="156" spans="1:15" ht="25.5" customHeight="1">
      <c r="A156" s="53">
        <v>358</v>
      </c>
      <c r="B156" s="54" t="s">
        <v>127</v>
      </c>
      <c r="C156" s="84"/>
      <c r="D156" s="85"/>
      <c r="E156" s="84"/>
      <c r="F156" s="85"/>
      <c r="G156" s="378"/>
      <c r="H156" s="379"/>
      <c r="I156" s="378"/>
      <c r="J156" s="379"/>
      <c r="K156" s="378"/>
      <c r="L156" s="379"/>
      <c r="M156" s="84"/>
      <c r="N156" s="85"/>
      <c r="O156" s="52">
        <f t="shared" si="3"/>
        <v>0</v>
      </c>
    </row>
    <row r="157" spans="1:15" ht="25.5" customHeight="1">
      <c r="A157" s="53">
        <v>359</v>
      </c>
      <c r="B157" s="54" t="s">
        <v>128</v>
      </c>
      <c r="C157" s="84">
        <v>101</v>
      </c>
      <c r="D157" s="85">
        <v>2500</v>
      </c>
      <c r="E157" s="84"/>
      <c r="F157" s="85"/>
      <c r="G157" s="378"/>
      <c r="H157" s="379"/>
      <c r="I157" s="378"/>
      <c r="J157" s="379"/>
      <c r="K157" s="378"/>
      <c r="L157" s="379"/>
      <c r="M157" s="84"/>
      <c r="N157" s="85"/>
      <c r="O157" s="52">
        <f t="shared" si="3"/>
        <v>2500</v>
      </c>
    </row>
    <row r="158" spans="1:15" ht="25.5" customHeight="1">
      <c r="A158" s="58">
        <v>3600</v>
      </c>
      <c r="B158" s="50" t="s">
        <v>130</v>
      </c>
      <c r="C158" s="51"/>
      <c r="D158" s="62">
        <f>SUM(D159:D165)</f>
        <v>50000</v>
      </c>
      <c r="E158" s="51"/>
      <c r="F158" s="62">
        <f>SUM(F159:F165)</f>
        <v>0</v>
      </c>
      <c r="G158" s="51"/>
      <c r="H158" s="62">
        <f>SUM(H159:H165)</f>
        <v>0</v>
      </c>
      <c r="I158" s="51"/>
      <c r="J158" s="62">
        <f>SUM(J159:J165)</f>
        <v>0</v>
      </c>
      <c r="K158" s="51"/>
      <c r="L158" s="62">
        <f>SUM(L159:L165)</f>
        <v>0</v>
      </c>
      <c r="M158" s="51"/>
      <c r="N158" s="62">
        <f>SUM(N159:N165)</f>
        <v>0</v>
      </c>
      <c r="O158" s="52">
        <f t="shared" si="3"/>
        <v>50000</v>
      </c>
    </row>
    <row r="159" spans="1:15" ht="25.5" customHeight="1">
      <c r="A159" s="53">
        <v>361</v>
      </c>
      <c r="B159" s="54" t="s">
        <v>612</v>
      </c>
      <c r="C159" s="84">
        <v>101</v>
      </c>
      <c r="D159" s="85">
        <v>40000</v>
      </c>
      <c r="E159" s="84"/>
      <c r="F159" s="85"/>
      <c r="G159" s="378"/>
      <c r="H159" s="379"/>
      <c r="I159" s="378"/>
      <c r="J159" s="379"/>
      <c r="K159" s="378"/>
      <c r="L159" s="379"/>
      <c r="M159" s="84"/>
      <c r="N159" s="85"/>
      <c r="O159" s="52">
        <f t="shared" si="3"/>
        <v>40000</v>
      </c>
    </row>
    <row r="160" spans="1:15" ht="25.5" customHeight="1">
      <c r="A160" s="53">
        <v>362</v>
      </c>
      <c r="B160" s="54" t="s">
        <v>613</v>
      </c>
      <c r="C160" s="84"/>
      <c r="D160" s="85"/>
      <c r="E160" s="84"/>
      <c r="F160" s="85"/>
      <c r="G160" s="378"/>
      <c r="H160" s="379"/>
      <c r="I160" s="378"/>
      <c r="J160" s="379"/>
      <c r="K160" s="378"/>
      <c r="L160" s="379"/>
      <c r="M160" s="84"/>
      <c r="N160" s="85"/>
      <c r="O160" s="52">
        <f t="shared" si="3"/>
        <v>0</v>
      </c>
    </row>
    <row r="161" spans="1:15" ht="25.5" customHeight="1">
      <c r="A161" s="53">
        <v>363</v>
      </c>
      <c r="B161" s="54" t="s">
        <v>329</v>
      </c>
      <c r="C161" s="84"/>
      <c r="D161" s="85"/>
      <c r="E161" s="84"/>
      <c r="F161" s="85"/>
      <c r="G161" s="378"/>
      <c r="H161" s="379"/>
      <c r="I161" s="378"/>
      <c r="J161" s="379"/>
      <c r="K161" s="378"/>
      <c r="L161" s="379"/>
      <c r="M161" s="84"/>
      <c r="N161" s="85"/>
      <c r="O161" s="52">
        <f t="shared" si="3"/>
        <v>0</v>
      </c>
    </row>
    <row r="162" spans="1:15" ht="25.5" customHeight="1">
      <c r="A162" s="53">
        <v>364</v>
      </c>
      <c r="B162" s="54" t="s">
        <v>131</v>
      </c>
      <c r="C162" s="84"/>
      <c r="D162" s="85"/>
      <c r="E162" s="84"/>
      <c r="F162" s="85"/>
      <c r="G162" s="378"/>
      <c r="H162" s="379"/>
      <c r="I162" s="378"/>
      <c r="J162" s="379"/>
      <c r="K162" s="378"/>
      <c r="L162" s="379"/>
      <c r="M162" s="84"/>
      <c r="N162" s="85"/>
      <c r="O162" s="52">
        <f t="shared" si="3"/>
        <v>0</v>
      </c>
    </row>
    <row r="163" spans="1:15" ht="25.5" customHeight="1">
      <c r="A163" s="53">
        <v>365</v>
      </c>
      <c r="B163" s="54" t="s">
        <v>330</v>
      </c>
      <c r="C163" s="84"/>
      <c r="D163" s="85"/>
      <c r="E163" s="84"/>
      <c r="F163" s="85"/>
      <c r="G163" s="378"/>
      <c r="H163" s="379"/>
      <c r="I163" s="378"/>
      <c r="J163" s="379"/>
      <c r="K163" s="378"/>
      <c r="L163" s="379"/>
      <c r="M163" s="84"/>
      <c r="N163" s="85"/>
      <c r="O163" s="52">
        <f t="shared" si="3"/>
        <v>0</v>
      </c>
    </row>
    <row r="164" spans="1:15" ht="25.5" customHeight="1">
      <c r="A164" s="53">
        <v>366</v>
      </c>
      <c r="B164" s="54" t="s">
        <v>132</v>
      </c>
      <c r="C164" s="84"/>
      <c r="D164" s="85"/>
      <c r="E164" s="84"/>
      <c r="F164" s="85"/>
      <c r="G164" s="378"/>
      <c r="H164" s="379"/>
      <c r="I164" s="378"/>
      <c r="J164" s="379"/>
      <c r="K164" s="378"/>
      <c r="L164" s="379"/>
      <c r="M164" s="84"/>
      <c r="N164" s="85"/>
      <c r="O164" s="52">
        <f t="shared" si="3"/>
        <v>0</v>
      </c>
    </row>
    <row r="165" spans="1:15" ht="25.5" customHeight="1">
      <c r="A165" s="53">
        <v>369</v>
      </c>
      <c r="B165" s="54" t="s">
        <v>133</v>
      </c>
      <c r="C165" s="84">
        <v>101</v>
      </c>
      <c r="D165" s="85">
        <v>10000</v>
      </c>
      <c r="E165" s="84"/>
      <c r="F165" s="85"/>
      <c r="G165" s="378"/>
      <c r="H165" s="379"/>
      <c r="I165" s="378"/>
      <c r="J165" s="379"/>
      <c r="K165" s="378"/>
      <c r="L165" s="379"/>
      <c r="M165" s="84"/>
      <c r="N165" s="85"/>
      <c r="O165" s="52">
        <f t="shared" si="3"/>
        <v>10000</v>
      </c>
    </row>
    <row r="166" spans="1:15" ht="25.5" customHeight="1">
      <c r="A166" s="58">
        <v>3700</v>
      </c>
      <c r="B166" s="50" t="s">
        <v>1285</v>
      </c>
      <c r="C166" s="51"/>
      <c r="D166" s="62">
        <f>SUM(D167:D175)</f>
        <v>120000</v>
      </c>
      <c r="E166" s="51"/>
      <c r="F166" s="62">
        <f>SUM(F167:F175)</f>
        <v>0</v>
      </c>
      <c r="G166" s="51"/>
      <c r="H166" s="62">
        <f>SUM(H167:H175)</f>
        <v>0</v>
      </c>
      <c r="I166" s="51"/>
      <c r="J166" s="62">
        <f>SUM(J167:J175)</f>
        <v>0</v>
      </c>
      <c r="K166" s="51"/>
      <c r="L166" s="62">
        <f>SUM(L167:L175)</f>
        <v>0</v>
      </c>
      <c r="M166" s="51"/>
      <c r="N166" s="62">
        <f>SUM(N167:N175)</f>
        <v>0</v>
      </c>
      <c r="O166" s="52">
        <f t="shared" si="3"/>
        <v>120000</v>
      </c>
    </row>
    <row r="167" spans="1:15" ht="25.5" customHeight="1">
      <c r="A167" s="53">
        <v>371</v>
      </c>
      <c r="B167" s="54" t="s">
        <v>134</v>
      </c>
      <c r="C167" s="84"/>
      <c r="D167" s="85"/>
      <c r="E167" s="84"/>
      <c r="F167" s="85"/>
      <c r="G167" s="378"/>
      <c r="H167" s="379"/>
      <c r="I167" s="378"/>
      <c r="J167" s="379"/>
      <c r="K167" s="378"/>
      <c r="L167" s="379"/>
      <c r="M167" s="84"/>
      <c r="N167" s="85"/>
      <c r="O167" s="52">
        <f t="shared" si="3"/>
        <v>0</v>
      </c>
    </row>
    <row r="168" spans="1:15" ht="25.5" customHeight="1">
      <c r="A168" s="53">
        <v>372</v>
      </c>
      <c r="B168" s="54" t="s">
        <v>135</v>
      </c>
      <c r="C168" s="84"/>
      <c r="D168" s="85"/>
      <c r="E168" s="84"/>
      <c r="F168" s="85"/>
      <c r="G168" s="378"/>
      <c r="H168" s="379"/>
      <c r="I168" s="378"/>
      <c r="J168" s="379"/>
      <c r="K168" s="378"/>
      <c r="L168" s="379"/>
      <c r="M168" s="84"/>
      <c r="N168" s="85"/>
      <c r="O168" s="52">
        <f t="shared" si="3"/>
        <v>0</v>
      </c>
    </row>
    <row r="169" spans="1:15" ht="25.5" customHeight="1">
      <c r="A169" s="53">
        <v>373</v>
      </c>
      <c r="B169" s="54" t="s">
        <v>331</v>
      </c>
      <c r="C169" s="84"/>
      <c r="D169" s="85"/>
      <c r="E169" s="84"/>
      <c r="F169" s="85"/>
      <c r="G169" s="378"/>
      <c r="H169" s="379"/>
      <c r="I169" s="378"/>
      <c r="J169" s="379"/>
      <c r="K169" s="378"/>
      <c r="L169" s="379"/>
      <c r="M169" s="84"/>
      <c r="N169" s="85"/>
      <c r="O169" s="52">
        <f t="shared" si="3"/>
        <v>0</v>
      </c>
    </row>
    <row r="170" spans="1:15" ht="25.5" customHeight="1">
      <c r="A170" s="53">
        <v>374</v>
      </c>
      <c r="B170" s="54" t="s">
        <v>332</v>
      </c>
      <c r="C170" s="84"/>
      <c r="D170" s="85"/>
      <c r="E170" s="84"/>
      <c r="F170" s="85"/>
      <c r="G170" s="378"/>
      <c r="H170" s="379"/>
      <c r="I170" s="378"/>
      <c r="J170" s="379"/>
      <c r="K170" s="378"/>
      <c r="L170" s="379"/>
      <c r="M170" s="84"/>
      <c r="N170" s="85"/>
      <c r="O170" s="52">
        <f t="shared" si="3"/>
        <v>0</v>
      </c>
    </row>
    <row r="171" spans="1:15" ht="25.5" customHeight="1">
      <c r="A171" s="53">
        <v>375</v>
      </c>
      <c r="B171" s="54" t="s">
        <v>136</v>
      </c>
      <c r="C171" s="84">
        <v>101</v>
      </c>
      <c r="D171" s="85">
        <v>120000</v>
      </c>
      <c r="E171" s="84"/>
      <c r="F171" s="85"/>
      <c r="G171" s="378"/>
      <c r="H171" s="379"/>
      <c r="I171" s="378"/>
      <c r="J171" s="379"/>
      <c r="K171" s="378"/>
      <c r="L171" s="379"/>
      <c r="M171" s="84"/>
      <c r="N171" s="85"/>
      <c r="O171" s="52">
        <f t="shared" si="3"/>
        <v>120000</v>
      </c>
    </row>
    <row r="172" spans="1:15" ht="25.5" customHeight="1">
      <c r="A172" s="53">
        <v>376</v>
      </c>
      <c r="B172" s="54" t="s">
        <v>137</v>
      </c>
      <c r="C172" s="84"/>
      <c r="D172" s="85"/>
      <c r="E172" s="84"/>
      <c r="F172" s="85"/>
      <c r="G172" s="378"/>
      <c r="H172" s="379"/>
      <c r="I172" s="378"/>
      <c r="J172" s="379"/>
      <c r="K172" s="378"/>
      <c r="L172" s="379"/>
      <c r="M172" s="84"/>
      <c r="N172" s="85"/>
      <c r="O172" s="52">
        <f t="shared" si="3"/>
        <v>0</v>
      </c>
    </row>
    <row r="173" spans="1:15" ht="25.5" customHeight="1">
      <c r="A173" s="53">
        <v>377</v>
      </c>
      <c r="B173" s="54" t="s">
        <v>138</v>
      </c>
      <c r="C173" s="84"/>
      <c r="D173" s="85"/>
      <c r="E173" s="84"/>
      <c r="F173" s="85"/>
      <c r="G173" s="378"/>
      <c r="H173" s="379"/>
      <c r="I173" s="378"/>
      <c r="J173" s="379"/>
      <c r="K173" s="378"/>
      <c r="L173" s="379"/>
      <c r="M173" s="84"/>
      <c r="N173" s="85"/>
      <c r="O173" s="52">
        <f t="shared" si="3"/>
        <v>0</v>
      </c>
    </row>
    <row r="174" spans="1:15" ht="25.5" customHeight="1">
      <c r="A174" s="53">
        <v>378</v>
      </c>
      <c r="B174" s="54" t="s">
        <v>295</v>
      </c>
      <c r="C174" s="84"/>
      <c r="D174" s="85"/>
      <c r="E174" s="84"/>
      <c r="F174" s="85"/>
      <c r="G174" s="378"/>
      <c r="H174" s="379"/>
      <c r="I174" s="378"/>
      <c r="J174" s="379"/>
      <c r="K174" s="378"/>
      <c r="L174" s="379"/>
      <c r="M174" s="84"/>
      <c r="N174" s="85"/>
      <c r="O174" s="52">
        <f t="shared" si="3"/>
        <v>0</v>
      </c>
    </row>
    <row r="175" spans="1:15" ht="25.5" customHeight="1">
      <c r="A175" s="53">
        <v>379</v>
      </c>
      <c r="B175" s="54" t="s">
        <v>296</v>
      </c>
      <c r="C175" s="84"/>
      <c r="D175" s="85"/>
      <c r="E175" s="84"/>
      <c r="F175" s="85"/>
      <c r="G175" s="378"/>
      <c r="H175" s="379"/>
      <c r="I175" s="378"/>
      <c r="J175" s="379"/>
      <c r="K175" s="378"/>
      <c r="L175" s="379"/>
      <c r="M175" s="84"/>
      <c r="N175" s="85"/>
      <c r="O175" s="52">
        <f t="shared" si="3"/>
        <v>0</v>
      </c>
    </row>
    <row r="176" spans="1:15" ht="25.5" customHeight="1">
      <c r="A176" s="58">
        <v>3800</v>
      </c>
      <c r="B176" s="50" t="s">
        <v>139</v>
      </c>
      <c r="C176" s="51"/>
      <c r="D176" s="62">
        <f>SUM(D177:D181)</f>
        <v>1160000</v>
      </c>
      <c r="E176" s="51"/>
      <c r="F176" s="62">
        <f>SUM(F177:F181)</f>
        <v>0</v>
      </c>
      <c r="G176" s="51"/>
      <c r="H176" s="62">
        <f>SUM(H177:H181)</f>
        <v>0</v>
      </c>
      <c r="I176" s="51"/>
      <c r="J176" s="62">
        <f>SUM(J177:J181)</f>
        <v>0</v>
      </c>
      <c r="K176" s="51"/>
      <c r="L176" s="62">
        <f>SUM(L177:L181)</f>
        <v>0</v>
      </c>
      <c r="M176" s="51"/>
      <c r="N176" s="62">
        <f>SUM(N177:N181)</f>
        <v>0</v>
      </c>
      <c r="O176" s="52">
        <f t="shared" si="3"/>
        <v>1160000</v>
      </c>
    </row>
    <row r="177" spans="1:17" ht="25.5" customHeight="1">
      <c r="A177" s="53">
        <v>381</v>
      </c>
      <c r="B177" s="54" t="s">
        <v>297</v>
      </c>
      <c r="C177" s="84">
        <v>101</v>
      </c>
      <c r="D177" s="85">
        <v>50000</v>
      </c>
      <c r="E177" s="84"/>
      <c r="F177" s="85"/>
      <c r="G177" s="378"/>
      <c r="H177" s="379"/>
      <c r="I177" s="378"/>
      <c r="J177" s="379"/>
      <c r="K177" s="378"/>
      <c r="L177" s="379"/>
      <c r="M177" s="84"/>
      <c r="N177" s="85"/>
      <c r="O177" s="52">
        <f t="shared" si="3"/>
        <v>50000</v>
      </c>
    </row>
    <row r="178" spans="1:17" ht="25.5" customHeight="1">
      <c r="A178" s="53">
        <v>382</v>
      </c>
      <c r="B178" s="54" t="s">
        <v>142</v>
      </c>
      <c r="C178" s="84">
        <v>101</v>
      </c>
      <c r="D178" s="85">
        <v>800000</v>
      </c>
      <c r="E178" s="84"/>
      <c r="F178" s="85"/>
      <c r="G178" s="378"/>
      <c r="H178" s="379"/>
      <c r="I178" s="378"/>
      <c r="J178" s="379"/>
      <c r="K178" s="378"/>
      <c r="L178" s="379"/>
      <c r="M178" s="84"/>
      <c r="N178" s="85"/>
      <c r="O178" s="52">
        <f t="shared" si="3"/>
        <v>800000</v>
      </c>
    </row>
    <row r="179" spans="1:17" ht="25.5" customHeight="1">
      <c r="A179" s="53">
        <v>383</v>
      </c>
      <c r="B179" s="54" t="s">
        <v>140</v>
      </c>
      <c r="C179" s="84"/>
      <c r="D179" s="85"/>
      <c r="E179" s="84"/>
      <c r="F179" s="85"/>
      <c r="G179" s="378"/>
      <c r="H179" s="379"/>
      <c r="I179" s="378"/>
      <c r="J179" s="379"/>
      <c r="K179" s="378"/>
      <c r="L179" s="379"/>
      <c r="M179" s="84"/>
      <c r="N179" s="85"/>
      <c r="O179" s="52">
        <f t="shared" si="3"/>
        <v>0</v>
      </c>
    </row>
    <row r="180" spans="1:17" ht="25.5" customHeight="1">
      <c r="A180" s="53">
        <v>384</v>
      </c>
      <c r="B180" s="54" t="s">
        <v>316</v>
      </c>
      <c r="C180" s="84">
        <v>101</v>
      </c>
      <c r="D180" s="85">
        <v>300000</v>
      </c>
      <c r="E180" s="84"/>
      <c r="F180" s="85"/>
      <c r="G180" s="378"/>
      <c r="H180" s="379"/>
      <c r="I180" s="378"/>
      <c r="J180" s="379"/>
      <c r="K180" s="378"/>
      <c r="L180" s="379"/>
      <c r="M180" s="84"/>
      <c r="N180" s="85"/>
      <c r="O180" s="52">
        <f t="shared" si="3"/>
        <v>300000</v>
      </c>
    </row>
    <row r="181" spans="1:17" ht="25.5" customHeight="1">
      <c r="A181" s="53">
        <v>385</v>
      </c>
      <c r="B181" s="54" t="s">
        <v>141</v>
      </c>
      <c r="C181" s="84">
        <v>101</v>
      </c>
      <c r="D181" s="85">
        <v>10000</v>
      </c>
      <c r="E181" s="84"/>
      <c r="F181" s="85"/>
      <c r="G181" s="378"/>
      <c r="H181" s="379"/>
      <c r="I181" s="378"/>
      <c r="J181" s="379"/>
      <c r="K181" s="378"/>
      <c r="L181" s="379"/>
      <c r="M181" s="84"/>
      <c r="N181" s="85"/>
      <c r="O181" s="52">
        <f t="shared" si="3"/>
        <v>10000</v>
      </c>
    </row>
    <row r="182" spans="1:17" ht="25.5" customHeight="1">
      <c r="A182" s="58">
        <v>3900</v>
      </c>
      <c r="B182" s="50" t="s">
        <v>143</v>
      </c>
      <c r="C182" s="51"/>
      <c r="D182" s="62">
        <f>SUM(D183:D191)</f>
        <v>390000</v>
      </c>
      <c r="E182" s="51"/>
      <c r="F182" s="62">
        <f>SUM(F183:F191)</f>
        <v>0</v>
      </c>
      <c r="G182" s="51"/>
      <c r="H182" s="62">
        <f>SUM(H183:H191)</f>
        <v>0</v>
      </c>
      <c r="I182" s="51"/>
      <c r="J182" s="62">
        <f>SUM(J183:J191)</f>
        <v>0</v>
      </c>
      <c r="K182" s="51"/>
      <c r="L182" s="62">
        <f>SUM(L183:L191)</f>
        <v>0</v>
      </c>
      <c r="M182" s="51"/>
      <c r="N182" s="62">
        <f>SUM(N183:N191)</f>
        <v>0</v>
      </c>
      <c r="O182" s="52">
        <f t="shared" si="3"/>
        <v>390000</v>
      </c>
    </row>
    <row r="183" spans="1:17" ht="25.5" customHeight="1">
      <c r="A183" s="53">
        <v>391</v>
      </c>
      <c r="B183" s="54" t="s">
        <v>144</v>
      </c>
      <c r="C183" s="84">
        <v>101</v>
      </c>
      <c r="D183" s="85">
        <v>50000</v>
      </c>
      <c r="E183" s="84"/>
      <c r="F183" s="85"/>
      <c r="G183" s="378"/>
      <c r="H183" s="379"/>
      <c r="I183" s="378"/>
      <c r="J183" s="379"/>
      <c r="K183" s="378"/>
      <c r="L183" s="379"/>
      <c r="M183" s="84"/>
      <c r="N183" s="85"/>
      <c r="O183" s="52">
        <f t="shared" si="3"/>
        <v>50000</v>
      </c>
    </row>
    <row r="184" spans="1:17" ht="25.5" customHeight="1">
      <c r="A184" s="53">
        <v>392</v>
      </c>
      <c r="B184" s="54" t="s">
        <v>145</v>
      </c>
      <c r="C184" s="84">
        <v>101</v>
      </c>
      <c r="D184" s="85">
        <v>250000</v>
      </c>
      <c r="E184" s="84"/>
      <c r="F184" s="85"/>
      <c r="G184" s="378"/>
      <c r="H184" s="379"/>
      <c r="I184" s="378"/>
      <c r="J184" s="379"/>
      <c r="K184" s="378"/>
      <c r="L184" s="379"/>
      <c r="M184" s="84"/>
      <c r="N184" s="85"/>
      <c r="O184" s="52">
        <f t="shared" si="3"/>
        <v>250000</v>
      </c>
    </row>
    <row r="185" spans="1:17" ht="25.5" customHeight="1">
      <c r="A185" s="53">
        <v>393</v>
      </c>
      <c r="B185" s="54" t="s">
        <v>148</v>
      </c>
      <c r="C185" s="84"/>
      <c r="D185" s="85"/>
      <c r="E185" s="84"/>
      <c r="F185" s="85"/>
      <c r="G185" s="378"/>
      <c r="H185" s="379"/>
      <c r="I185" s="378"/>
      <c r="J185" s="379"/>
      <c r="K185" s="378"/>
      <c r="L185" s="379"/>
      <c r="M185" s="84"/>
      <c r="N185" s="85"/>
      <c r="O185" s="52">
        <f t="shared" si="3"/>
        <v>0</v>
      </c>
    </row>
    <row r="186" spans="1:17" ht="25.5" customHeight="1">
      <c r="A186" s="53">
        <v>394</v>
      </c>
      <c r="B186" s="388" t="s">
        <v>1582</v>
      </c>
      <c r="C186" s="84"/>
      <c r="D186" s="85"/>
      <c r="E186" s="84"/>
      <c r="F186" s="85"/>
      <c r="G186" s="378"/>
      <c r="H186" s="379"/>
      <c r="I186" s="378"/>
      <c r="J186" s="379"/>
      <c r="K186" s="378"/>
      <c r="L186" s="379"/>
      <c r="M186" s="84"/>
      <c r="N186" s="85"/>
      <c r="O186" s="52">
        <f t="shared" si="3"/>
        <v>0</v>
      </c>
    </row>
    <row r="187" spans="1:17" ht="25.5" customHeight="1">
      <c r="A187" s="53">
        <v>395</v>
      </c>
      <c r="B187" s="54" t="s">
        <v>146</v>
      </c>
      <c r="C187" s="84">
        <v>101</v>
      </c>
      <c r="D187" s="85">
        <v>30000</v>
      </c>
      <c r="E187" s="84"/>
      <c r="F187" s="85"/>
      <c r="G187" s="378"/>
      <c r="H187" s="379"/>
      <c r="I187" s="378"/>
      <c r="J187" s="379"/>
      <c r="K187" s="378"/>
      <c r="L187" s="379"/>
      <c r="M187" s="84"/>
      <c r="N187" s="85"/>
      <c r="O187" s="52">
        <f t="shared" si="3"/>
        <v>30000</v>
      </c>
    </row>
    <row r="188" spans="1:17" ht="25.5" customHeight="1">
      <c r="A188" s="53">
        <v>396</v>
      </c>
      <c r="B188" s="54" t="s">
        <v>147</v>
      </c>
      <c r="C188" s="84"/>
      <c r="D188" s="85"/>
      <c r="E188" s="84"/>
      <c r="F188" s="85"/>
      <c r="G188" s="378"/>
      <c r="H188" s="379"/>
      <c r="I188" s="378"/>
      <c r="J188" s="379"/>
      <c r="K188" s="378"/>
      <c r="L188" s="379"/>
      <c r="M188" s="84"/>
      <c r="N188" s="85"/>
      <c r="O188" s="52">
        <f t="shared" si="3"/>
        <v>0</v>
      </c>
    </row>
    <row r="189" spans="1:17" s="385" customFormat="1" ht="25.5" customHeight="1">
      <c r="A189" s="53">
        <v>397</v>
      </c>
      <c r="B189" s="54" t="s">
        <v>1583</v>
      </c>
      <c r="C189" s="84"/>
      <c r="D189" s="85"/>
      <c r="E189" s="84"/>
      <c r="F189" s="85"/>
      <c r="G189" s="378"/>
      <c r="H189" s="379"/>
      <c r="I189" s="378"/>
      <c r="J189" s="379"/>
      <c r="K189" s="378"/>
      <c r="L189" s="379"/>
      <c r="M189" s="84"/>
      <c r="N189" s="85"/>
      <c r="O189" s="52"/>
      <c r="Q189"/>
    </row>
    <row r="190" spans="1:17" s="385" customFormat="1" ht="25.5" customHeight="1">
      <c r="A190" s="53">
        <v>398</v>
      </c>
      <c r="B190" s="54" t="s">
        <v>1579</v>
      </c>
      <c r="C190" s="84"/>
      <c r="D190" s="85"/>
      <c r="E190" s="84"/>
      <c r="F190" s="85"/>
      <c r="G190" s="378"/>
      <c r="H190" s="379"/>
      <c r="I190" s="378"/>
      <c r="J190" s="379"/>
      <c r="K190" s="378"/>
      <c r="L190" s="379"/>
      <c r="M190" s="84"/>
      <c r="N190" s="85"/>
      <c r="O190" s="52"/>
      <c r="Q190"/>
    </row>
    <row r="191" spans="1:17" ht="25.5" customHeight="1">
      <c r="A191" s="53">
        <v>399</v>
      </c>
      <c r="B191" s="54" t="s">
        <v>149</v>
      </c>
      <c r="C191" s="84">
        <v>101</v>
      </c>
      <c r="D191" s="85">
        <v>60000</v>
      </c>
      <c r="E191" s="84"/>
      <c r="F191" s="85"/>
      <c r="G191" s="378"/>
      <c r="H191" s="379"/>
      <c r="I191" s="378"/>
      <c r="J191" s="379"/>
      <c r="K191" s="378"/>
      <c r="L191" s="379"/>
      <c r="M191" s="84"/>
      <c r="N191" s="85"/>
      <c r="O191" s="52">
        <f t="shared" si="3"/>
        <v>60000</v>
      </c>
      <c r="Q191" s="385"/>
    </row>
    <row r="192" spans="1:17" ht="25.5" customHeight="1">
      <c r="A192" s="389">
        <v>4000</v>
      </c>
      <c r="B192" s="56" t="s">
        <v>150</v>
      </c>
      <c r="C192" s="57"/>
      <c r="D192" s="79">
        <f>D193+D203+D209+D219+D228+D232+D247+D239+D241</f>
        <v>2631187</v>
      </c>
      <c r="E192" s="57"/>
      <c r="F192" s="79">
        <f>F193+F203+F209+F219+F228+F232+F247+F239+F241</f>
        <v>0</v>
      </c>
      <c r="G192" s="57"/>
      <c r="H192" s="79">
        <f>H193+H203+H209+H219+H228+H232+H247+H239+H241</f>
        <v>0</v>
      </c>
      <c r="I192" s="57"/>
      <c r="J192" s="79">
        <f>J193+J203+J209+J219+J228+J232+J247+J239+J241</f>
        <v>0</v>
      </c>
      <c r="K192" s="57"/>
      <c r="L192" s="79">
        <f>L193+L203+L209+L219+L228+L232+L247+L239+L241</f>
        <v>0</v>
      </c>
      <c r="M192" s="57"/>
      <c r="N192" s="79">
        <f>N193+N203+N209+N219+N228+N232+N247+N239+N241</f>
        <v>0</v>
      </c>
      <c r="O192" s="52">
        <f>D192+F192+H192+J192+L192+N192</f>
        <v>2631187</v>
      </c>
      <c r="Q192" s="385"/>
    </row>
    <row r="193" spans="1:15" ht="25.5" customHeight="1">
      <c r="A193" s="390">
        <v>4100</v>
      </c>
      <c r="B193" s="59" t="s">
        <v>353</v>
      </c>
      <c r="C193" s="60"/>
      <c r="D193" s="62">
        <f>SUM(D194:D202)</f>
        <v>0</v>
      </c>
      <c r="E193" s="60"/>
      <c r="F193" s="62">
        <f>SUM(F194:F202)</f>
        <v>0</v>
      </c>
      <c r="G193" s="60"/>
      <c r="H193" s="62">
        <f>SUM(H194:H202)</f>
        <v>0</v>
      </c>
      <c r="I193" s="60"/>
      <c r="J193" s="62">
        <f>SUM(J194:J202)</f>
        <v>0</v>
      </c>
      <c r="K193" s="60"/>
      <c r="L193" s="62">
        <f>SUM(L194:L202)</f>
        <v>0</v>
      </c>
      <c r="M193" s="60"/>
      <c r="N193" s="62">
        <f>SUM(N194:N202)</f>
        <v>0</v>
      </c>
      <c r="O193" s="52">
        <f t="shared" si="3"/>
        <v>0</v>
      </c>
    </row>
    <row r="194" spans="1:15" ht="25.5" customHeight="1">
      <c r="A194" s="53">
        <v>411</v>
      </c>
      <c r="B194" s="54" t="s">
        <v>151</v>
      </c>
      <c r="C194" s="378"/>
      <c r="D194" s="379"/>
      <c r="E194" s="378"/>
      <c r="F194" s="379"/>
      <c r="G194" s="378"/>
      <c r="H194" s="379"/>
      <c r="I194" s="378"/>
      <c r="J194" s="379"/>
      <c r="K194" s="378"/>
      <c r="L194" s="379"/>
      <c r="M194" s="378"/>
      <c r="N194" s="379"/>
      <c r="O194" s="52">
        <f t="shared" si="3"/>
        <v>0</v>
      </c>
    </row>
    <row r="195" spans="1:15" ht="25.5" customHeight="1">
      <c r="A195" s="53">
        <v>412</v>
      </c>
      <c r="B195" s="54" t="s">
        <v>152</v>
      </c>
      <c r="C195" s="378"/>
      <c r="D195" s="379"/>
      <c r="E195" s="378"/>
      <c r="F195" s="379"/>
      <c r="G195" s="378"/>
      <c r="H195" s="379"/>
      <c r="I195" s="378"/>
      <c r="J195" s="379"/>
      <c r="K195" s="378"/>
      <c r="L195" s="379"/>
      <c r="M195" s="378"/>
      <c r="N195" s="379"/>
      <c r="O195" s="52">
        <f t="shared" si="3"/>
        <v>0</v>
      </c>
    </row>
    <row r="196" spans="1:15" ht="25.5" customHeight="1">
      <c r="A196" s="53">
        <v>413</v>
      </c>
      <c r="B196" s="54" t="s">
        <v>153</v>
      </c>
      <c r="C196" s="378"/>
      <c r="D196" s="379"/>
      <c r="E196" s="378"/>
      <c r="F196" s="379"/>
      <c r="G196" s="378"/>
      <c r="H196" s="379"/>
      <c r="I196" s="378"/>
      <c r="J196" s="379"/>
      <c r="K196" s="378"/>
      <c r="L196" s="379"/>
      <c r="M196" s="378"/>
      <c r="N196" s="379"/>
      <c r="O196" s="52">
        <f t="shared" si="3"/>
        <v>0</v>
      </c>
    </row>
    <row r="197" spans="1:15" ht="25.5" customHeight="1">
      <c r="A197" s="53">
        <v>414</v>
      </c>
      <c r="B197" s="54" t="s">
        <v>333</v>
      </c>
      <c r="C197" s="378"/>
      <c r="D197" s="379"/>
      <c r="E197" s="378"/>
      <c r="F197" s="379"/>
      <c r="G197" s="378"/>
      <c r="H197" s="379"/>
      <c r="I197" s="378"/>
      <c r="J197" s="379"/>
      <c r="K197" s="378"/>
      <c r="L197" s="379"/>
      <c r="M197" s="378"/>
      <c r="N197" s="379"/>
      <c r="O197" s="52">
        <f t="shared" si="3"/>
        <v>0</v>
      </c>
    </row>
    <row r="198" spans="1:15" ht="25.5" customHeight="1">
      <c r="A198" s="53">
        <v>415</v>
      </c>
      <c r="B198" s="54" t="s">
        <v>298</v>
      </c>
      <c r="C198" s="378"/>
      <c r="D198" s="379"/>
      <c r="E198" s="378"/>
      <c r="F198" s="379"/>
      <c r="G198" s="378"/>
      <c r="H198" s="379"/>
      <c r="I198" s="378"/>
      <c r="J198" s="379"/>
      <c r="K198" s="378"/>
      <c r="L198" s="379"/>
      <c r="M198" s="378"/>
      <c r="N198" s="379"/>
      <c r="O198" s="52">
        <f t="shared" si="3"/>
        <v>0</v>
      </c>
    </row>
    <row r="199" spans="1:15" ht="25.5" customHeight="1">
      <c r="A199" s="53">
        <v>416</v>
      </c>
      <c r="B199" s="54" t="s">
        <v>154</v>
      </c>
      <c r="C199" s="378"/>
      <c r="D199" s="379"/>
      <c r="E199" s="378"/>
      <c r="F199" s="379"/>
      <c r="G199" s="378"/>
      <c r="H199" s="379"/>
      <c r="I199" s="378"/>
      <c r="J199" s="379"/>
      <c r="K199" s="378"/>
      <c r="L199" s="379"/>
      <c r="M199" s="378"/>
      <c r="N199" s="379"/>
      <c r="O199" s="52">
        <f t="shared" si="3"/>
        <v>0</v>
      </c>
    </row>
    <row r="200" spans="1:15" ht="25.5" customHeight="1">
      <c r="A200" s="53">
        <v>417</v>
      </c>
      <c r="B200" s="54" t="s">
        <v>155</v>
      </c>
      <c r="C200" s="378"/>
      <c r="D200" s="379"/>
      <c r="E200" s="378"/>
      <c r="F200" s="379"/>
      <c r="G200" s="378"/>
      <c r="H200" s="379"/>
      <c r="I200" s="378"/>
      <c r="J200" s="379"/>
      <c r="K200" s="378"/>
      <c r="L200" s="379"/>
      <c r="M200" s="378"/>
      <c r="N200" s="379"/>
      <c r="O200" s="52">
        <f t="shared" si="3"/>
        <v>0</v>
      </c>
    </row>
    <row r="201" spans="1:15" ht="25.5" customHeight="1">
      <c r="A201" s="53">
        <v>418</v>
      </c>
      <c r="B201" s="54" t="s">
        <v>156</v>
      </c>
      <c r="C201" s="378"/>
      <c r="D201" s="379"/>
      <c r="E201" s="378"/>
      <c r="F201" s="379"/>
      <c r="G201" s="378"/>
      <c r="H201" s="379"/>
      <c r="I201" s="378"/>
      <c r="J201" s="379"/>
      <c r="K201" s="378"/>
      <c r="L201" s="379"/>
      <c r="M201" s="378"/>
      <c r="N201" s="379"/>
      <c r="O201" s="52">
        <f t="shared" ref="O201:O275" si="4">D201+F201+H201+J201+L201+N201</f>
        <v>0</v>
      </c>
    </row>
    <row r="202" spans="1:15" ht="25.5" customHeight="1">
      <c r="A202" s="53">
        <v>419</v>
      </c>
      <c r="B202" s="54" t="s">
        <v>620</v>
      </c>
      <c r="C202" s="378"/>
      <c r="D202" s="379"/>
      <c r="E202" s="378"/>
      <c r="F202" s="379"/>
      <c r="G202" s="378"/>
      <c r="H202" s="379"/>
      <c r="I202" s="378"/>
      <c r="J202" s="379"/>
      <c r="K202" s="378"/>
      <c r="L202" s="379"/>
      <c r="M202" s="378"/>
      <c r="N202" s="379"/>
      <c r="O202" s="52">
        <f t="shared" si="4"/>
        <v>0</v>
      </c>
    </row>
    <row r="203" spans="1:15" ht="25.5" customHeight="1">
      <c r="A203" s="58">
        <v>4200</v>
      </c>
      <c r="B203" s="50" t="s">
        <v>614</v>
      </c>
      <c r="C203" s="51"/>
      <c r="D203" s="62">
        <f>SUM(D204:D208)</f>
        <v>960000</v>
      </c>
      <c r="E203" s="51"/>
      <c r="F203" s="62">
        <f>SUM(F204:F208)</f>
        <v>0</v>
      </c>
      <c r="G203" s="51"/>
      <c r="H203" s="62">
        <f>SUM(H204:H208)</f>
        <v>0</v>
      </c>
      <c r="I203" s="51"/>
      <c r="J203" s="62">
        <f>SUM(J204:J208)</f>
        <v>0</v>
      </c>
      <c r="K203" s="51"/>
      <c r="L203" s="62">
        <f>SUM(L204:L208)</f>
        <v>0</v>
      </c>
      <c r="M203" s="51"/>
      <c r="N203" s="62">
        <f>SUM(N204:N208)</f>
        <v>0</v>
      </c>
      <c r="O203" s="52">
        <f t="shared" si="4"/>
        <v>960000</v>
      </c>
    </row>
    <row r="204" spans="1:15" ht="25.5" customHeight="1">
      <c r="A204" s="53">
        <v>421</v>
      </c>
      <c r="B204" s="54" t="s">
        <v>615</v>
      </c>
      <c r="C204" s="84">
        <v>101</v>
      </c>
      <c r="D204" s="85">
        <v>960000</v>
      </c>
      <c r="E204" s="378"/>
      <c r="F204" s="379"/>
      <c r="G204" s="378"/>
      <c r="H204" s="379"/>
      <c r="I204" s="378"/>
      <c r="J204" s="379"/>
      <c r="K204" s="378"/>
      <c r="L204" s="379"/>
      <c r="M204" s="378"/>
      <c r="N204" s="379"/>
      <c r="O204" s="52">
        <f t="shared" si="4"/>
        <v>960000</v>
      </c>
    </row>
    <row r="205" spans="1:15" ht="25.5" customHeight="1">
      <c r="A205" s="53">
        <v>422</v>
      </c>
      <c r="B205" s="54" t="s">
        <v>334</v>
      </c>
      <c r="C205" s="378"/>
      <c r="D205" s="379"/>
      <c r="E205" s="378"/>
      <c r="F205" s="379"/>
      <c r="G205" s="378"/>
      <c r="H205" s="379"/>
      <c r="I205" s="378"/>
      <c r="J205" s="379"/>
      <c r="K205" s="378"/>
      <c r="L205" s="379"/>
      <c r="M205" s="378"/>
      <c r="N205" s="379"/>
      <c r="O205" s="52">
        <f t="shared" si="4"/>
        <v>0</v>
      </c>
    </row>
    <row r="206" spans="1:15" ht="25.5" customHeight="1">
      <c r="A206" s="53">
        <v>423</v>
      </c>
      <c r="B206" s="54" t="s">
        <v>616</v>
      </c>
      <c r="C206" s="378"/>
      <c r="D206" s="379"/>
      <c r="E206" s="378"/>
      <c r="F206" s="379"/>
      <c r="G206" s="378"/>
      <c r="H206" s="379"/>
      <c r="I206" s="378"/>
      <c r="J206" s="379"/>
      <c r="K206" s="378"/>
      <c r="L206" s="379"/>
      <c r="M206" s="378"/>
      <c r="N206" s="379"/>
      <c r="O206" s="52">
        <f t="shared" si="4"/>
        <v>0</v>
      </c>
    </row>
    <row r="207" spans="1:15" ht="25.5" customHeight="1">
      <c r="A207" s="53">
        <v>424</v>
      </c>
      <c r="B207" s="54" t="s">
        <v>617</v>
      </c>
      <c r="C207" s="378"/>
      <c r="D207" s="379"/>
      <c r="E207" s="378"/>
      <c r="F207" s="379"/>
      <c r="G207" s="378"/>
      <c r="H207" s="379"/>
      <c r="I207" s="378"/>
      <c r="J207" s="379"/>
      <c r="K207" s="378"/>
      <c r="L207" s="379"/>
      <c r="M207" s="378"/>
      <c r="N207" s="379"/>
      <c r="O207" s="52">
        <f t="shared" si="4"/>
        <v>0</v>
      </c>
    </row>
    <row r="208" spans="1:15" ht="25.5" customHeight="1">
      <c r="A208" s="53">
        <v>425</v>
      </c>
      <c r="B208" s="54" t="s">
        <v>335</v>
      </c>
      <c r="C208" s="378"/>
      <c r="D208" s="379"/>
      <c r="E208" s="378"/>
      <c r="F208" s="379"/>
      <c r="G208" s="378"/>
      <c r="H208" s="379"/>
      <c r="I208" s="378"/>
      <c r="J208" s="379"/>
      <c r="K208" s="378"/>
      <c r="L208" s="379"/>
      <c r="M208" s="378"/>
      <c r="N208" s="379"/>
      <c r="O208" s="52">
        <f t="shared" si="4"/>
        <v>0</v>
      </c>
    </row>
    <row r="209" spans="1:17" ht="25.5" customHeight="1">
      <c r="A209" s="58">
        <v>4300</v>
      </c>
      <c r="B209" s="50" t="s">
        <v>157</v>
      </c>
      <c r="C209" s="51"/>
      <c r="D209" s="62">
        <f>SUM(D210:D218)</f>
        <v>0</v>
      </c>
      <c r="E209" s="51"/>
      <c r="F209" s="62">
        <f>SUM(F210:F218)</f>
        <v>0</v>
      </c>
      <c r="G209" s="51"/>
      <c r="H209" s="62">
        <f>SUM(H210:H218)</f>
        <v>0</v>
      </c>
      <c r="I209" s="51"/>
      <c r="J209" s="62">
        <f>SUM(J210:J218)</f>
        <v>0</v>
      </c>
      <c r="K209" s="51"/>
      <c r="L209" s="62">
        <f>SUM(L210:L218)</f>
        <v>0</v>
      </c>
      <c r="M209" s="51"/>
      <c r="N209" s="62">
        <f>SUM(N210:N218)</f>
        <v>0</v>
      </c>
      <c r="O209" s="52">
        <f>D209+F209+H209+J209+L209+N209</f>
        <v>0</v>
      </c>
    </row>
    <row r="210" spans="1:17" ht="25.5" customHeight="1">
      <c r="A210" s="53">
        <v>431</v>
      </c>
      <c r="B210" s="54" t="s">
        <v>158</v>
      </c>
      <c r="C210" s="378"/>
      <c r="D210" s="379"/>
      <c r="E210" s="378"/>
      <c r="F210" s="379"/>
      <c r="G210" s="378"/>
      <c r="H210" s="379"/>
      <c r="I210" s="378"/>
      <c r="J210" s="379"/>
      <c r="K210" s="378"/>
      <c r="L210" s="379"/>
      <c r="M210" s="378"/>
      <c r="N210" s="379"/>
      <c r="O210" s="52">
        <f t="shared" si="4"/>
        <v>0</v>
      </c>
    </row>
    <row r="211" spans="1:17" ht="25.5" customHeight="1">
      <c r="A211" s="53">
        <v>432</v>
      </c>
      <c r="B211" s="54" t="s">
        <v>159</v>
      </c>
      <c r="C211" s="378"/>
      <c r="D211" s="379"/>
      <c r="E211" s="378"/>
      <c r="F211" s="379"/>
      <c r="G211" s="378"/>
      <c r="H211" s="379"/>
      <c r="I211" s="378"/>
      <c r="J211" s="379"/>
      <c r="K211" s="378"/>
      <c r="L211" s="379"/>
      <c r="M211" s="378"/>
      <c r="N211" s="379"/>
      <c r="O211" s="52">
        <f t="shared" si="4"/>
        <v>0</v>
      </c>
    </row>
    <row r="212" spans="1:17" ht="25.5" customHeight="1">
      <c r="A212" s="53">
        <v>433</v>
      </c>
      <c r="B212" s="54" t="s">
        <v>160</v>
      </c>
      <c r="C212" s="378"/>
      <c r="D212" s="379"/>
      <c r="E212" s="378"/>
      <c r="F212" s="379"/>
      <c r="G212" s="378"/>
      <c r="H212" s="379"/>
      <c r="I212" s="378"/>
      <c r="J212" s="379"/>
      <c r="K212" s="378"/>
      <c r="L212" s="379"/>
      <c r="M212" s="378"/>
      <c r="N212" s="379"/>
      <c r="O212" s="52">
        <f t="shared" si="4"/>
        <v>0</v>
      </c>
    </row>
    <row r="213" spans="1:17" ht="25.5" customHeight="1">
      <c r="A213" s="53">
        <v>434</v>
      </c>
      <c r="B213" s="54" t="s">
        <v>619</v>
      </c>
      <c r="C213" s="378"/>
      <c r="D213" s="379"/>
      <c r="E213" s="378"/>
      <c r="F213" s="379"/>
      <c r="G213" s="378"/>
      <c r="H213" s="379"/>
      <c r="I213" s="378"/>
      <c r="J213" s="379"/>
      <c r="K213" s="378"/>
      <c r="L213" s="379"/>
      <c r="M213" s="378"/>
      <c r="N213" s="379"/>
      <c r="O213" s="52">
        <f t="shared" si="4"/>
        <v>0</v>
      </c>
    </row>
    <row r="214" spans="1:17" ht="25.5" customHeight="1">
      <c r="A214" s="53">
        <v>435</v>
      </c>
      <c r="B214" s="54" t="s">
        <v>618</v>
      </c>
      <c r="C214" s="378"/>
      <c r="D214" s="379"/>
      <c r="E214" s="378"/>
      <c r="F214" s="379"/>
      <c r="G214" s="378"/>
      <c r="H214" s="379"/>
      <c r="I214" s="378"/>
      <c r="J214" s="379"/>
      <c r="K214" s="378"/>
      <c r="L214" s="379"/>
      <c r="M214" s="378"/>
      <c r="N214" s="379"/>
      <c r="O214" s="52">
        <f t="shared" si="4"/>
        <v>0</v>
      </c>
    </row>
    <row r="215" spans="1:17" ht="25.5" customHeight="1">
      <c r="A215" s="53">
        <v>436</v>
      </c>
      <c r="B215" s="54" t="s">
        <v>161</v>
      </c>
      <c r="C215" s="378"/>
      <c r="D215" s="379"/>
      <c r="E215" s="378"/>
      <c r="F215" s="379"/>
      <c r="G215" s="378"/>
      <c r="H215" s="379"/>
      <c r="I215" s="378"/>
      <c r="J215" s="379"/>
      <c r="K215" s="378"/>
      <c r="L215" s="379"/>
      <c r="M215" s="378"/>
      <c r="N215" s="379"/>
      <c r="O215" s="52">
        <f t="shared" si="4"/>
        <v>0</v>
      </c>
    </row>
    <row r="216" spans="1:17" ht="25.5" customHeight="1">
      <c r="A216" s="53">
        <v>437</v>
      </c>
      <c r="B216" s="54" t="s">
        <v>162</v>
      </c>
      <c r="C216" s="378"/>
      <c r="D216" s="379"/>
      <c r="E216" s="378"/>
      <c r="F216" s="379"/>
      <c r="G216" s="378"/>
      <c r="H216" s="379"/>
      <c r="I216" s="378"/>
      <c r="J216" s="379"/>
      <c r="K216" s="378"/>
      <c r="L216" s="379"/>
      <c r="M216" s="378"/>
      <c r="N216" s="379"/>
      <c r="O216" s="52">
        <f t="shared" si="4"/>
        <v>0</v>
      </c>
    </row>
    <row r="217" spans="1:17" s="385" customFormat="1" ht="25.5" customHeight="1">
      <c r="A217" s="53">
        <v>438</v>
      </c>
      <c r="B217" s="54" t="s">
        <v>1572</v>
      </c>
      <c r="C217" s="378"/>
      <c r="D217" s="379"/>
      <c r="E217" s="378"/>
      <c r="F217" s="379"/>
      <c r="G217" s="378"/>
      <c r="H217" s="379"/>
      <c r="I217" s="378"/>
      <c r="J217" s="379"/>
      <c r="K217" s="378"/>
      <c r="L217" s="379"/>
      <c r="M217" s="378"/>
      <c r="N217" s="379"/>
      <c r="O217" s="52"/>
      <c r="Q217"/>
    </row>
    <row r="218" spans="1:17" s="385" customFormat="1" ht="25.5" customHeight="1">
      <c r="A218" s="53">
        <v>439</v>
      </c>
      <c r="B218" s="54" t="s">
        <v>1143</v>
      </c>
      <c r="C218" s="378"/>
      <c r="D218" s="379"/>
      <c r="E218" s="378"/>
      <c r="F218" s="379"/>
      <c r="G218" s="378"/>
      <c r="H218" s="379"/>
      <c r="I218" s="378"/>
      <c r="J218" s="379"/>
      <c r="K218" s="378"/>
      <c r="L218" s="379"/>
      <c r="M218" s="378"/>
      <c r="N218" s="379"/>
      <c r="O218" s="52"/>
      <c r="Q218"/>
    </row>
    <row r="219" spans="1:17" ht="25.5" customHeight="1">
      <c r="A219" s="58">
        <v>4400</v>
      </c>
      <c r="B219" s="50" t="s">
        <v>163</v>
      </c>
      <c r="C219" s="51"/>
      <c r="D219" s="62">
        <f>SUM(D220:D227)</f>
        <v>1390000</v>
      </c>
      <c r="E219" s="51"/>
      <c r="F219" s="62">
        <f>SUM(F220:F227)</f>
        <v>0</v>
      </c>
      <c r="G219" s="51"/>
      <c r="H219" s="62">
        <f>SUM(H220:H227)</f>
        <v>0</v>
      </c>
      <c r="I219" s="51"/>
      <c r="J219" s="62">
        <f>SUM(J220:J227)</f>
        <v>0</v>
      </c>
      <c r="K219" s="51"/>
      <c r="L219" s="62">
        <f>SUM(L220:L227)</f>
        <v>0</v>
      </c>
      <c r="M219" s="51"/>
      <c r="N219" s="62">
        <f>SUM(N220:N227)</f>
        <v>0</v>
      </c>
      <c r="O219" s="52">
        <f t="shared" si="4"/>
        <v>1390000</v>
      </c>
      <c r="Q219" s="385"/>
    </row>
    <row r="220" spans="1:17" ht="25.5" customHeight="1">
      <c r="A220" s="53">
        <v>441</v>
      </c>
      <c r="B220" s="54" t="s">
        <v>164</v>
      </c>
      <c r="C220" s="84">
        <v>101</v>
      </c>
      <c r="D220" s="85">
        <v>60000</v>
      </c>
      <c r="E220" s="84"/>
      <c r="F220" s="85"/>
      <c r="G220" s="378"/>
      <c r="H220" s="379"/>
      <c r="I220" s="378"/>
      <c r="J220" s="379"/>
      <c r="K220" s="378"/>
      <c r="L220" s="379"/>
      <c r="M220" s="84"/>
      <c r="N220" s="85"/>
      <c r="O220" s="52">
        <f t="shared" si="4"/>
        <v>60000</v>
      </c>
      <c r="Q220" s="385"/>
    </row>
    <row r="221" spans="1:17" ht="25.5" customHeight="1">
      <c r="A221" s="53">
        <v>442</v>
      </c>
      <c r="B221" s="54" t="s">
        <v>165</v>
      </c>
      <c r="C221" s="84">
        <v>101</v>
      </c>
      <c r="D221" s="85">
        <v>480000</v>
      </c>
      <c r="E221" s="84"/>
      <c r="F221" s="85"/>
      <c r="G221" s="378"/>
      <c r="H221" s="379"/>
      <c r="I221" s="378"/>
      <c r="J221" s="379"/>
      <c r="K221" s="378"/>
      <c r="L221" s="379"/>
      <c r="M221" s="84"/>
      <c r="N221" s="85"/>
      <c r="O221" s="52">
        <f t="shared" si="4"/>
        <v>480000</v>
      </c>
    </row>
    <row r="222" spans="1:17" ht="25.5" customHeight="1">
      <c r="A222" s="53">
        <v>443</v>
      </c>
      <c r="B222" s="54" t="s">
        <v>299</v>
      </c>
      <c r="C222" s="84">
        <v>101</v>
      </c>
      <c r="D222" s="85">
        <v>850000</v>
      </c>
      <c r="E222" s="84"/>
      <c r="F222" s="85"/>
      <c r="G222" s="378"/>
      <c r="H222" s="379"/>
      <c r="I222" s="378"/>
      <c r="J222" s="379"/>
      <c r="K222" s="378"/>
      <c r="L222" s="379"/>
      <c r="M222" s="84"/>
      <c r="N222" s="85"/>
      <c r="O222" s="52">
        <f t="shared" si="4"/>
        <v>850000</v>
      </c>
    </row>
    <row r="223" spans="1:17" ht="25.5" customHeight="1">
      <c r="A223" s="53">
        <v>444</v>
      </c>
      <c r="B223" s="54" t="s">
        <v>336</v>
      </c>
      <c r="C223" s="84"/>
      <c r="D223" s="85"/>
      <c r="E223" s="84"/>
      <c r="F223" s="85"/>
      <c r="G223" s="378"/>
      <c r="H223" s="379"/>
      <c r="I223" s="378"/>
      <c r="J223" s="379"/>
      <c r="K223" s="378"/>
      <c r="L223" s="379"/>
      <c r="M223" s="84"/>
      <c r="N223" s="85"/>
      <c r="O223" s="52">
        <f t="shared" si="4"/>
        <v>0</v>
      </c>
    </row>
    <row r="224" spans="1:17" ht="25.5" customHeight="1">
      <c r="A224" s="53">
        <v>445</v>
      </c>
      <c r="B224" s="54" t="s">
        <v>621</v>
      </c>
      <c r="C224" s="84"/>
      <c r="D224" s="85"/>
      <c r="E224" s="84"/>
      <c r="F224" s="85"/>
      <c r="G224" s="378"/>
      <c r="H224" s="379"/>
      <c r="I224" s="378"/>
      <c r="J224" s="379"/>
      <c r="K224" s="378"/>
      <c r="L224" s="379"/>
      <c r="M224" s="84"/>
      <c r="N224" s="85"/>
      <c r="O224" s="52">
        <f t="shared" si="4"/>
        <v>0</v>
      </c>
    </row>
    <row r="225" spans="1:17" ht="25.5" customHeight="1">
      <c r="A225" s="53">
        <v>446</v>
      </c>
      <c r="B225" s="54" t="s">
        <v>300</v>
      </c>
      <c r="C225" s="84"/>
      <c r="D225" s="85"/>
      <c r="E225" s="84"/>
      <c r="F225" s="85"/>
      <c r="G225" s="378"/>
      <c r="H225" s="379"/>
      <c r="I225" s="378"/>
      <c r="J225" s="379"/>
      <c r="K225" s="378"/>
      <c r="L225" s="379"/>
      <c r="M225" s="84"/>
      <c r="N225" s="85"/>
      <c r="O225" s="52">
        <f t="shared" si="4"/>
        <v>0</v>
      </c>
    </row>
    <row r="226" spans="1:17" ht="25.5" customHeight="1">
      <c r="A226" s="53">
        <v>447</v>
      </c>
      <c r="B226" s="54" t="s">
        <v>1200</v>
      </c>
      <c r="C226" s="84"/>
      <c r="D226" s="85"/>
      <c r="E226" s="84"/>
      <c r="F226" s="85"/>
      <c r="G226" s="378"/>
      <c r="H226" s="379"/>
      <c r="I226" s="378"/>
      <c r="J226" s="379"/>
      <c r="K226" s="378"/>
      <c r="L226" s="379"/>
      <c r="M226" s="84"/>
      <c r="N226" s="85"/>
      <c r="O226" s="52">
        <f t="shared" si="4"/>
        <v>0</v>
      </c>
    </row>
    <row r="227" spans="1:17" ht="25.5" customHeight="1">
      <c r="A227" s="53">
        <v>448</v>
      </c>
      <c r="B227" s="54" t="s">
        <v>166</v>
      </c>
      <c r="C227" s="84"/>
      <c r="D227" s="85"/>
      <c r="E227" s="84"/>
      <c r="F227" s="85"/>
      <c r="G227" s="378"/>
      <c r="H227" s="379"/>
      <c r="I227" s="378"/>
      <c r="J227" s="379"/>
      <c r="K227" s="378"/>
      <c r="L227" s="379"/>
      <c r="M227" s="84"/>
      <c r="N227" s="85"/>
      <c r="O227" s="52">
        <f t="shared" si="4"/>
        <v>0</v>
      </c>
    </row>
    <row r="228" spans="1:17" ht="25.5" customHeight="1">
      <c r="A228" s="58">
        <v>4500</v>
      </c>
      <c r="B228" s="50" t="s">
        <v>167</v>
      </c>
      <c r="C228" s="51"/>
      <c r="D228" s="62">
        <f>SUM(D229:D231)</f>
        <v>281187</v>
      </c>
      <c r="E228" s="51"/>
      <c r="F228" s="62">
        <f>SUM(F229:F231)</f>
        <v>0</v>
      </c>
      <c r="G228" s="51"/>
      <c r="H228" s="62">
        <f>SUM(H229:H231)</f>
        <v>0</v>
      </c>
      <c r="I228" s="51"/>
      <c r="J228" s="62">
        <f>SUM(J229:J231)</f>
        <v>0</v>
      </c>
      <c r="K228" s="51"/>
      <c r="L228" s="62">
        <f>SUM(L229:L231)</f>
        <v>0</v>
      </c>
      <c r="M228" s="51"/>
      <c r="N228" s="62">
        <f>SUM(N229:N231)</f>
        <v>0</v>
      </c>
      <c r="O228" s="52">
        <f t="shared" si="4"/>
        <v>281187</v>
      </c>
    </row>
    <row r="229" spans="1:17" ht="25.5" customHeight="1">
      <c r="A229" s="53">
        <v>451</v>
      </c>
      <c r="B229" s="54" t="s">
        <v>168</v>
      </c>
      <c r="C229" s="84">
        <v>101</v>
      </c>
      <c r="D229" s="85">
        <v>281187</v>
      </c>
      <c r="E229" s="378"/>
      <c r="F229" s="379"/>
      <c r="G229" s="378"/>
      <c r="H229" s="379"/>
      <c r="I229" s="378"/>
      <c r="J229" s="379"/>
      <c r="K229" s="378"/>
      <c r="L229" s="379"/>
      <c r="M229" s="84"/>
      <c r="N229" s="85"/>
      <c r="O229" s="52">
        <f t="shared" si="4"/>
        <v>281187</v>
      </c>
    </row>
    <row r="230" spans="1:17" ht="25.5" customHeight="1">
      <c r="A230" s="53">
        <v>452</v>
      </c>
      <c r="B230" s="54" t="s">
        <v>169</v>
      </c>
      <c r="C230" s="84"/>
      <c r="D230" s="85"/>
      <c r="E230" s="378"/>
      <c r="F230" s="379"/>
      <c r="G230" s="378"/>
      <c r="H230" s="379"/>
      <c r="I230" s="378"/>
      <c r="J230" s="379"/>
      <c r="K230" s="378"/>
      <c r="L230" s="379"/>
      <c r="M230" s="84"/>
      <c r="N230" s="85"/>
      <c r="O230" s="52">
        <f t="shared" si="4"/>
        <v>0</v>
      </c>
    </row>
    <row r="231" spans="1:17" s="385" customFormat="1" ht="25.5" customHeight="1">
      <c r="A231" s="53">
        <v>459</v>
      </c>
      <c r="B231" s="54" t="s">
        <v>1573</v>
      </c>
      <c r="C231" s="84"/>
      <c r="D231" s="85"/>
      <c r="E231" s="378"/>
      <c r="F231" s="379"/>
      <c r="G231" s="378"/>
      <c r="H231" s="379"/>
      <c r="I231" s="378"/>
      <c r="J231" s="379"/>
      <c r="K231" s="378"/>
      <c r="L231" s="379"/>
      <c r="M231" s="84"/>
      <c r="N231" s="85"/>
      <c r="O231" s="52"/>
      <c r="Q231"/>
    </row>
    <row r="232" spans="1:17" ht="25.5" customHeight="1">
      <c r="A232" s="58">
        <v>4600</v>
      </c>
      <c r="B232" s="386" t="s">
        <v>1584</v>
      </c>
      <c r="C232" s="51"/>
      <c r="D232" s="62">
        <f>SUM(D233:D238)</f>
        <v>0</v>
      </c>
      <c r="E232" s="51"/>
      <c r="F232" s="62">
        <f>SUM(F233:F238)</f>
        <v>0</v>
      </c>
      <c r="G232" s="51"/>
      <c r="H232" s="62">
        <f>SUM(H233:H238)</f>
        <v>0</v>
      </c>
      <c r="I232" s="51"/>
      <c r="J232" s="62">
        <f>SUM(J233:J238)</f>
        <v>0</v>
      </c>
      <c r="K232" s="51"/>
      <c r="L232" s="62">
        <f>SUM(L233:L238)</f>
        <v>0</v>
      </c>
      <c r="M232" s="51"/>
      <c r="N232" s="62">
        <f>SUM(N233:N238)</f>
        <v>0</v>
      </c>
      <c r="O232" s="52">
        <f t="shared" si="4"/>
        <v>0</v>
      </c>
    </row>
    <row r="233" spans="1:17" ht="25.5" customHeight="1">
      <c r="A233" s="53">
        <v>461</v>
      </c>
      <c r="B233" s="54" t="s">
        <v>170</v>
      </c>
      <c r="C233" s="378"/>
      <c r="D233" s="379"/>
      <c r="E233" s="378"/>
      <c r="F233" s="379"/>
      <c r="G233" s="378"/>
      <c r="H233" s="379"/>
      <c r="I233" s="378"/>
      <c r="J233" s="379"/>
      <c r="K233" s="378"/>
      <c r="L233" s="379"/>
      <c r="M233" s="378"/>
      <c r="N233" s="379"/>
      <c r="O233" s="52">
        <f t="shared" si="4"/>
        <v>0</v>
      </c>
      <c r="Q233" s="385"/>
    </row>
    <row r="234" spans="1:17" ht="25.5" customHeight="1">
      <c r="A234" s="53">
        <v>462</v>
      </c>
      <c r="B234" s="54" t="s">
        <v>171</v>
      </c>
      <c r="C234" s="378"/>
      <c r="D234" s="379"/>
      <c r="E234" s="378"/>
      <c r="F234" s="379"/>
      <c r="G234" s="378"/>
      <c r="H234" s="379"/>
      <c r="I234" s="378"/>
      <c r="J234" s="379"/>
      <c r="K234" s="378"/>
      <c r="L234" s="379"/>
      <c r="M234" s="378"/>
      <c r="N234" s="379"/>
      <c r="O234" s="52">
        <f t="shared" si="4"/>
        <v>0</v>
      </c>
    </row>
    <row r="235" spans="1:17" ht="25.5" customHeight="1">
      <c r="A235" s="53">
        <v>463</v>
      </c>
      <c r="B235" s="54" t="s">
        <v>337</v>
      </c>
      <c r="C235" s="378"/>
      <c r="D235" s="379"/>
      <c r="E235" s="378"/>
      <c r="F235" s="379"/>
      <c r="G235" s="378"/>
      <c r="H235" s="379"/>
      <c r="I235" s="378"/>
      <c r="J235" s="379"/>
      <c r="K235" s="378"/>
      <c r="L235" s="379"/>
      <c r="M235" s="378"/>
      <c r="N235" s="379"/>
      <c r="O235" s="52">
        <f t="shared" si="4"/>
        <v>0</v>
      </c>
    </row>
    <row r="236" spans="1:17" ht="25.5" customHeight="1">
      <c r="A236" s="53">
        <v>464</v>
      </c>
      <c r="B236" s="54" t="s">
        <v>622</v>
      </c>
      <c r="C236" s="84"/>
      <c r="D236" s="85"/>
      <c r="E236" s="378"/>
      <c r="F236" s="379"/>
      <c r="G236" s="378"/>
      <c r="H236" s="379"/>
      <c r="I236" s="378"/>
      <c r="J236" s="379"/>
      <c r="K236" s="378"/>
      <c r="L236" s="379"/>
      <c r="M236" s="378"/>
      <c r="N236" s="379"/>
      <c r="O236" s="52">
        <f t="shared" si="4"/>
        <v>0</v>
      </c>
    </row>
    <row r="237" spans="1:17" ht="25.5" customHeight="1">
      <c r="A237" s="53">
        <v>465</v>
      </c>
      <c r="B237" s="54" t="s">
        <v>623</v>
      </c>
      <c r="C237" s="378"/>
      <c r="D237" s="379"/>
      <c r="E237" s="378"/>
      <c r="F237" s="379"/>
      <c r="G237" s="378"/>
      <c r="H237" s="379"/>
      <c r="I237" s="378"/>
      <c r="J237" s="379"/>
      <c r="K237" s="378"/>
      <c r="L237" s="379"/>
      <c r="M237" s="378"/>
      <c r="N237" s="379"/>
      <c r="O237" s="52">
        <f t="shared" si="4"/>
        <v>0</v>
      </c>
    </row>
    <row r="238" spans="1:17" ht="25.5" customHeight="1">
      <c r="A238" s="53">
        <v>466</v>
      </c>
      <c r="B238" s="54" t="s">
        <v>172</v>
      </c>
      <c r="C238" s="378"/>
      <c r="D238" s="379"/>
      <c r="E238" s="378"/>
      <c r="F238" s="379"/>
      <c r="G238" s="378"/>
      <c r="H238" s="379"/>
      <c r="I238" s="378"/>
      <c r="J238" s="379"/>
      <c r="K238" s="378"/>
      <c r="L238" s="379"/>
      <c r="M238" s="378"/>
      <c r="N238" s="379"/>
      <c r="O238" s="52">
        <f t="shared" si="4"/>
        <v>0</v>
      </c>
    </row>
    <row r="239" spans="1:17" s="385" customFormat="1" ht="25.5" customHeight="1">
      <c r="A239" s="58">
        <v>4700</v>
      </c>
      <c r="B239" s="50" t="s">
        <v>1574</v>
      </c>
      <c r="C239" s="391"/>
      <c r="D239" s="392">
        <f>SUM(D240)</f>
        <v>0</v>
      </c>
      <c r="E239" s="391"/>
      <c r="F239" s="392">
        <f>SUM(F240)</f>
        <v>0</v>
      </c>
      <c r="G239" s="391"/>
      <c r="H239" s="392">
        <f>SUM(H240)</f>
        <v>0</v>
      </c>
      <c r="I239" s="391"/>
      <c r="J239" s="392">
        <f>SUM(J240)</f>
        <v>0</v>
      </c>
      <c r="K239" s="391"/>
      <c r="L239" s="392">
        <f>SUM(L240)</f>
        <v>0</v>
      </c>
      <c r="M239" s="391"/>
      <c r="N239" s="392">
        <f>SUM(N240)</f>
        <v>0</v>
      </c>
      <c r="O239" s="52">
        <f t="shared" si="4"/>
        <v>0</v>
      </c>
      <c r="Q239"/>
    </row>
    <row r="240" spans="1:17" s="385" customFormat="1" ht="25.5" customHeight="1">
      <c r="A240" s="53">
        <v>471</v>
      </c>
      <c r="B240" s="54" t="s">
        <v>1575</v>
      </c>
      <c r="C240" s="378"/>
      <c r="D240" s="379"/>
      <c r="E240" s="378"/>
      <c r="F240" s="379"/>
      <c r="G240" s="378"/>
      <c r="H240" s="379"/>
      <c r="I240" s="378"/>
      <c r="J240" s="379"/>
      <c r="K240" s="378"/>
      <c r="L240" s="379"/>
      <c r="M240" s="378"/>
      <c r="N240" s="379"/>
      <c r="O240" s="52">
        <f t="shared" si="4"/>
        <v>0</v>
      </c>
      <c r="Q240"/>
    </row>
    <row r="241" spans="1:17" s="385" customFormat="1" ht="25.5" customHeight="1">
      <c r="A241" s="58">
        <v>4800</v>
      </c>
      <c r="B241" s="50" t="s">
        <v>1576</v>
      </c>
      <c r="C241" s="391"/>
      <c r="D241" s="392">
        <f>SUM(D242:D246)</f>
        <v>0</v>
      </c>
      <c r="E241" s="391"/>
      <c r="F241" s="392">
        <f>SUM(F242:F246)</f>
        <v>0</v>
      </c>
      <c r="G241" s="391"/>
      <c r="H241" s="392">
        <f>SUM(H242:H246)</f>
        <v>0</v>
      </c>
      <c r="I241" s="391"/>
      <c r="J241" s="392">
        <f>SUM(J242:J246)</f>
        <v>0</v>
      </c>
      <c r="K241" s="391"/>
      <c r="L241" s="392">
        <f>SUM(L242:L246)</f>
        <v>0</v>
      </c>
      <c r="M241" s="391"/>
      <c r="N241" s="392">
        <f>SUM(N242:N246)</f>
        <v>0</v>
      </c>
      <c r="O241" s="52">
        <f t="shared" si="4"/>
        <v>0</v>
      </c>
    </row>
    <row r="242" spans="1:17" s="385" customFormat="1" ht="25.5" customHeight="1">
      <c r="A242" s="53">
        <v>481</v>
      </c>
      <c r="B242" s="54" t="s">
        <v>1577</v>
      </c>
      <c r="C242" s="84"/>
      <c r="D242" s="85"/>
      <c r="E242" s="378"/>
      <c r="F242" s="379"/>
      <c r="G242" s="378"/>
      <c r="H242" s="379"/>
      <c r="I242" s="378"/>
      <c r="J242" s="379"/>
      <c r="K242" s="378"/>
      <c r="L242" s="379"/>
      <c r="M242" s="378"/>
      <c r="N242" s="379"/>
      <c r="O242" s="378"/>
      <c r="P242" s="379"/>
    </row>
    <row r="243" spans="1:17" s="385" customFormat="1" ht="25.5" customHeight="1">
      <c r="A243" s="53">
        <v>482</v>
      </c>
      <c r="B243" s="54" t="s">
        <v>1585</v>
      </c>
      <c r="C243" s="378"/>
      <c r="D243" s="379"/>
      <c r="E243" s="378"/>
      <c r="F243" s="379"/>
      <c r="G243" s="378"/>
      <c r="H243" s="379"/>
      <c r="I243" s="378"/>
      <c r="J243" s="379"/>
      <c r="K243" s="378"/>
      <c r="L243" s="379"/>
      <c r="M243" s="378"/>
      <c r="N243" s="379"/>
      <c r="O243" s="52">
        <f t="shared" si="4"/>
        <v>0</v>
      </c>
    </row>
    <row r="244" spans="1:17" s="385" customFormat="1" ht="25.5" customHeight="1">
      <c r="A244" s="53">
        <v>483</v>
      </c>
      <c r="B244" s="54" t="s">
        <v>1586</v>
      </c>
      <c r="C244" s="84"/>
      <c r="D244" s="85"/>
      <c r="E244" s="378"/>
      <c r="F244" s="379"/>
      <c r="G244" s="378"/>
      <c r="H244" s="379"/>
      <c r="I244" s="378"/>
      <c r="J244" s="379"/>
      <c r="K244" s="378"/>
      <c r="L244" s="379"/>
      <c r="M244" s="378"/>
      <c r="N244" s="379"/>
      <c r="O244" s="378"/>
      <c r="P244" s="379"/>
    </row>
    <row r="245" spans="1:17" s="385" customFormat="1" ht="25.5" customHeight="1">
      <c r="A245" s="53">
        <v>484</v>
      </c>
      <c r="B245" s="54" t="s">
        <v>1587</v>
      </c>
      <c r="C245" s="84"/>
      <c r="D245" s="85"/>
      <c r="E245" s="378"/>
      <c r="F245" s="379"/>
      <c r="G245" s="378"/>
      <c r="H245" s="379"/>
      <c r="I245" s="378"/>
      <c r="J245" s="379"/>
      <c r="K245" s="378"/>
      <c r="L245" s="379"/>
      <c r="M245" s="378"/>
      <c r="N245" s="379"/>
      <c r="O245" s="378"/>
      <c r="P245" s="379"/>
    </row>
    <row r="246" spans="1:17" s="385" customFormat="1" ht="25.5" customHeight="1">
      <c r="A246" s="53">
        <v>485</v>
      </c>
      <c r="B246" s="54" t="s">
        <v>1578</v>
      </c>
      <c r="C246" s="378"/>
      <c r="D246" s="379"/>
      <c r="E246" s="378"/>
      <c r="F246" s="379"/>
      <c r="G246" s="378"/>
      <c r="H246" s="379"/>
      <c r="I246" s="378"/>
      <c r="J246" s="379"/>
      <c r="K246" s="378"/>
      <c r="L246" s="379"/>
      <c r="M246" s="378"/>
      <c r="N246" s="379"/>
      <c r="O246" s="378"/>
      <c r="P246" s="379"/>
    </row>
    <row r="247" spans="1:17" ht="25.5" customHeight="1">
      <c r="A247" s="58">
        <v>4900</v>
      </c>
      <c r="B247" s="50" t="s">
        <v>173</v>
      </c>
      <c r="C247" s="51"/>
      <c r="D247" s="62">
        <f>SUM(D248:D250)</f>
        <v>0</v>
      </c>
      <c r="E247" s="51"/>
      <c r="F247" s="62">
        <f>SUM(F248:F250)</f>
        <v>0</v>
      </c>
      <c r="G247" s="51"/>
      <c r="H247" s="62">
        <f>SUM(H248:H250)</f>
        <v>0</v>
      </c>
      <c r="I247" s="51"/>
      <c r="J247" s="62">
        <f>SUM(J248:J250)</f>
        <v>0</v>
      </c>
      <c r="K247" s="51"/>
      <c r="L247" s="62">
        <f>SUM(L248:L250)</f>
        <v>0</v>
      </c>
      <c r="M247" s="51"/>
      <c r="N247" s="62">
        <f>SUM(N248:N250)</f>
        <v>0</v>
      </c>
      <c r="O247" s="52">
        <f t="shared" si="4"/>
        <v>0</v>
      </c>
      <c r="Q247" s="385"/>
    </row>
    <row r="248" spans="1:17" ht="25.5" customHeight="1">
      <c r="A248" s="53">
        <v>491</v>
      </c>
      <c r="B248" s="54" t="s">
        <v>174</v>
      </c>
      <c r="C248" s="378"/>
      <c r="D248" s="379"/>
      <c r="E248" s="378"/>
      <c r="F248" s="379"/>
      <c r="G248" s="378"/>
      <c r="H248" s="379"/>
      <c r="I248" s="378"/>
      <c r="J248" s="379"/>
      <c r="K248" s="378"/>
      <c r="L248" s="379"/>
      <c r="M248" s="378"/>
      <c r="N248" s="379"/>
      <c r="O248" s="52">
        <f t="shared" si="4"/>
        <v>0</v>
      </c>
      <c r="Q248" s="385"/>
    </row>
    <row r="249" spans="1:17" ht="25.5" customHeight="1">
      <c r="A249" s="53">
        <v>492</v>
      </c>
      <c r="B249" s="54" t="s">
        <v>175</v>
      </c>
      <c r="C249" s="378"/>
      <c r="D249" s="379"/>
      <c r="E249" s="378"/>
      <c r="F249" s="379"/>
      <c r="G249" s="378"/>
      <c r="H249" s="379"/>
      <c r="I249" s="378"/>
      <c r="J249" s="379"/>
      <c r="K249" s="378"/>
      <c r="L249" s="379"/>
      <c r="M249" s="378"/>
      <c r="N249" s="379"/>
      <c r="O249" s="52">
        <f t="shared" si="4"/>
        <v>0</v>
      </c>
    </row>
    <row r="250" spans="1:17" ht="25.5" customHeight="1">
      <c r="A250" s="53">
        <v>493</v>
      </c>
      <c r="B250" s="54" t="s">
        <v>185</v>
      </c>
      <c r="C250" s="378"/>
      <c r="D250" s="379"/>
      <c r="E250" s="378"/>
      <c r="F250" s="379"/>
      <c r="G250" s="378"/>
      <c r="H250" s="379"/>
      <c r="I250" s="378"/>
      <c r="J250" s="379"/>
      <c r="K250" s="378"/>
      <c r="L250" s="379"/>
      <c r="M250" s="378"/>
      <c r="N250" s="379"/>
      <c r="O250" s="52">
        <f t="shared" si="4"/>
        <v>0</v>
      </c>
    </row>
    <row r="251" spans="1:17" ht="25.5" customHeight="1">
      <c r="A251" s="389">
        <v>5000</v>
      </c>
      <c r="B251" s="393" t="s">
        <v>1588</v>
      </c>
      <c r="C251" s="57"/>
      <c r="D251" s="79">
        <f>D252+D259+D264+D267+D274+D276+D285+D295+D300</f>
        <v>335000</v>
      </c>
      <c r="E251" s="57"/>
      <c r="F251" s="79">
        <f>F252+F259+F264+F267+F274+F276+F285+F295+F300</f>
        <v>0</v>
      </c>
      <c r="G251" s="57"/>
      <c r="H251" s="79">
        <f>H252+H259+H264+H267+H274+H276+H285+H295+H300</f>
        <v>0</v>
      </c>
      <c r="I251" s="57"/>
      <c r="J251" s="79">
        <f>J252+J259+J264+J267+J274+J276+J285+J295+J300</f>
        <v>0</v>
      </c>
      <c r="K251" s="57"/>
      <c r="L251" s="79">
        <f>L252+L259+L264+L267+L274+L276+L285+L295+L300</f>
        <v>0</v>
      </c>
      <c r="M251" s="57"/>
      <c r="N251" s="79">
        <f>N252+N259+N264+N267+N274+N276+N285+N295+N300</f>
        <v>0</v>
      </c>
      <c r="O251" s="52">
        <f t="shared" si="4"/>
        <v>335000</v>
      </c>
    </row>
    <row r="252" spans="1:17" ht="25.5" customHeight="1">
      <c r="A252" s="58">
        <v>5100</v>
      </c>
      <c r="B252" s="50" t="s">
        <v>1368</v>
      </c>
      <c r="C252" s="51"/>
      <c r="D252" s="62">
        <f>SUM(D253:D258)</f>
        <v>80000</v>
      </c>
      <c r="E252" s="51"/>
      <c r="F252" s="62">
        <f>SUM(F253:F258)</f>
        <v>0</v>
      </c>
      <c r="G252" s="51"/>
      <c r="H252" s="62">
        <f>SUM(H253:H258)</f>
        <v>0</v>
      </c>
      <c r="I252" s="51"/>
      <c r="J252" s="62">
        <f>SUM(J253:J258)</f>
        <v>0</v>
      </c>
      <c r="K252" s="51"/>
      <c r="L252" s="62">
        <f>SUM(L253:L258)</f>
        <v>0</v>
      </c>
      <c r="M252" s="51"/>
      <c r="N252" s="62">
        <f>SUM(N253:N258)</f>
        <v>0</v>
      </c>
      <c r="O252" s="52">
        <f t="shared" si="4"/>
        <v>80000</v>
      </c>
    </row>
    <row r="253" spans="1:17" ht="25.5" customHeight="1">
      <c r="A253" s="53">
        <v>511</v>
      </c>
      <c r="B253" s="54" t="s">
        <v>176</v>
      </c>
      <c r="C253" s="84">
        <v>101</v>
      </c>
      <c r="D253" s="85">
        <v>20000</v>
      </c>
      <c r="E253" s="84"/>
      <c r="F253" s="85"/>
      <c r="G253" s="378"/>
      <c r="H253" s="379"/>
      <c r="I253" s="378"/>
      <c r="J253" s="379"/>
      <c r="K253" s="84"/>
      <c r="L253" s="85"/>
      <c r="M253" s="84"/>
      <c r="N253" s="85"/>
      <c r="O253" s="52">
        <f t="shared" si="4"/>
        <v>20000</v>
      </c>
    </row>
    <row r="254" spans="1:17" ht="25.5" customHeight="1">
      <c r="A254" s="53">
        <v>512</v>
      </c>
      <c r="B254" s="54" t="s">
        <v>177</v>
      </c>
      <c r="C254" s="84"/>
      <c r="D254" s="85"/>
      <c r="E254" s="84"/>
      <c r="F254" s="85"/>
      <c r="G254" s="378"/>
      <c r="H254" s="379"/>
      <c r="I254" s="378"/>
      <c r="J254" s="379"/>
      <c r="K254" s="84"/>
      <c r="L254" s="85"/>
      <c r="M254" s="84"/>
      <c r="N254" s="85"/>
      <c r="O254" s="52">
        <f t="shared" si="4"/>
        <v>0</v>
      </c>
    </row>
    <row r="255" spans="1:17" ht="25.5" customHeight="1">
      <c r="A255" s="53">
        <v>513</v>
      </c>
      <c r="B255" s="54" t="s">
        <v>338</v>
      </c>
      <c r="C255" s="84"/>
      <c r="D255" s="85"/>
      <c r="E255" s="84"/>
      <c r="F255" s="85"/>
      <c r="G255" s="378"/>
      <c r="H255" s="379"/>
      <c r="I255" s="378"/>
      <c r="J255" s="379"/>
      <c r="K255" s="84"/>
      <c r="L255" s="85"/>
      <c r="M255" s="84"/>
      <c r="N255" s="85"/>
      <c r="O255" s="52">
        <f t="shared" si="4"/>
        <v>0</v>
      </c>
    </row>
    <row r="256" spans="1:17" ht="25.5" customHeight="1">
      <c r="A256" s="53">
        <v>514</v>
      </c>
      <c r="B256" s="54" t="s">
        <v>1202</v>
      </c>
      <c r="C256" s="84"/>
      <c r="D256" s="85"/>
      <c r="E256" s="84"/>
      <c r="F256" s="85"/>
      <c r="G256" s="378"/>
      <c r="H256" s="379"/>
      <c r="I256" s="378"/>
      <c r="J256" s="379"/>
      <c r="K256" s="84"/>
      <c r="L256" s="85"/>
      <c r="M256" s="84"/>
      <c r="N256" s="85"/>
      <c r="O256" s="52">
        <f t="shared" si="4"/>
        <v>0</v>
      </c>
    </row>
    <row r="257" spans="1:15" ht="25.5" customHeight="1">
      <c r="A257" s="53">
        <v>515</v>
      </c>
      <c r="B257" s="54" t="s">
        <v>178</v>
      </c>
      <c r="C257" s="84">
        <v>101</v>
      </c>
      <c r="D257" s="85">
        <v>40000</v>
      </c>
      <c r="E257" s="84"/>
      <c r="F257" s="85"/>
      <c r="G257" s="378"/>
      <c r="H257" s="379"/>
      <c r="I257" s="378"/>
      <c r="J257" s="379"/>
      <c r="K257" s="84"/>
      <c r="L257" s="85"/>
      <c r="M257" s="84"/>
      <c r="N257" s="85"/>
      <c r="O257" s="52">
        <f t="shared" si="4"/>
        <v>40000</v>
      </c>
    </row>
    <row r="258" spans="1:15" ht="25.5" customHeight="1">
      <c r="A258" s="53">
        <v>519</v>
      </c>
      <c r="B258" s="54" t="s">
        <v>179</v>
      </c>
      <c r="C258" s="84">
        <v>101</v>
      </c>
      <c r="D258" s="85">
        <v>20000</v>
      </c>
      <c r="E258" s="84"/>
      <c r="F258" s="85"/>
      <c r="G258" s="378"/>
      <c r="H258" s="379"/>
      <c r="I258" s="378"/>
      <c r="J258" s="379"/>
      <c r="K258" s="84"/>
      <c r="L258" s="85"/>
      <c r="M258" s="84"/>
      <c r="N258" s="85"/>
      <c r="O258" s="52">
        <f t="shared" si="4"/>
        <v>20000</v>
      </c>
    </row>
    <row r="259" spans="1:15" ht="25.5" customHeight="1">
      <c r="A259" s="58">
        <v>5200</v>
      </c>
      <c r="B259" s="50" t="s">
        <v>180</v>
      </c>
      <c r="C259" s="51"/>
      <c r="D259" s="62">
        <f>SUM(D260:D263)</f>
        <v>5000</v>
      </c>
      <c r="E259" s="51"/>
      <c r="F259" s="62">
        <f>SUM(F260:F263)</f>
        <v>0</v>
      </c>
      <c r="G259" s="51"/>
      <c r="H259" s="62">
        <f>SUM(H260:H263)</f>
        <v>0</v>
      </c>
      <c r="I259" s="51"/>
      <c r="J259" s="62">
        <f>SUM(J260:J263)</f>
        <v>0</v>
      </c>
      <c r="K259" s="51"/>
      <c r="L259" s="62">
        <f>SUM(L260:L263)</f>
        <v>0</v>
      </c>
      <c r="M259" s="51"/>
      <c r="N259" s="62">
        <f>SUM(N260:N263)</f>
        <v>0</v>
      </c>
      <c r="O259" s="52">
        <f t="shared" si="4"/>
        <v>5000</v>
      </c>
    </row>
    <row r="260" spans="1:15" ht="25.5" customHeight="1">
      <c r="A260" s="53">
        <v>521</v>
      </c>
      <c r="B260" s="54" t="s">
        <v>339</v>
      </c>
      <c r="C260" s="84"/>
      <c r="D260" s="85"/>
      <c r="E260" s="84"/>
      <c r="F260" s="85"/>
      <c r="G260" s="378"/>
      <c r="H260" s="379"/>
      <c r="I260" s="378"/>
      <c r="J260" s="379"/>
      <c r="K260" s="84"/>
      <c r="L260" s="85"/>
      <c r="M260" s="84"/>
      <c r="N260" s="85"/>
      <c r="O260" s="52">
        <f t="shared" si="4"/>
        <v>0</v>
      </c>
    </row>
    <row r="261" spans="1:15" ht="25.5" customHeight="1">
      <c r="A261" s="53">
        <v>522</v>
      </c>
      <c r="B261" s="54" t="s">
        <v>181</v>
      </c>
      <c r="C261" s="84"/>
      <c r="D261" s="85"/>
      <c r="E261" s="84"/>
      <c r="F261" s="85"/>
      <c r="G261" s="378"/>
      <c r="H261" s="379"/>
      <c r="I261" s="378"/>
      <c r="J261" s="379"/>
      <c r="K261" s="84"/>
      <c r="L261" s="85"/>
      <c r="M261" s="84"/>
      <c r="N261" s="85"/>
      <c r="O261" s="52">
        <f t="shared" si="4"/>
        <v>0</v>
      </c>
    </row>
    <row r="262" spans="1:15" ht="25.5" customHeight="1">
      <c r="A262" s="53">
        <v>523</v>
      </c>
      <c r="B262" s="54" t="s">
        <v>1204</v>
      </c>
      <c r="C262" s="84">
        <v>101</v>
      </c>
      <c r="D262" s="85">
        <v>5000</v>
      </c>
      <c r="E262" s="84"/>
      <c r="F262" s="85"/>
      <c r="G262" s="378"/>
      <c r="H262" s="379"/>
      <c r="I262" s="378"/>
      <c r="J262" s="379"/>
      <c r="K262" s="84"/>
      <c r="L262" s="85"/>
      <c r="M262" s="84"/>
      <c r="N262" s="85"/>
      <c r="O262" s="52">
        <f t="shared" si="4"/>
        <v>5000</v>
      </c>
    </row>
    <row r="263" spans="1:15" ht="25.5" customHeight="1">
      <c r="A263" s="53">
        <v>529</v>
      </c>
      <c r="B263" s="54" t="s">
        <v>182</v>
      </c>
      <c r="C263" s="84"/>
      <c r="D263" s="85"/>
      <c r="E263" s="84"/>
      <c r="F263" s="85"/>
      <c r="G263" s="378"/>
      <c r="H263" s="379"/>
      <c r="I263" s="378"/>
      <c r="J263" s="379"/>
      <c r="K263" s="84"/>
      <c r="L263" s="85"/>
      <c r="M263" s="84"/>
      <c r="N263" s="85"/>
      <c r="O263" s="52">
        <f t="shared" si="4"/>
        <v>0</v>
      </c>
    </row>
    <row r="264" spans="1:15" ht="25.5" customHeight="1">
      <c r="A264" s="58">
        <v>5300</v>
      </c>
      <c r="B264" s="50" t="s">
        <v>317</v>
      </c>
      <c r="C264" s="51"/>
      <c r="D264" s="62">
        <f>SUM(D265:D266)</f>
        <v>0</v>
      </c>
      <c r="E264" s="51"/>
      <c r="F264" s="62">
        <f>SUM(F265:F266)</f>
        <v>0</v>
      </c>
      <c r="G264" s="51"/>
      <c r="H264" s="62">
        <f>SUM(H265:H266)</f>
        <v>0</v>
      </c>
      <c r="I264" s="51"/>
      <c r="J264" s="62">
        <f>SUM(J265:J266)</f>
        <v>0</v>
      </c>
      <c r="K264" s="51"/>
      <c r="L264" s="62">
        <f>SUM(L265:L266)</f>
        <v>0</v>
      </c>
      <c r="M264" s="51"/>
      <c r="N264" s="62">
        <f>SUM(N265:N266)</f>
        <v>0</v>
      </c>
      <c r="O264" s="52">
        <f t="shared" si="4"/>
        <v>0</v>
      </c>
    </row>
    <row r="265" spans="1:15" ht="25.5" customHeight="1">
      <c r="A265" s="53">
        <v>531</v>
      </c>
      <c r="B265" s="54" t="s">
        <v>183</v>
      </c>
      <c r="C265" s="84"/>
      <c r="D265" s="85"/>
      <c r="E265" s="84"/>
      <c r="F265" s="85"/>
      <c r="G265" s="378"/>
      <c r="H265" s="379"/>
      <c r="I265" s="378"/>
      <c r="J265" s="379"/>
      <c r="K265" s="84"/>
      <c r="L265" s="85"/>
      <c r="M265" s="84"/>
      <c r="N265" s="85"/>
      <c r="O265" s="52">
        <f t="shared" si="4"/>
        <v>0</v>
      </c>
    </row>
    <row r="266" spans="1:15" ht="25.5" customHeight="1">
      <c r="A266" s="53">
        <v>532</v>
      </c>
      <c r="B266" s="54" t="s">
        <v>184</v>
      </c>
      <c r="C266" s="84"/>
      <c r="D266" s="85"/>
      <c r="E266" s="84"/>
      <c r="F266" s="85"/>
      <c r="G266" s="378"/>
      <c r="H266" s="379"/>
      <c r="I266" s="378"/>
      <c r="J266" s="379"/>
      <c r="K266" s="84"/>
      <c r="L266" s="85"/>
      <c r="M266" s="84"/>
      <c r="N266" s="85"/>
      <c r="O266" s="52">
        <f t="shared" si="4"/>
        <v>0</v>
      </c>
    </row>
    <row r="267" spans="1:15" ht="25.5" customHeight="1">
      <c r="A267" s="58">
        <v>5400</v>
      </c>
      <c r="B267" s="50" t="s">
        <v>1353</v>
      </c>
      <c r="C267" s="51"/>
      <c r="D267" s="62">
        <f>SUM(D268:D273)</f>
        <v>180000</v>
      </c>
      <c r="E267" s="51"/>
      <c r="F267" s="62">
        <f>SUM(F268:F273)</f>
        <v>0</v>
      </c>
      <c r="G267" s="51"/>
      <c r="H267" s="62">
        <f>SUM(H268:H273)</f>
        <v>0</v>
      </c>
      <c r="I267" s="51"/>
      <c r="J267" s="62">
        <f>SUM(J268:J273)</f>
        <v>0</v>
      </c>
      <c r="K267" s="51"/>
      <c r="L267" s="62">
        <f>SUM(L268:L273)</f>
        <v>0</v>
      </c>
      <c r="M267" s="51"/>
      <c r="N267" s="62">
        <f>SUM(N268:N273)</f>
        <v>0</v>
      </c>
      <c r="O267" s="52">
        <f t="shared" si="4"/>
        <v>180000</v>
      </c>
    </row>
    <row r="268" spans="1:15" ht="25.5" customHeight="1">
      <c r="A268" s="53">
        <v>541</v>
      </c>
      <c r="B268" s="54" t="s">
        <v>1580</v>
      </c>
      <c r="C268" s="84">
        <v>101</v>
      </c>
      <c r="D268" s="85">
        <v>180000</v>
      </c>
      <c r="E268" s="84"/>
      <c r="F268" s="85"/>
      <c r="G268" s="378"/>
      <c r="H268" s="379"/>
      <c r="I268" s="378"/>
      <c r="J268" s="379"/>
      <c r="K268" s="84"/>
      <c r="L268" s="85"/>
      <c r="M268" s="84"/>
      <c r="N268" s="85"/>
      <c r="O268" s="52">
        <f t="shared" si="4"/>
        <v>180000</v>
      </c>
    </row>
    <row r="269" spans="1:15" ht="25.5" customHeight="1">
      <c r="A269" s="53">
        <v>542</v>
      </c>
      <c r="B269" s="54" t="s">
        <v>301</v>
      </c>
      <c r="C269" s="84"/>
      <c r="D269" s="85"/>
      <c r="E269" s="84"/>
      <c r="F269" s="85"/>
      <c r="G269" s="378"/>
      <c r="H269" s="379"/>
      <c r="I269" s="378"/>
      <c r="J269" s="379"/>
      <c r="K269" s="84"/>
      <c r="L269" s="85"/>
      <c r="M269" s="84"/>
      <c r="N269" s="85"/>
      <c r="O269" s="52">
        <f t="shared" si="4"/>
        <v>0</v>
      </c>
    </row>
    <row r="270" spans="1:15" ht="25.5" customHeight="1">
      <c r="A270" s="53">
        <v>543</v>
      </c>
      <c r="B270" s="54" t="s">
        <v>187</v>
      </c>
      <c r="C270" s="84"/>
      <c r="D270" s="85"/>
      <c r="E270" s="84"/>
      <c r="F270" s="85"/>
      <c r="G270" s="378"/>
      <c r="H270" s="379"/>
      <c r="I270" s="378"/>
      <c r="J270" s="379"/>
      <c r="K270" s="84"/>
      <c r="L270" s="85"/>
      <c r="M270" s="84"/>
      <c r="N270" s="85"/>
      <c r="O270" s="52">
        <f t="shared" si="4"/>
        <v>0</v>
      </c>
    </row>
    <row r="271" spans="1:15" ht="25.5" customHeight="1">
      <c r="A271" s="53">
        <v>544</v>
      </c>
      <c r="B271" s="54" t="s">
        <v>188</v>
      </c>
      <c r="C271" s="84"/>
      <c r="D271" s="85"/>
      <c r="E271" s="84"/>
      <c r="F271" s="85"/>
      <c r="G271" s="378"/>
      <c r="H271" s="379"/>
      <c r="I271" s="378"/>
      <c r="J271" s="379"/>
      <c r="K271" s="84"/>
      <c r="L271" s="85"/>
      <c r="M271" s="84"/>
      <c r="N271" s="85"/>
      <c r="O271" s="52">
        <f t="shared" si="4"/>
        <v>0</v>
      </c>
    </row>
    <row r="272" spans="1:15" ht="25.5" customHeight="1">
      <c r="A272" s="53">
        <v>545</v>
      </c>
      <c r="B272" s="54" t="s">
        <v>189</v>
      </c>
      <c r="C272" s="84"/>
      <c r="D272" s="85"/>
      <c r="E272" s="84"/>
      <c r="F272" s="85"/>
      <c r="G272" s="378"/>
      <c r="H272" s="379"/>
      <c r="I272" s="378"/>
      <c r="J272" s="379"/>
      <c r="K272" s="84"/>
      <c r="L272" s="85"/>
      <c r="M272" s="84"/>
      <c r="N272" s="85"/>
      <c r="O272" s="52">
        <f t="shared" si="4"/>
        <v>0</v>
      </c>
    </row>
    <row r="273" spans="1:15" ht="25.5" customHeight="1">
      <c r="A273" s="53">
        <v>549</v>
      </c>
      <c r="B273" s="54" t="s">
        <v>190</v>
      </c>
      <c r="C273" s="84"/>
      <c r="D273" s="85"/>
      <c r="E273" s="84"/>
      <c r="F273" s="85"/>
      <c r="G273" s="378"/>
      <c r="H273" s="379"/>
      <c r="I273" s="378"/>
      <c r="J273" s="379"/>
      <c r="K273" s="84"/>
      <c r="L273" s="85"/>
      <c r="M273" s="84"/>
      <c r="N273" s="85"/>
      <c r="O273" s="52">
        <f t="shared" si="4"/>
        <v>0</v>
      </c>
    </row>
    <row r="274" spans="1:15" ht="25.5" customHeight="1">
      <c r="A274" s="58">
        <v>5500</v>
      </c>
      <c r="B274" s="50" t="s">
        <v>191</v>
      </c>
      <c r="C274" s="51"/>
      <c r="D274" s="62">
        <f>SUM(D275)</f>
        <v>0</v>
      </c>
      <c r="E274" s="51"/>
      <c r="F274" s="62">
        <f>SUM(F275)</f>
        <v>0</v>
      </c>
      <c r="G274" s="51"/>
      <c r="H274" s="62">
        <f>SUM(H275)</f>
        <v>0</v>
      </c>
      <c r="I274" s="51"/>
      <c r="J274" s="62">
        <f>SUM(J275)</f>
        <v>0</v>
      </c>
      <c r="K274" s="51"/>
      <c r="L274" s="62">
        <f>SUM(L275)</f>
        <v>0</v>
      </c>
      <c r="M274" s="51"/>
      <c r="N274" s="62">
        <f>SUM(N275)</f>
        <v>0</v>
      </c>
      <c r="O274" s="52">
        <f t="shared" si="4"/>
        <v>0</v>
      </c>
    </row>
    <row r="275" spans="1:15" ht="25.5" customHeight="1">
      <c r="A275" s="53">
        <v>551</v>
      </c>
      <c r="B275" s="54" t="s">
        <v>192</v>
      </c>
      <c r="C275" s="84"/>
      <c r="D275" s="85"/>
      <c r="E275" s="84"/>
      <c r="F275" s="85"/>
      <c r="G275" s="378"/>
      <c r="H275" s="379"/>
      <c r="I275" s="378"/>
      <c r="J275" s="379"/>
      <c r="K275" s="84"/>
      <c r="L275" s="85"/>
      <c r="M275" s="84"/>
      <c r="N275" s="85"/>
      <c r="O275" s="52">
        <f t="shared" si="4"/>
        <v>0</v>
      </c>
    </row>
    <row r="276" spans="1:15" ht="25.5" customHeight="1">
      <c r="A276" s="58">
        <v>5600</v>
      </c>
      <c r="B276" s="50" t="s">
        <v>302</v>
      </c>
      <c r="C276" s="51"/>
      <c r="D276" s="62">
        <f>SUM(D277:D284)</f>
        <v>50000</v>
      </c>
      <c r="E276" s="51"/>
      <c r="F276" s="62">
        <f>SUM(F277:F284)</f>
        <v>0</v>
      </c>
      <c r="G276" s="51"/>
      <c r="H276" s="62">
        <f>SUM(H277:H284)</f>
        <v>0</v>
      </c>
      <c r="I276" s="51"/>
      <c r="J276" s="62">
        <f>SUM(J277:J284)</f>
        <v>0</v>
      </c>
      <c r="K276" s="51"/>
      <c r="L276" s="62">
        <f>SUM(L277:L284)</f>
        <v>0</v>
      </c>
      <c r="M276" s="51"/>
      <c r="N276" s="62">
        <f>SUM(N277:N284)</f>
        <v>0</v>
      </c>
      <c r="O276" s="52">
        <f t="shared" ref="O276:O339" si="5">D276+F276+H276+J276+L276+N276</f>
        <v>50000</v>
      </c>
    </row>
    <row r="277" spans="1:15" ht="25.5" customHeight="1">
      <c r="A277" s="53">
        <v>561</v>
      </c>
      <c r="B277" s="54" t="s">
        <v>193</v>
      </c>
      <c r="C277" s="84"/>
      <c r="D277" s="85"/>
      <c r="E277" s="84"/>
      <c r="F277" s="85"/>
      <c r="G277" s="378"/>
      <c r="H277" s="379"/>
      <c r="I277" s="378"/>
      <c r="J277" s="379"/>
      <c r="K277" s="84"/>
      <c r="L277" s="85"/>
      <c r="M277" s="84"/>
      <c r="N277" s="85"/>
      <c r="O277" s="52">
        <f t="shared" si="5"/>
        <v>0</v>
      </c>
    </row>
    <row r="278" spans="1:15" ht="25.5" customHeight="1">
      <c r="A278" s="53">
        <v>562</v>
      </c>
      <c r="B278" s="54" t="s">
        <v>194</v>
      </c>
      <c r="C278" s="84"/>
      <c r="D278" s="85"/>
      <c r="E278" s="84"/>
      <c r="F278" s="85"/>
      <c r="G278" s="378"/>
      <c r="H278" s="379"/>
      <c r="I278" s="378"/>
      <c r="J278" s="379"/>
      <c r="K278" s="84"/>
      <c r="L278" s="85"/>
      <c r="M278" s="84"/>
      <c r="N278" s="85"/>
      <c r="O278" s="52">
        <f t="shared" si="5"/>
        <v>0</v>
      </c>
    </row>
    <row r="279" spans="1:15" ht="25.5" customHeight="1">
      <c r="A279" s="53">
        <v>563</v>
      </c>
      <c r="B279" s="54" t="s">
        <v>195</v>
      </c>
      <c r="C279" s="84">
        <v>101</v>
      </c>
      <c r="D279" s="85">
        <v>30000</v>
      </c>
      <c r="E279" s="84"/>
      <c r="F279" s="85"/>
      <c r="G279" s="378"/>
      <c r="H279" s="379"/>
      <c r="I279" s="378"/>
      <c r="J279" s="379"/>
      <c r="K279" s="84"/>
      <c r="L279" s="85"/>
      <c r="M279" s="84"/>
      <c r="N279" s="85"/>
      <c r="O279" s="52">
        <f t="shared" si="5"/>
        <v>30000</v>
      </c>
    </row>
    <row r="280" spans="1:15" ht="25.5" customHeight="1">
      <c r="A280" s="53">
        <v>564</v>
      </c>
      <c r="B280" s="54" t="s">
        <v>196</v>
      </c>
      <c r="C280" s="84"/>
      <c r="D280" s="85"/>
      <c r="E280" s="84"/>
      <c r="F280" s="85"/>
      <c r="G280" s="378"/>
      <c r="H280" s="379"/>
      <c r="I280" s="378"/>
      <c r="J280" s="379"/>
      <c r="K280" s="84"/>
      <c r="L280" s="85"/>
      <c r="M280" s="84"/>
      <c r="N280" s="85"/>
      <c r="O280" s="52">
        <f t="shared" si="5"/>
        <v>0</v>
      </c>
    </row>
    <row r="281" spans="1:15" ht="25.5" customHeight="1">
      <c r="A281" s="53">
        <v>565</v>
      </c>
      <c r="B281" s="54" t="s">
        <v>197</v>
      </c>
      <c r="C281" s="84">
        <v>101</v>
      </c>
      <c r="D281" s="85">
        <v>20000</v>
      </c>
      <c r="E281" s="84"/>
      <c r="F281" s="85"/>
      <c r="G281" s="378"/>
      <c r="H281" s="379"/>
      <c r="I281" s="378"/>
      <c r="J281" s="379"/>
      <c r="K281" s="84"/>
      <c r="L281" s="85"/>
      <c r="M281" s="84"/>
      <c r="N281" s="85"/>
      <c r="O281" s="52">
        <f t="shared" si="5"/>
        <v>20000</v>
      </c>
    </row>
    <row r="282" spans="1:15" ht="25.5" customHeight="1">
      <c r="A282" s="53">
        <v>566</v>
      </c>
      <c r="B282" s="54" t="s">
        <v>318</v>
      </c>
      <c r="C282" s="84"/>
      <c r="D282" s="85"/>
      <c r="E282" s="84"/>
      <c r="F282" s="85"/>
      <c r="G282" s="378"/>
      <c r="H282" s="379"/>
      <c r="I282" s="378"/>
      <c r="J282" s="379"/>
      <c r="K282" s="84"/>
      <c r="L282" s="85"/>
      <c r="M282" s="84"/>
      <c r="N282" s="85"/>
      <c r="O282" s="52">
        <f t="shared" si="5"/>
        <v>0</v>
      </c>
    </row>
    <row r="283" spans="1:15" ht="25.5" customHeight="1">
      <c r="A283" s="53">
        <v>567</v>
      </c>
      <c r="B283" s="54" t="s">
        <v>198</v>
      </c>
      <c r="C283" s="84"/>
      <c r="D283" s="85"/>
      <c r="E283" s="84"/>
      <c r="F283" s="85"/>
      <c r="G283" s="378"/>
      <c r="H283" s="379"/>
      <c r="I283" s="378"/>
      <c r="J283" s="379"/>
      <c r="K283" s="84"/>
      <c r="L283" s="85"/>
      <c r="M283" s="84"/>
      <c r="N283" s="85"/>
      <c r="O283" s="52">
        <f t="shared" si="5"/>
        <v>0</v>
      </c>
    </row>
    <row r="284" spans="1:15" ht="25.5" customHeight="1">
      <c r="A284" s="53">
        <v>569</v>
      </c>
      <c r="B284" s="54" t="s">
        <v>199</v>
      </c>
      <c r="C284" s="84"/>
      <c r="D284" s="85"/>
      <c r="E284" s="84"/>
      <c r="F284" s="85"/>
      <c r="G284" s="378"/>
      <c r="H284" s="379"/>
      <c r="I284" s="378"/>
      <c r="J284" s="379"/>
      <c r="K284" s="84"/>
      <c r="L284" s="85"/>
      <c r="M284" s="84"/>
      <c r="N284" s="85"/>
      <c r="O284" s="52">
        <f t="shared" si="5"/>
        <v>0</v>
      </c>
    </row>
    <row r="285" spans="1:15" ht="25.5" customHeight="1">
      <c r="A285" s="58">
        <v>5700</v>
      </c>
      <c r="B285" s="50" t="s">
        <v>319</v>
      </c>
      <c r="C285" s="51"/>
      <c r="D285" s="62">
        <f>SUM(D286:D294)</f>
        <v>0</v>
      </c>
      <c r="E285" s="51"/>
      <c r="F285" s="62">
        <f>SUM(F286:F294)</f>
        <v>0</v>
      </c>
      <c r="G285" s="51"/>
      <c r="H285" s="62">
        <f>SUM(H286:H294)</f>
        <v>0</v>
      </c>
      <c r="I285" s="51"/>
      <c r="J285" s="62">
        <f>SUM(J286:J294)</f>
        <v>0</v>
      </c>
      <c r="K285" s="51"/>
      <c r="L285" s="62">
        <f>SUM(L286:L294)</f>
        <v>0</v>
      </c>
      <c r="M285" s="51"/>
      <c r="N285" s="62">
        <f>SUM(N286:N294)</f>
        <v>0</v>
      </c>
      <c r="O285" s="52">
        <f t="shared" si="5"/>
        <v>0</v>
      </c>
    </row>
    <row r="286" spans="1:15" ht="25.5" customHeight="1">
      <c r="A286" s="53">
        <v>571</v>
      </c>
      <c r="B286" s="54" t="s">
        <v>200</v>
      </c>
      <c r="C286" s="84"/>
      <c r="D286" s="85"/>
      <c r="E286" s="378"/>
      <c r="F286" s="379"/>
      <c r="G286" s="378"/>
      <c r="H286" s="379"/>
      <c r="I286" s="378"/>
      <c r="J286" s="379"/>
      <c r="K286" s="84"/>
      <c r="L286" s="85"/>
      <c r="M286" s="84"/>
      <c r="N286" s="85"/>
      <c r="O286" s="52">
        <f t="shared" si="5"/>
        <v>0</v>
      </c>
    </row>
    <row r="287" spans="1:15" ht="25.5" customHeight="1">
      <c r="A287" s="53">
        <v>572</v>
      </c>
      <c r="B287" s="54" t="s">
        <v>201</v>
      </c>
      <c r="C287" s="84"/>
      <c r="D287" s="85"/>
      <c r="E287" s="378"/>
      <c r="F287" s="379"/>
      <c r="G287" s="378"/>
      <c r="H287" s="379"/>
      <c r="I287" s="378"/>
      <c r="J287" s="379"/>
      <c r="K287" s="84"/>
      <c r="L287" s="85"/>
      <c r="M287" s="84"/>
      <c r="N287" s="85"/>
      <c r="O287" s="52">
        <f t="shared" si="5"/>
        <v>0</v>
      </c>
    </row>
    <row r="288" spans="1:15" ht="25.5" customHeight="1">
      <c r="A288" s="53">
        <v>573</v>
      </c>
      <c r="B288" s="54" t="s">
        <v>202</v>
      </c>
      <c r="C288" s="84"/>
      <c r="D288" s="85"/>
      <c r="E288" s="378"/>
      <c r="F288" s="379"/>
      <c r="G288" s="378"/>
      <c r="H288" s="379"/>
      <c r="I288" s="378"/>
      <c r="J288" s="379"/>
      <c r="K288" s="84"/>
      <c r="L288" s="85"/>
      <c r="M288" s="84"/>
      <c r="N288" s="85"/>
      <c r="O288" s="52">
        <f t="shared" si="5"/>
        <v>0</v>
      </c>
    </row>
    <row r="289" spans="1:15" ht="25.5" customHeight="1">
      <c r="A289" s="53">
        <v>574</v>
      </c>
      <c r="B289" s="54" t="s">
        <v>303</v>
      </c>
      <c r="C289" s="84"/>
      <c r="D289" s="85"/>
      <c r="E289" s="378"/>
      <c r="F289" s="379"/>
      <c r="G289" s="378"/>
      <c r="H289" s="379"/>
      <c r="I289" s="378"/>
      <c r="J289" s="379"/>
      <c r="K289" s="84"/>
      <c r="L289" s="85"/>
      <c r="M289" s="84"/>
      <c r="N289" s="85"/>
      <c r="O289" s="52">
        <f t="shared" si="5"/>
        <v>0</v>
      </c>
    </row>
    <row r="290" spans="1:15" ht="25.5" customHeight="1">
      <c r="A290" s="53">
        <v>575</v>
      </c>
      <c r="B290" s="54" t="s">
        <v>203</v>
      </c>
      <c r="C290" s="84"/>
      <c r="D290" s="85"/>
      <c r="E290" s="378"/>
      <c r="F290" s="379"/>
      <c r="G290" s="378"/>
      <c r="H290" s="379"/>
      <c r="I290" s="378"/>
      <c r="J290" s="379"/>
      <c r="K290" s="84"/>
      <c r="L290" s="85"/>
      <c r="M290" s="84"/>
      <c r="N290" s="85"/>
      <c r="O290" s="52">
        <f t="shared" si="5"/>
        <v>0</v>
      </c>
    </row>
    <row r="291" spans="1:15" ht="25.5" customHeight="1">
      <c r="A291" s="53">
        <v>576</v>
      </c>
      <c r="B291" s="54" t="s">
        <v>204</v>
      </c>
      <c r="C291" s="84"/>
      <c r="D291" s="85"/>
      <c r="E291" s="378"/>
      <c r="F291" s="379"/>
      <c r="G291" s="378"/>
      <c r="H291" s="379"/>
      <c r="I291" s="378"/>
      <c r="J291" s="379"/>
      <c r="K291" s="84"/>
      <c r="L291" s="85"/>
      <c r="M291" s="84"/>
      <c r="N291" s="85"/>
      <c r="O291" s="52">
        <f t="shared" si="5"/>
        <v>0</v>
      </c>
    </row>
    <row r="292" spans="1:15" ht="25.5" customHeight="1">
      <c r="A292" s="53">
        <v>577</v>
      </c>
      <c r="B292" s="54" t="s">
        <v>320</v>
      </c>
      <c r="C292" s="84"/>
      <c r="D292" s="85"/>
      <c r="E292" s="378"/>
      <c r="F292" s="379"/>
      <c r="G292" s="378"/>
      <c r="H292" s="379"/>
      <c r="I292" s="378"/>
      <c r="J292" s="379"/>
      <c r="K292" s="84"/>
      <c r="L292" s="85"/>
      <c r="M292" s="84"/>
      <c r="N292" s="85"/>
      <c r="O292" s="52">
        <f t="shared" si="5"/>
        <v>0</v>
      </c>
    </row>
    <row r="293" spans="1:15" ht="25.5" customHeight="1">
      <c r="A293" s="53">
        <v>578</v>
      </c>
      <c r="B293" s="54" t="s">
        <v>304</v>
      </c>
      <c r="C293" s="84"/>
      <c r="D293" s="85"/>
      <c r="E293" s="378"/>
      <c r="F293" s="379"/>
      <c r="G293" s="378"/>
      <c r="H293" s="379"/>
      <c r="I293" s="378"/>
      <c r="J293" s="379"/>
      <c r="K293" s="84"/>
      <c r="L293" s="85"/>
      <c r="M293" s="84"/>
      <c r="N293" s="85"/>
      <c r="O293" s="52">
        <f t="shared" si="5"/>
        <v>0</v>
      </c>
    </row>
    <row r="294" spans="1:15" ht="25.5" customHeight="1">
      <c r="A294" s="53">
        <v>579</v>
      </c>
      <c r="B294" s="54" t="s">
        <v>205</v>
      </c>
      <c r="C294" s="84"/>
      <c r="D294" s="85"/>
      <c r="E294" s="378"/>
      <c r="F294" s="379"/>
      <c r="G294" s="378"/>
      <c r="H294" s="379"/>
      <c r="I294" s="378"/>
      <c r="J294" s="379"/>
      <c r="K294" s="84"/>
      <c r="L294" s="85"/>
      <c r="M294" s="84"/>
      <c r="N294" s="85"/>
      <c r="O294" s="52">
        <f t="shared" si="5"/>
        <v>0</v>
      </c>
    </row>
    <row r="295" spans="1:15" ht="25.5" customHeight="1">
      <c r="A295" s="58">
        <v>5800</v>
      </c>
      <c r="B295" s="50" t="s">
        <v>206</v>
      </c>
      <c r="C295" s="51"/>
      <c r="D295" s="62">
        <f>SUM(D296:D299)</f>
        <v>0</v>
      </c>
      <c r="E295" s="51"/>
      <c r="F295" s="62">
        <f>SUM(F296:F299)</f>
        <v>0</v>
      </c>
      <c r="G295" s="51"/>
      <c r="H295" s="62">
        <f>SUM(H296:H299)</f>
        <v>0</v>
      </c>
      <c r="I295" s="51"/>
      <c r="J295" s="62">
        <f>SUM(J296:J299)</f>
        <v>0</v>
      </c>
      <c r="K295" s="51"/>
      <c r="L295" s="62">
        <f>SUM(L296:L299)</f>
        <v>0</v>
      </c>
      <c r="M295" s="51"/>
      <c r="N295" s="62">
        <f>SUM(N296:N299)</f>
        <v>0</v>
      </c>
      <c r="O295" s="52">
        <f t="shared" si="5"/>
        <v>0</v>
      </c>
    </row>
    <row r="296" spans="1:15" ht="25.5" customHeight="1">
      <c r="A296" s="53">
        <v>581</v>
      </c>
      <c r="B296" s="54" t="s">
        <v>207</v>
      </c>
      <c r="C296" s="84"/>
      <c r="D296" s="85"/>
      <c r="E296" s="84"/>
      <c r="F296" s="85"/>
      <c r="G296" s="378"/>
      <c r="H296" s="379"/>
      <c r="I296" s="378"/>
      <c r="J296" s="379"/>
      <c r="K296" s="84"/>
      <c r="L296" s="85"/>
      <c r="M296" s="84"/>
      <c r="N296" s="85"/>
      <c r="O296" s="52">
        <f t="shared" si="5"/>
        <v>0</v>
      </c>
    </row>
    <row r="297" spans="1:15" ht="25.5" customHeight="1">
      <c r="A297" s="53">
        <v>582</v>
      </c>
      <c r="B297" s="54" t="s">
        <v>208</v>
      </c>
      <c r="C297" s="84"/>
      <c r="D297" s="85"/>
      <c r="E297" s="84"/>
      <c r="F297" s="85"/>
      <c r="G297" s="378"/>
      <c r="H297" s="379"/>
      <c r="I297" s="378"/>
      <c r="J297" s="379"/>
      <c r="K297" s="84"/>
      <c r="L297" s="85"/>
      <c r="M297" s="84"/>
      <c r="N297" s="85"/>
      <c r="O297" s="52">
        <f t="shared" si="5"/>
        <v>0</v>
      </c>
    </row>
    <row r="298" spans="1:15" ht="25.5" customHeight="1">
      <c r="A298" s="53">
        <v>583</v>
      </c>
      <c r="B298" s="54" t="s">
        <v>209</v>
      </c>
      <c r="C298" s="84"/>
      <c r="D298" s="85"/>
      <c r="E298" s="84"/>
      <c r="F298" s="85"/>
      <c r="G298" s="378"/>
      <c r="H298" s="379"/>
      <c r="I298" s="378"/>
      <c r="J298" s="379"/>
      <c r="K298" s="84"/>
      <c r="L298" s="85"/>
      <c r="M298" s="84"/>
      <c r="N298" s="85"/>
      <c r="O298" s="52">
        <f t="shared" si="5"/>
        <v>0</v>
      </c>
    </row>
    <row r="299" spans="1:15" ht="25.5" customHeight="1">
      <c r="A299" s="53">
        <v>589</v>
      </c>
      <c r="B299" s="54" t="s">
        <v>210</v>
      </c>
      <c r="C299" s="84"/>
      <c r="D299" s="85"/>
      <c r="E299" s="84"/>
      <c r="F299" s="85"/>
      <c r="G299" s="378"/>
      <c r="H299" s="379"/>
      <c r="I299" s="378"/>
      <c r="J299" s="379"/>
      <c r="K299" s="84"/>
      <c r="L299" s="85"/>
      <c r="M299" s="84"/>
      <c r="N299" s="85"/>
      <c r="O299" s="52">
        <f t="shared" si="5"/>
        <v>0</v>
      </c>
    </row>
    <row r="300" spans="1:15" ht="25.5" customHeight="1">
      <c r="A300" s="58">
        <v>5900</v>
      </c>
      <c r="B300" s="50" t="s">
        <v>211</v>
      </c>
      <c r="C300" s="51"/>
      <c r="D300" s="62">
        <f>SUM(D301:D309)</f>
        <v>20000</v>
      </c>
      <c r="E300" s="51"/>
      <c r="F300" s="62">
        <f>SUM(F301:F309)</f>
        <v>0</v>
      </c>
      <c r="G300" s="51"/>
      <c r="H300" s="62">
        <f>SUM(H301:H309)</f>
        <v>0</v>
      </c>
      <c r="I300" s="51"/>
      <c r="J300" s="62">
        <f>SUM(J301:J309)</f>
        <v>0</v>
      </c>
      <c r="K300" s="51"/>
      <c r="L300" s="62">
        <f>SUM(L301:L309)</f>
        <v>0</v>
      </c>
      <c r="M300" s="51"/>
      <c r="N300" s="62">
        <f>SUM(N301:N309)</f>
        <v>0</v>
      </c>
      <c r="O300" s="52">
        <f t="shared" si="5"/>
        <v>20000</v>
      </c>
    </row>
    <row r="301" spans="1:15" ht="25.5" customHeight="1">
      <c r="A301" s="53">
        <v>591</v>
      </c>
      <c r="B301" s="54" t="s">
        <v>321</v>
      </c>
      <c r="C301" s="84">
        <v>101</v>
      </c>
      <c r="D301" s="85">
        <v>20000</v>
      </c>
      <c r="E301" s="84"/>
      <c r="F301" s="85"/>
      <c r="G301" s="378"/>
      <c r="H301" s="379"/>
      <c r="I301" s="378"/>
      <c r="J301" s="379"/>
      <c r="K301" s="84"/>
      <c r="L301" s="85"/>
      <c r="M301" s="84"/>
      <c r="N301" s="85"/>
      <c r="O301" s="52">
        <f t="shared" si="5"/>
        <v>20000</v>
      </c>
    </row>
    <row r="302" spans="1:15" ht="25.5" customHeight="1">
      <c r="A302" s="53">
        <v>592</v>
      </c>
      <c r="B302" s="54" t="s">
        <v>218</v>
      </c>
      <c r="C302" s="84"/>
      <c r="D302" s="85"/>
      <c r="E302" s="84"/>
      <c r="F302" s="85"/>
      <c r="G302" s="378"/>
      <c r="H302" s="379"/>
      <c r="I302" s="378"/>
      <c r="J302" s="379"/>
      <c r="K302" s="84"/>
      <c r="L302" s="85"/>
      <c r="M302" s="84"/>
      <c r="N302" s="85"/>
      <c r="O302" s="52">
        <f t="shared" si="5"/>
        <v>0</v>
      </c>
    </row>
    <row r="303" spans="1:15" ht="25.5" customHeight="1">
      <c r="A303" s="53">
        <v>593</v>
      </c>
      <c r="B303" s="54" t="s">
        <v>212</v>
      </c>
      <c r="C303" s="84"/>
      <c r="D303" s="85"/>
      <c r="E303" s="84"/>
      <c r="F303" s="85"/>
      <c r="G303" s="378"/>
      <c r="H303" s="379"/>
      <c r="I303" s="378"/>
      <c r="J303" s="379"/>
      <c r="K303" s="84"/>
      <c r="L303" s="85"/>
      <c r="M303" s="84"/>
      <c r="N303" s="85"/>
      <c r="O303" s="52">
        <f t="shared" si="5"/>
        <v>0</v>
      </c>
    </row>
    <row r="304" spans="1:15" ht="25.5" customHeight="1">
      <c r="A304" s="53">
        <v>594</v>
      </c>
      <c r="B304" s="54" t="s">
        <v>213</v>
      </c>
      <c r="C304" s="84"/>
      <c r="D304" s="85"/>
      <c r="E304" s="84"/>
      <c r="F304" s="85"/>
      <c r="G304" s="378"/>
      <c r="H304" s="379"/>
      <c r="I304" s="378"/>
      <c r="J304" s="379"/>
      <c r="K304" s="84"/>
      <c r="L304" s="85"/>
      <c r="M304" s="84"/>
      <c r="N304" s="85"/>
      <c r="O304" s="52">
        <f t="shared" si="5"/>
        <v>0</v>
      </c>
    </row>
    <row r="305" spans="1:15" ht="25.5" customHeight="1">
      <c r="A305" s="53">
        <v>595</v>
      </c>
      <c r="B305" s="54" t="s">
        <v>214</v>
      </c>
      <c r="C305" s="84"/>
      <c r="D305" s="85"/>
      <c r="E305" s="84"/>
      <c r="F305" s="85"/>
      <c r="G305" s="378"/>
      <c r="H305" s="379"/>
      <c r="I305" s="378"/>
      <c r="J305" s="379"/>
      <c r="K305" s="84"/>
      <c r="L305" s="85"/>
      <c r="M305" s="84"/>
      <c r="N305" s="85"/>
      <c r="O305" s="52">
        <f t="shared" si="5"/>
        <v>0</v>
      </c>
    </row>
    <row r="306" spans="1:15" ht="25.5" customHeight="1">
      <c r="A306" s="53">
        <v>596</v>
      </c>
      <c r="B306" s="54" t="s">
        <v>215</v>
      </c>
      <c r="C306" s="84"/>
      <c r="D306" s="85"/>
      <c r="E306" s="84"/>
      <c r="F306" s="85"/>
      <c r="G306" s="378"/>
      <c r="H306" s="379"/>
      <c r="I306" s="378"/>
      <c r="J306" s="379"/>
      <c r="K306" s="84"/>
      <c r="L306" s="85"/>
      <c r="M306" s="84"/>
      <c r="N306" s="85"/>
      <c r="O306" s="52">
        <f t="shared" si="5"/>
        <v>0</v>
      </c>
    </row>
    <row r="307" spans="1:15" ht="25.5" customHeight="1">
      <c r="A307" s="53">
        <v>597</v>
      </c>
      <c r="B307" s="54" t="s">
        <v>322</v>
      </c>
      <c r="C307" s="84"/>
      <c r="D307" s="85"/>
      <c r="E307" s="84"/>
      <c r="F307" s="85"/>
      <c r="G307" s="378"/>
      <c r="H307" s="379"/>
      <c r="I307" s="378"/>
      <c r="J307" s="379"/>
      <c r="K307" s="84"/>
      <c r="L307" s="85"/>
      <c r="M307" s="84"/>
      <c r="N307" s="85"/>
      <c r="O307" s="52">
        <f t="shared" si="5"/>
        <v>0</v>
      </c>
    </row>
    <row r="308" spans="1:15" ht="25.5" customHeight="1">
      <c r="A308" s="53">
        <v>598</v>
      </c>
      <c r="B308" s="54" t="s">
        <v>216</v>
      </c>
      <c r="C308" s="84"/>
      <c r="D308" s="85"/>
      <c r="E308" s="84"/>
      <c r="F308" s="85"/>
      <c r="G308" s="378"/>
      <c r="H308" s="379"/>
      <c r="I308" s="378"/>
      <c r="J308" s="379"/>
      <c r="K308" s="84"/>
      <c r="L308" s="85"/>
      <c r="M308" s="84"/>
      <c r="N308" s="85"/>
      <c r="O308" s="52">
        <f t="shared" si="5"/>
        <v>0</v>
      </c>
    </row>
    <row r="309" spans="1:15" ht="25.5" customHeight="1">
      <c r="A309" s="53">
        <v>599</v>
      </c>
      <c r="B309" s="54" t="s">
        <v>217</v>
      </c>
      <c r="C309" s="84"/>
      <c r="D309" s="85"/>
      <c r="E309" s="84"/>
      <c r="F309" s="85"/>
      <c r="G309" s="378"/>
      <c r="H309" s="379"/>
      <c r="I309" s="378"/>
      <c r="J309" s="379"/>
      <c r="K309" s="84"/>
      <c r="L309" s="85"/>
      <c r="M309" s="84"/>
      <c r="N309" s="85"/>
      <c r="O309" s="52">
        <f t="shared" si="5"/>
        <v>0</v>
      </c>
    </row>
    <row r="310" spans="1:15" ht="25.5" customHeight="1">
      <c r="A310" s="389">
        <v>6000</v>
      </c>
      <c r="B310" s="393" t="s">
        <v>1286</v>
      </c>
      <c r="C310" s="57"/>
      <c r="D310" s="79">
        <f>D311+D320+D329</f>
        <v>0</v>
      </c>
      <c r="E310" s="57"/>
      <c r="F310" s="79">
        <f>F311+F320+F329</f>
        <v>3172470</v>
      </c>
      <c r="G310" s="57"/>
      <c r="H310" s="79">
        <f>H311+H320+H329</f>
        <v>6162300</v>
      </c>
      <c r="I310" s="57"/>
      <c r="J310" s="79">
        <f>J311+J320+J329</f>
        <v>3000000</v>
      </c>
      <c r="K310" s="57"/>
      <c r="L310" s="79">
        <f>L311+L320+L329</f>
        <v>0</v>
      </c>
      <c r="M310" s="57"/>
      <c r="N310" s="79">
        <f>N311+N320+N329</f>
        <v>0</v>
      </c>
      <c r="O310" s="52">
        <f t="shared" si="5"/>
        <v>12334770</v>
      </c>
    </row>
    <row r="311" spans="1:15" ht="25.5" customHeight="1">
      <c r="A311" s="58">
        <v>6100</v>
      </c>
      <c r="B311" s="50" t="s">
        <v>323</v>
      </c>
      <c r="C311" s="51"/>
      <c r="D311" s="62">
        <f>SUM(D312:D319)</f>
        <v>0</v>
      </c>
      <c r="E311" s="51"/>
      <c r="F311" s="62">
        <f>SUM(F312:F319)</f>
        <v>3172470</v>
      </c>
      <c r="G311" s="51"/>
      <c r="H311" s="62">
        <f>SUM(H312:H319)</f>
        <v>6162300</v>
      </c>
      <c r="I311" s="51"/>
      <c r="J311" s="62">
        <f>SUM(J312:J319)</f>
        <v>3000000</v>
      </c>
      <c r="K311" s="51"/>
      <c r="L311" s="62">
        <f>SUM(L312:L319)</f>
        <v>0</v>
      </c>
      <c r="M311" s="51"/>
      <c r="N311" s="62">
        <f>SUM(N312:N319)</f>
        <v>0</v>
      </c>
      <c r="O311" s="52">
        <f t="shared" si="5"/>
        <v>12334770</v>
      </c>
    </row>
    <row r="312" spans="1:15" ht="25.5" customHeight="1">
      <c r="A312" s="53">
        <v>611</v>
      </c>
      <c r="B312" s="54" t="s">
        <v>219</v>
      </c>
      <c r="C312" s="84"/>
      <c r="D312" s="85"/>
      <c r="E312" s="84">
        <v>229</v>
      </c>
      <c r="F312" s="85">
        <v>1000000</v>
      </c>
      <c r="G312" s="84">
        <v>306</v>
      </c>
      <c r="H312" s="85">
        <v>800000</v>
      </c>
      <c r="I312" s="84"/>
      <c r="J312" s="85"/>
      <c r="K312" s="84"/>
      <c r="L312" s="85"/>
      <c r="M312" s="84"/>
      <c r="N312" s="85"/>
      <c r="O312" s="52">
        <f t="shared" si="5"/>
        <v>1800000</v>
      </c>
    </row>
    <row r="313" spans="1:15" ht="25.5" customHeight="1">
      <c r="A313" s="53">
        <v>612</v>
      </c>
      <c r="B313" s="54" t="s">
        <v>220</v>
      </c>
      <c r="C313" s="84"/>
      <c r="D313" s="85"/>
      <c r="E313" s="84">
        <v>229</v>
      </c>
      <c r="F313" s="85">
        <v>350000</v>
      </c>
      <c r="G313" s="84">
        <v>313</v>
      </c>
      <c r="H313" s="85">
        <v>3222775</v>
      </c>
      <c r="I313" s="84">
        <v>499</v>
      </c>
      <c r="J313" s="85">
        <v>350000</v>
      </c>
      <c r="K313" s="84"/>
      <c r="L313" s="85"/>
      <c r="M313" s="84"/>
      <c r="N313" s="85"/>
      <c r="O313" s="52">
        <f t="shared" si="5"/>
        <v>3922775</v>
      </c>
    </row>
    <row r="314" spans="1:15" ht="25.5" customHeight="1">
      <c r="A314" s="53">
        <v>613</v>
      </c>
      <c r="B314" s="54" t="s">
        <v>624</v>
      </c>
      <c r="C314" s="84"/>
      <c r="D314" s="85"/>
      <c r="E314" s="84"/>
      <c r="F314" s="85"/>
      <c r="G314" s="84">
        <v>304</v>
      </c>
      <c r="H314" s="85">
        <v>100000</v>
      </c>
      <c r="I314" s="84"/>
      <c r="J314" s="85"/>
      <c r="K314" s="84"/>
      <c r="L314" s="85"/>
      <c r="M314" s="84"/>
      <c r="N314" s="85"/>
      <c r="O314" s="52">
        <f t="shared" si="5"/>
        <v>100000</v>
      </c>
    </row>
    <row r="315" spans="1:15" ht="25.5" customHeight="1">
      <c r="A315" s="53">
        <v>614</v>
      </c>
      <c r="B315" s="54" t="s">
        <v>221</v>
      </c>
      <c r="C315" s="84"/>
      <c r="D315" s="85"/>
      <c r="E315" s="84">
        <v>229</v>
      </c>
      <c r="F315" s="85">
        <v>712470</v>
      </c>
      <c r="G315" s="84">
        <v>304</v>
      </c>
      <c r="H315" s="85">
        <v>1059525</v>
      </c>
      <c r="I315" s="84">
        <v>401</v>
      </c>
      <c r="J315" s="85">
        <v>1040000</v>
      </c>
      <c r="K315" s="84"/>
      <c r="L315" s="85"/>
      <c r="M315" s="84"/>
      <c r="N315" s="85"/>
      <c r="O315" s="52">
        <f t="shared" si="5"/>
        <v>2811995</v>
      </c>
    </row>
    <row r="316" spans="1:15" ht="25.5" customHeight="1">
      <c r="A316" s="53">
        <v>615</v>
      </c>
      <c r="B316" s="54" t="s">
        <v>222</v>
      </c>
      <c r="C316" s="84"/>
      <c r="D316" s="85"/>
      <c r="E316" s="84">
        <v>229</v>
      </c>
      <c r="F316" s="85">
        <v>1110000</v>
      </c>
      <c r="G316" s="84">
        <v>305</v>
      </c>
      <c r="H316" s="85">
        <v>980000</v>
      </c>
      <c r="I316" s="84">
        <v>406</v>
      </c>
      <c r="J316" s="85">
        <v>1610000</v>
      </c>
      <c r="K316" s="84"/>
      <c r="L316" s="85"/>
      <c r="M316" s="84"/>
      <c r="N316" s="85"/>
      <c r="O316" s="52">
        <f t="shared" si="5"/>
        <v>3700000</v>
      </c>
    </row>
    <row r="317" spans="1:15" ht="25.5" customHeight="1">
      <c r="A317" s="53">
        <v>616</v>
      </c>
      <c r="B317" s="54" t="s">
        <v>223</v>
      </c>
      <c r="C317" s="84"/>
      <c r="D317" s="85"/>
      <c r="E317" s="84"/>
      <c r="F317" s="85"/>
      <c r="G317" s="84"/>
      <c r="H317" s="85"/>
      <c r="I317" s="84"/>
      <c r="J317" s="85"/>
      <c r="K317" s="84"/>
      <c r="L317" s="85"/>
      <c r="M317" s="84"/>
      <c r="N317" s="85"/>
      <c r="O317" s="52">
        <f t="shared" si="5"/>
        <v>0</v>
      </c>
    </row>
    <row r="318" spans="1:15" ht="25.5" customHeight="1">
      <c r="A318" s="53">
        <v>617</v>
      </c>
      <c r="B318" s="54" t="s">
        <v>226</v>
      </c>
      <c r="C318" s="84"/>
      <c r="D318" s="85"/>
      <c r="E318" s="84"/>
      <c r="F318" s="85"/>
      <c r="G318" s="84"/>
      <c r="H318" s="85"/>
      <c r="I318" s="84"/>
      <c r="J318" s="85"/>
      <c r="K318" s="84"/>
      <c r="L318" s="85"/>
      <c r="M318" s="84"/>
      <c r="N318" s="85"/>
      <c r="O318" s="52">
        <f t="shared" si="5"/>
        <v>0</v>
      </c>
    </row>
    <row r="319" spans="1:15" ht="25.5" customHeight="1">
      <c r="A319" s="53">
        <v>619</v>
      </c>
      <c r="B319" s="54" t="s">
        <v>224</v>
      </c>
      <c r="C319" s="84"/>
      <c r="D319" s="85"/>
      <c r="E319" s="84"/>
      <c r="F319" s="85"/>
      <c r="G319" s="84"/>
      <c r="H319" s="85"/>
      <c r="I319" s="84"/>
      <c r="J319" s="85"/>
      <c r="K319" s="84"/>
      <c r="L319" s="85"/>
      <c r="M319" s="84"/>
      <c r="N319" s="85"/>
      <c r="O319" s="52">
        <f t="shared" si="5"/>
        <v>0</v>
      </c>
    </row>
    <row r="320" spans="1:15" ht="25.5" customHeight="1">
      <c r="A320" s="58">
        <v>6200</v>
      </c>
      <c r="B320" s="50" t="s">
        <v>305</v>
      </c>
      <c r="C320" s="51"/>
      <c r="D320" s="62">
        <f>SUM(D321:D328)</f>
        <v>0</v>
      </c>
      <c r="E320" s="51"/>
      <c r="F320" s="62">
        <f>SUM(F321:F328)</f>
        <v>0</v>
      </c>
      <c r="G320" s="51"/>
      <c r="H320" s="62">
        <f>SUM(H321:H328)</f>
        <v>0</v>
      </c>
      <c r="I320" s="51"/>
      <c r="J320" s="62">
        <f>SUM(J321:J328)</f>
        <v>0</v>
      </c>
      <c r="K320" s="51"/>
      <c r="L320" s="62">
        <f>SUM(L321:L328)</f>
        <v>0</v>
      </c>
      <c r="M320" s="51"/>
      <c r="N320" s="62">
        <f>SUM(N321:N328)</f>
        <v>0</v>
      </c>
      <c r="O320" s="52">
        <f t="shared" si="5"/>
        <v>0</v>
      </c>
    </row>
    <row r="321" spans="1:15" ht="25.5" customHeight="1">
      <c r="A321" s="53">
        <v>621</v>
      </c>
      <c r="B321" s="54" t="s">
        <v>219</v>
      </c>
      <c r="C321" s="84"/>
      <c r="D321" s="85"/>
      <c r="E321" s="84"/>
      <c r="F321" s="85"/>
      <c r="G321" s="84"/>
      <c r="H321" s="85"/>
      <c r="I321" s="84"/>
      <c r="J321" s="85"/>
      <c r="K321" s="84"/>
      <c r="L321" s="85"/>
      <c r="M321" s="84"/>
      <c r="N321" s="85"/>
      <c r="O321" s="52">
        <f t="shared" si="5"/>
        <v>0</v>
      </c>
    </row>
    <row r="322" spans="1:15" ht="25.5" customHeight="1">
      <c r="A322" s="53">
        <v>622</v>
      </c>
      <c r="B322" s="54" t="s">
        <v>225</v>
      </c>
      <c r="C322" s="84"/>
      <c r="D322" s="85"/>
      <c r="E322" s="84"/>
      <c r="F322" s="85"/>
      <c r="G322" s="84"/>
      <c r="H322" s="85"/>
      <c r="I322" s="84"/>
      <c r="J322" s="85"/>
      <c r="K322" s="84"/>
      <c r="L322" s="85"/>
      <c r="M322" s="84"/>
      <c r="N322" s="85"/>
      <c r="O322" s="52">
        <f t="shared" si="5"/>
        <v>0</v>
      </c>
    </row>
    <row r="323" spans="1:15" ht="25.5" customHeight="1">
      <c r="A323" s="53">
        <v>623</v>
      </c>
      <c r="B323" s="54" t="s">
        <v>625</v>
      </c>
      <c r="C323" s="84"/>
      <c r="D323" s="85"/>
      <c r="E323" s="84"/>
      <c r="F323" s="85"/>
      <c r="G323" s="84"/>
      <c r="H323" s="85"/>
      <c r="I323" s="84"/>
      <c r="J323" s="85"/>
      <c r="K323" s="84"/>
      <c r="L323" s="85"/>
      <c r="M323" s="84"/>
      <c r="N323" s="85"/>
      <c r="O323" s="52">
        <f t="shared" si="5"/>
        <v>0</v>
      </c>
    </row>
    <row r="324" spans="1:15" ht="25.5" customHeight="1">
      <c r="A324" s="53">
        <v>624</v>
      </c>
      <c r="B324" s="54" t="s">
        <v>221</v>
      </c>
      <c r="C324" s="84"/>
      <c r="D324" s="85"/>
      <c r="E324" s="84"/>
      <c r="F324" s="85"/>
      <c r="G324" s="84"/>
      <c r="H324" s="85"/>
      <c r="I324" s="84"/>
      <c r="J324" s="85"/>
      <c r="K324" s="84"/>
      <c r="L324" s="85"/>
      <c r="M324" s="84"/>
      <c r="N324" s="85"/>
      <c r="O324" s="52">
        <f t="shared" si="5"/>
        <v>0</v>
      </c>
    </row>
    <row r="325" spans="1:15" ht="25.5" customHeight="1">
      <c r="A325" s="53">
        <v>625</v>
      </c>
      <c r="B325" s="54" t="s">
        <v>222</v>
      </c>
      <c r="C325" s="84"/>
      <c r="D325" s="85"/>
      <c r="E325" s="84"/>
      <c r="F325" s="85"/>
      <c r="G325" s="84"/>
      <c r="H325" s="85"/>
      <c r="I325" s="84"/>
      <c r="J325" s="85"/>
      <c r="K325" s="84"/>
      <c r="L325" s="85"/>
      <c r="M325" s="84"/>
      <c r="N325" s="85"/>
      <c r="O325" s="52">
        <f t="shared" si="5"/>
        <v>0</v>
      </c>
    </row>
    <row r="326" spans="1:15" ht="25.5" customHeight="1">
      <c r="A326" s="53">
        <v>626</v>
      </c>
      <c r="B326" s="54" t="s">
        <v>223</v>
      </c>
      <c r="C326" s="84"/>
      <c r="D326" s="85"/>
      <c r="E326" s="84"/>
      <c r="F326" s="85"/>
      <c r="G326" s="84"/>
      <c r="H326" s="85"/>
      <c r="I326" s="84"/>
      <c r="J326" s="85"/>
      <c r="K326" s="84"/>
      <c r="L326" s="85"/>
      <c r="M326" s="84"/>
      <c r="N326" s="85"/>
      <c r="O326" s="52">
        <f t="shared" si="5"/>
        <v>0</v>
      </c>
    </row>
    <row r="327" spans="1:15" ht="25.5" customHeight="1">
      <c r="A327" s="53">
        <v>627</v>
      </c>
      <c r="B327" s="54" t="s">
        <v>226</v>
      </c>
      <c r="C327" s="84"/>
      <c r="D327" s="85"/>
      <c r="E327" s="84"/>
      <c r="F327" s="85"/>
      <c r="G327" s="84"/>
      <c r="H327" s="85"/>
      <c r="I327" s="84"/>
      <c r="J327" s="85"/>
      <c r="K327" s="84"/>
      <c r="L327" s="85"/>
      <c r="M327" s="84"/>
      <c r="N327" s="85"/>
      <c r="O327" s="52">
        <f t="shared" si="5"/>
        <v>0</v>
      </c>
    </row>
    <row r="328" spans="1:15" ht="25.5" customHeight="1">
      <c r="A328" s="53">
        <v>629</v>
      </c>
      <c r="B328" s="54" t="s">
        <v>227</v>
      </c>
      <c r="C328" s="84"/>
      <c r="D328" s="85"/>
      <c r="E328" s="84"/>
      <c r="F328" s="85"/>
      <c r="G328" s="84"/>
      <c r="H328" s="85"/>
      <c r="I328" s="84"/>
      <c r="J328" s="85"/>
      <c r="K328" s="84"/>
      <c r="L328" s="85"/>
      <c r="M328" s="84"/>
      <c r="N328" s="85"/>
      <c r="O328" s="52">
        <f t="shared" si="5"/>
        <v>0</v>
      </c>
    </row>
    <row r="329" spans="1:15" ht="25.5" customHeight="1">
      <c r="A329" s="58">
        <v>6300</v>
      </c>
      <c r="B329" s="50" t="s">
        <v>228</v>
      </c>
      <c r="C329" s="51"/>
      <c r="D329" s="62">
        <f>SUM(D330:D331)</f>
        <v>0</v>
      </c>
      <c r="E329" s="51"/>
      <c r="F329" s="62">
        <f>SUM(F330:F331)</f>
        <v>0</v>
      </c>
      <c r="G329" s="51"/>
      <c r="H329" s="62">
        <f>SUM(H330:H331)</f>
        <v>0</v>
      </c>
      <c r="I329" s="51"/>
      <c r="J329" s="62">
        <f>SUM(J330:J331)</f>
        <v>0</v>
      </c>
      <c r="K329" s="51"/>
      <c r="L329" s="62">
        <f>SUM(L330:L331)</f>
        <v>0</v>
      </c>
      <c r="M329" s="51"/>
      <c r="N329" s="62">
        <f>SUM(N330:N331)</f>
        <v>0</v>
      </c>
      <c r="O329" s="52">
        <f t="shared" si="5"/>
        <v>0</v>
      </c>
    </row>
    <row r="330" spans="1:15" ht="25.5" customHeight="1">
      <c r="A330" s="53">
        <v>631</v>
      </c>
      <c r="B330" s="54" t="s">
        <v>626</v>
      </c>
      <c r="C330" s="84"/>
      <c r="D330" s="85"/>
      <c r="E330" s="84"/>
      <c r="F330" s="85"/>
      <c r="G330" s="84"/>
      <c r="H330" s="85"/>
      <c r="I330" s="84"/>
      <c r="J330" s="85"/>
      <c r="K330" s="84"/>
      <c r="L330" s="85"/>
      <c r="M330" s="84"/>
      <c r="N330" s="85"/>
      <c r="O330" s="52">
        <f t="shared" si="5"/>
        <v>0</v>
      </c>
    </row>
    <row r="331" spans="1:15" ht="25.5" customHeight="1">
      <c r="A331" s="53">
        <v>632</v>
      </c>
      <c r="B331" s="54" t="s">
        <v>229</v>
      </c>
      <c r="C331" s="84"/>
      <c r="D331" s="85"/>
      <c r="E331" s="84"/>
      <c r="F331" s="85"/>
      <c r="G331" s="84"/>
      <c r="H331" s="85"/>
      <c r="I331" s="84"/>
      <c r="J331" s="85"/>
      <c r="K331" s="84"/>
      <c r="L331" s="85"/>
      <c r="M331" s="84"/>
      <c r="N331" s="85"/>
      <c r="O331" s="52">
        <f t="shared" si="5"/>
        <v>0</v>
      </c>
    </row>
    <row r="332" spans="1:15" ht="25.5" customHeight="1">
      <c r="A332" s="389">
        <v>7000</v>
      </c>
      <c r="B332" s="393" t="s">
        <v>230</v>
      </c>
      <c r="C332" s="57"/>
      <c r="D332" s="79">
        <f>D333+D336+D346+D353+D363+D373+D376</f>
        <v>0</v>
      </c>
      <c r="E332" s="57"/>
      <c r="F332" s="79">
        <f>F333+F336+F346+F353+F363+F373+F376</f>
        <v>0</v>
      </c>
      <c r="G332" s="57"/>
      <c r="H332" s="79">
        <f>H333+H336+H346+H353+H363+H373+H376</f>
        <v>0</v>
      </c>
      <c r="I332" s="57"/>
      <c r="J332" s="79">
        <f>J333+J336+J346+J353+J363+J373+J376</f>
        <v>0</v>
      </c>
      <c r="K332" s="57"/>
      <c r="L332" s="79">
        <f>L333+L336+L346+L353+L363+L373+L376</f>
        <v>0</v>
      </c>
      <c r="M332" s="57"/>
      <c r="N332" s="79">
        <f>N333+N336+N346+N353+N363+N373+N376</f>
        <v>0</v>
      </c>
      <c r="O332" s="52">
        <f t="shared" si="5"/>
        <v>0</v>
      </c>
    </row>
    <row r="333" spans="1:15" ht="25.5" customHeight="1">
      <c r="A333" s="58">
        <v>7100</v>
      </c>
      <c r="B333" s="50" t="s">
        <v>231</v>
      </c>
      <c r="C333" s="51"/>
      <c r="D333" s="62">
        <f>SUM(D334:D335)</f>
        <v>0</v>
      </c>
      <c r="E333" s="51"/>
      <c r="F333" s="62">
        <f>SUM(F334:F335)</f>
        <v>0</v>
      </c>
      <c r="G333" s="51"/>
      <c r="H333" s="62">
        <f>SUM(H334:H335)</f>
        <v>0</v>
      </c>
      <c r="I333" s="51"/>
      <c r="J333" s="62">
        <f>SUM(J334:J335)</f>
        <v>0</v>
      </c>
      <c r="K333" s="51"/>
      <c r="L333" s="62">
        <f>SUM(L334:L335)</f>
        <v>0</v>
      </c>
      <c r="M333" s="51"/>
      <c r="N333" s="62">
        <f>SUM(N334:N335)</f>
        <v>0</v>
      </c>
      <c r="O333" s="52">
        <f t="shared" si="5"/>
        <v>0</v>
      </c>
    </row>
    <row r="334" spans="1:15" ht="25.5" customHeight="1">
      <c r="A334" s="53">
        <v>711</v>
      </c>
      <c r="B334" s="54" t="s">
        <v>627</v>
      </c>
      <c r="C334" s="84"/>
      <c r="D334" s="85"/>
      <c r="E334" s="378"/>
      <c r="F334" s="379"/>
      <c r="G334" s="378"/>
      <c r="H334" s="379"/>
      <c r="I334" s="378"/>
      <c r="J334" s="379"/>
      <c r="K334" s="378"/>
      <c r="L334" s="379"/>
      <c r="M334" s="84"/>
      <c r="N334" s="85"/>
      <c r="O334" s="52">
        <f t="shared" si="5"/>
        <v>0</v>
      </c>
    </row>
    <row r="335" spans="1:15" ht="25.5" customHeight="1">
      <c r="A335" s="53">
        <v>712</v>
      </c>
      <c r="B335" s="54" t="s">
        <v>628</v>
      </c>
      <c r="C335" s="84"/>
      <c r="D335" s="85"/>
      <c r="E335" s="378"/>
      <c r="F335" s="379"/>
      <c r="G335" s="378"/>
      <c r="H335" s="379"/>
      <c r="I335" s="378"/>
      <c r="J335" s="379"/>
      <c r="K335" s="378"/>
      <c r="L335" s="379"/>
      <c r="M335" s="84"/>
      <c r="N335" s="85"/>
      <c r="O335" s="52">
        <f t="shared" si="5"/>
        <v>0</v>
      </c>
    </row>
    <row r="336" spans="1:15" ht="25.5" customHeight="1">
      <c r="A336" s="58">
        <v>7200</v>
      </c>
      <c r="B336" s="59" t="s">
        <v>1218</v>
      </c>
      <c r="C336" s="60"/>
      <c r="D336" s="62">
        <f>SUM(D337:D345)</f>
        <v>0</v>
      </c>
      <c r="E336" s="60"/>
      <c r="F336" s="62">
        <f>SUM(F337:F345)</f>
        <v>0</v>
      </c>
      <c r="G336" s="60"/>
      <c r="H336" s="62">
        <f>SUM(H337:H345)</f>
        <v>0</v>
      </c>
      <c r="I336" s="60"/>
      <c r="J336" s="62">
        <f>SUM(J337:J345)</f>
        <v>0</v>
      </c>
      <c r="K336" s="60"/>
      <c r="L336" s="62">
        <f>SUM(L337:L345)</f>
        <v>0</v>
      </c>
      <c r="M336" s="60"/>
      <c r="N336" s="62">
        <f>SUM(N337:N345)</f>
        <v>0</v>
      </c>
      <c r="O336" s="52">
        <f t="shared" si="5"/>
        <v>0</v>
      </c>
    </row>
    <row r="337" spans="1:15" ht="25.5" customHeight="1">
      <c r="A337" s="53">
        <v>721</v>
      </c>
      <c r="B337" s="54" t="s">
        <v>629</v>
      </c>
      <c r="C337" s="84"/>
      <c r="D337" s="85"/>
      <c r="E337" s="378"/>
      <c r="F337" s="379"/>
      <c r="G337" s="378"/>
      <c r="H337" s="379"/>
      <c r="I337" s="378"/>
      <c r="J337" s="379"/>
      <c r="K337" s="378"/>
      <c r="L337" s="379"/>
      <c r="M337" s="84"/>
      <c r="N337" s="85"/>
      <c r="O337" s="52">
        <f t="shared" si="5"/>
        <v>0</v>
      </c>
    </row>
    <row r="338" spans="1:15" ht="25.5" customHeight="1">
      <c r="A338" s="53">
        <v>722</v>
      </c>
      <c r="B338" s="54" t="s">
        <v>1211</v>
      </c>
      <c r="C338" s="84"/>
      <c r="D338" s="85"/>
      <c r="E338" s="378"/>
      <c r="F338" s="379"/>
      <c r="G338" s="378"/>
      <c r="H338" s="379"/>
      <c r="I338" s="378"/>
      <c r="J338" s="379"/>
      <c r="K338" s="378"/>
      <c r="L338" s="379"/>
      <c r="M338" s="84"/>
      <c r="N338" s="85"/>
      <c r="O338" s="52">
        <f t="shared" si="5"/>
        <v>0</v>
      </c>
    </row>
    <row r="339" spans="1:15" ht="25.5" customHeight="1">
      <c r="A339" s="53">
        <v>723</v>
      </c>
      <c r="B339" s="54" t="s">
        <v>630</v>
      </c>
      <c r="C339" s="84"/>
      <c r="D339" s="85"/>
      <c r="E339" s="378"/>
      <c r="F339" s="379"/>
      <c r="G339" s="378"/>
      <c r="H339" s="379"/>
      <c r="I339" s="378"/>
      <c r="J339" s="379"/>
      <c r="K339" s="378"/>
      <c r="L339" s="379"/>
      <c r="M339" s="84"/>
      <c r="N339" s="85"/>
      <c r="O339" s="52">
        <f t="shared" si="5"/>
        <v>0</v>
      </c>
    </row>
    <row r="340" spans="1:15" ht="25.5" customHeight="1">
      <c r="A340" s="53">
        <v>724</v>
      </c>
      <c r="B340" s="54" t="s">
        <v>340</v>
      </c>
      <c r="C340" s="84"/>
      <c r="D340" s="85"/>
      <c r="E340" s="378"/>
      <c r="F340" s="379"/>
      <c r="G340" s="378"/>
      <c r="H340" s="379"/>
      <c r="I340" s="378"/>
      <c r="J340" s="379"/>
      <c r="K340" s="378"/>
      <c r="L340" s="379"/>
      <c r="M340" s="84"/>
      <c r="N340" s="85"/>
      <c r="O340" s="52">
        <f t="shared" ref="O340:O403" si="6">D340+F340+H340+J340+L340+N340</f>
        <v>0</v>
      </c>
    </row>
    <row r="341" spans="1:15" ht="25.5" customHeight="1">
      <c r="A341" s="53">
        <v>725</v>
      </c>
      <c r="B341" s="54" t="s">
        <v>631</v>
      </c>
      <c r="C341" s="84"/>
      <c r="D341" s="85"/>
      <c r="E341" s="378"/>
      <c r="F341" s="379"/>
      <c r="G341" s="378"/>
      <c r="H341" s="379"/>
      <c r="I341" s="378"/>
      <c r="J341" s="379"/>
      <c r="K341" s="378"/>
      <c r="L341" s="379"/>
      <c r="M341" s="84"/>
      <c r="N341" s="85"/>
      <c r="O341" s="52">
        <f t="shared" si="6"/>
        <v>0</v>
      </c>
    </row>
    <row r="342" spans="1:15" ht="25.5" customHeight="1">
      <c r="A342" s="53">
        <v>726</v>
      </c>
      <c r="B342" s="54" t="s">
        <v>232</v>
      </c>
      <c r="C342" s="84"/>
      <c r="D342" s="85"/>
      <c r="E342" s="378"/>
      <c r="F342" s="379"/>
      <c r="G342" s="378"/>
      <c r="H342" s="379"/>
      <c r="I342" s="378"/>
      <c r="J342" s="379"/>
      <c r="K342" s="378"/>
      <c r="L342" s="379"/>
      <c r="M342" s="84"/>
      <c r="N342" s="85"/>
      <c r="O342" s="52">
        <f t="shared" si="6"/>
        <v>0</v>
      </c>
    </row>
    <row r="343" spans="1:15" ht="25.5" customHeight="1">
      <c r="A343" s="53">
        <v>727</v>
      </c>
      <c r="B343" s="54" t="s">
        <v>1213</v>
      </c>
      <c r="C343" s="84"/>
      <c r="D343" s="85"/>
      <c r="E343" s="378"/>
      <c r="F343" s="379"/>
      <c r="G343" s="378"/>
      <c r="H343" s="379"/>
      <c r="I343" s="378"/>
      <c r="J343" s="379"/>
      <c r="K343" s="378"/>
      <c r="L343" s="379"/>
      <c r="M343" s="84"/>
      <c r="N343" s="85"/>
      <c r="O343" s="52">
        <f t="shared" si="6"/>
        <v>0</v>
      </c>
    </row>
    <row r="344" spans="1:15" ht="25.5" customHeight="1">
      <c r="A344" s="53">
        <v>728</v>
      </c>
      <c r="B344" s="54" t="s">
        <v>341</v>
      </c>
      <c r="C344" s="84"/>
      <c r="D344" s="85"/>
      <c r="E344" s="378"/>
      <c r="F344" s="379"/>
      <c r="G344" s="378"/>
      <c r="H344" s="379"/>
      <c r="I344" s="378"/>
      <c r="J344" s="379"/>
      <c r="K344" s="378"/>
      <c r="L344" s="379"/>
      <c r="M344" s="84"/>
      <c r="N344" s="85"/>
      <c r="O344" s="52">
        <f t="shared" si="6"/>
        <v>0</v>
      </c>
    </row>
    <row r="345" spans="1:15" ht="25.5" customHeight="1">
      <c r="A345" s="53">
        <v>729</v>
      </c>
      <c r="B345" s="54" t="s">
        <v>233</v>
      </c>
      <c r="C345" s="84"/>
      <c r="D345" s="85"/>
      <c r="E345" s="378"/>
      <c r="F345" s="379"/>
      <c r="G345" s="378"/>
      <c r="H345" s="379"/>
      <c r="I345" s="378"/>
      <c r="J345" s="379"/>
      <c r="K345" s="378"/>
      <c r="L345" s="379"/>
      <c r="M345" s="84"/>
      <c r="N345" s="85"/>
      <c r="O345" s="52">
        <f t="shared" si="6"/>
        <v>0</v>
      </c>
    </row>
    <row r="346" spans="1:15" ht="25.5" customHeight="1">
      <c r="A346" s="58">
        <v>7300</v>
      </c>
      <c r="B346" s="50" t="s">
        <v>1212</v>
      </c>
      <c r="C346" s="51"/>
      <c r="D346" s="62">
        <f>SUM(D347:D352)</f>
        <v>0</v>
      </c>
      <c r="E346" s="51"/>
      <c r="F346" s="62">
        <f>SUM(F347:F352)</f>
        <v>0</v>
      </c>
      <c r="G346" s="51"/>
      <c r="H346" s="62">
        <f>SUM(H347:H352)</f>
        <v>0</v>
      </c>
      <c r="I346" s="51"/>
      <c r="J346" s="62">
        <f>SUM(J347:J352)</f>
        <v>0</v>
      </c>
      <c r="K346" s="51"/>
      <c r="L346" s="62">
        <f>SUM(L347:L352)</f>
        <v>0</v>
      </c>
      <c r="M346" s="51"/>
      <c r="N346" s="62">
        <f>SUM(N347:N352)</f>
        <v>0</v>
      </c>
      <c r="O346" s="52">
        <f t="shared" si="6"/>
        <v>0</v>
      </c>
    </row>
    <row r="347" spans="1:15" ht="25.5" customHeight="1">
      <c r="A347" s="53">
        <v>731</v>
      </c>
      <c r="B347" s="54" t="s">
        <v>234</v>
      </c>
      <c r="C347" s="84"/>
      <c r="D347" s="85"/>
      <c r="E347" s="378"/>
      <c r="F347" s="379"/>
      <c r="G347" s="378"/>
      <c r="H347" s="379"/>
      <c r="I347" s="378"/>
      <c r="J347" s="379"/>
      <c r="K347" s="378"/>
      <c r="L347" s="379"/>
      <c r="M347" s="84"/>
      <c r="N347" s="85"/>
      <c r="O347" s="52">
        <f t="shared" si="6"/>
        <v>0</v>
      </c>
    </row>
    <row r="348" spans="1:15" ht="25.5" customHeight="1">
      <c r="A348" s="53">
        <v>732</v>
      </c>
      <c r="B348" s="54" t="s">
        <v>342</v>
      </c>
      <c r="C348" s="84"/>
      <c r="D348" s="85"/>
      <c r="E348" s="378"/>
      <c r="F348" s="379"/>
      <c r="G348" s="378"/>
      <c r="H348" s="379"/>
      <c r="I348" s="378"/>
      <c r="J348" s="379"/>
      <c r="K348" s="378"/>
      <c r="L348" s="379"/>
      <c r="M348" s="84"/>
      <c r="N348" s="85"/>
      <c r="O348" s="52">
        <f t="shared" si="6"/>
        <v>0</v>
      </c>
    </row>
    <row r="349" spans="1:15" ht="25.5" customHeight="1">
      <c r="A349" s="53">
        <v>733</v>
      </c>
      <c r="B349" s="54" t="s">
        <v>235</v>
      </c>
      <c r="C349" s="84"/>
      <c r="D349" s="85"/>
      <c r="E349" s="378"/>
      <c r="F349" s="379"/>
      <c r="G349" s="378"/>
      <c r="H349" s="379"/>
      <c r="I349" s="378"/>
      <c r="J349" s="379"/>
      <c r="K349" s="378"/>
      <c r="L349" s="379"/>
      <c r="M349" s="84"/>
      <c r="N349" s="85"/>
      <c r="O349" s="52">
        <f t="shared" si="6"/>
        <v>0</v>
      </c>
    </row>
    <row r="350" spans="1:15" ht="25.5" customHeight="1">
      <c r="A350" s="53">
        <v>734</v>
      </c>
      <c r="B350" s="54" t="s">
        <v>343</v>
      </c>
      <c r="C350" s="84"/>
      <c r="D350" s="85"/>
      <c r="E350" s="378"/>
      <c r="F350" s="379"/>
      <c r="G350" s="378"/>
      <c r="H350" s="379"/>
      <c r="I350" s="378"/>
      <c r="J350" s="379"/>
      <c r="K350" s="378"/>
      <c r="L350" s="379"/>
      <c r="M350" s="84"/>
      <c r="N350" s="85"/>
      <c r="O350" s="52">
        <f t="shared" si="6"/>
        <v>0</v>
      </c>
    </row>
    <row r="351" spans="1:15" ht="25.5" customHeight="1">
      <c r="A351" s="53">
        <v>735</v>
      </c>
      <c r="B351" s="54" t="s">
        <v>236</v>
      </c>
      <c r="C351" s="84"/>
      <c r="D351" s="85"/>
      <c r="E351" s="378"/>
      <c r="F351" s="379"/>
      <c r="G351" s="378"/>
      <c r="H351" s="379"/>
      <c r="I351" s="378"/>
      <c r="J351" s="379"/>
      <c r="K351" s="378"/>
      <c r="L351" s="379"/>
      <c r="M351" s="84"/>
      <c r="N351" s="85"/>
      <c r="O351" s="52">
        <f t="shared" si="6"/>
        <v>0</v>
      </c>
    </row>
    <row r="352" spans="1:15" ht="25.5" customHeight="1">
      <c r="A352" s="53">
        <v>739</v>
      </c>
      <c r="B352" s="54" t="s">
        <v>237</v>
      </c>
      <c r="C352" s="84"/>
      <c r="D352" s="85"/>
      <c r="E352" s="378"/>
      <c r="F352" s="379"/>
      <c r="G352" s="378"/>
      <c r="H352" s="379"/>
      <c r="I352" s="378"/>
      <c r="J352" s="379"/>
      <c r="K352" s="378"/>
      <c r="L352" s="379"/>
      <c r="M352" s="84"/>
      <c r="N352" s="85"/>
      <c r="O352" s="52">
        <f t="shared" si="6"/>
        <v>0</v>
      </c>
    </row>
    <row r="353" spans="1:15" ht="25.5" customHeight="1">
      <c r="A353" s="58">
        <v>7400</v>
      </c>
      <c r="B353" s="50" t="s">
        <v>242</v>
      </c>
      <c r="C353" s="51"/>
      <c r="D353" s="62">
        <f>SUM(D354:D362)</f>
        <v>0</v>
      </c>
      <c r="E353" s="51"/>
      <c r="F353" s="62">
        <f>SUM(F354:F362)</f>
        <v>0</v>
      </c>
      <c r="G353" s="51"/>
      <c r="H353" s="62">
        <f>SUM(H354:H362)</f>
        <v>0</v>
      </c>
      <c r="I353" s="51"/>
      <c r="J353" s="62">
        <f>SUM(J354:J362)</f>
        <v>0</v>
      </c>
      <c r="K353" s="51"/>
      <c r="L353" s="62">
        <f>SUM(L354:L362)</f>
        <v>0</v>
      </c>
      <c r="M353" s="51"/>
      <c r="N353" s="62">
        <f>SUM(N354:N362)</f>
        <v>0</v>
      </c>
      <c r="O353" s="52">
        <f t="shared" si="6"/>
        <v>0</v>
      </c>
    </row>
    <row r="354" spans="1:15" ht="25.5" customHeight="1">
      <c r="A354" s="53">
        <v>741</v>
      </c>
      <c r="B354" s="54" t="s">
        <v>632</v>
      </c>
      <c r="C354" s="378"/>
      <c r="D354" s="379"/>
      <c r="E354" s="378"/>
      <c r="F354" s="379"/>
      <c r="G354" s="378"/>
      <c r="H354" s="379"/>
      <c r="I354" s="378"/>
      <c r="J354" s="379"/>
      <c r="K354" s="378"/>
      <c r="L354" s="379"/>
      <c r="M354" s="378"/>
      <c r="N354" s="379"/>
      <c r="O354" s="52">
        <f t="shared" si="6"/>
        <v>0</v>
      </c>
    </row>
    <row r="355" spans="1:15" ht="25.5" customHeight="1">
      <c r="A355" s="53">
        <v>742</v>
      </c>
      <c r="B355" s="54" t="s">
        <v>633</v>
      </c>
      <c r="C355" s="378"/>
      <c r="D355" s="379"/>
      <c r="E355" s="378"/>
      <c r="F355" s="379"/>
      <c r="G355" s="378"/>
      <c r="H355" s="379"/>
      <c r="I355" s="378"/>
      <c r="J355" s="379"/>
      <c r="K355" s="378"/>
      <c r="L355" s="379"/>
      <c r="M355" s="378"/>
      <c r="N355" s="379"/>
      <c r="O355" s="52">
        <f t="shared" si="6"/>
        <v>0</v>
      </c>
    </row>
    <row r="356" spans="1:15" ht="25.5" customHeight="1">
      <c r="A356" s="53">
        <v>743</v>
      </c>
      <c r="B356" s="54" t="s">
        <v>634</v>
      </c>
      <c r="C356" s="378"/>
      <c r="D356" s="379"/>
      <c r="E356" s="378"/>
      <c r="F356" s="379"/>
      <c r="G356" s="378"/>
      <c r="H356" s="379"/>
      <c r="I356" s="378"/>
      <c r="J356" s="379"/>
      <c r="K356" s="378"/>
      <c r="L356" s="379"/>
      <c r="M356" s="378"/>
      <c r="N356" s="379"/>
      <c r="O356" s="52">
        <f t="shared" si="6"/>
        <v>0</v>
      </c>
    </row>
    <row r="357" spans="1:15" ht="25.5" customHeight="1">
      <c r="A357" s="53">
        <v>744</v>
      </c>
      <c r="B357" s="54" t="s">
        <v>344</v>
      </c>
      <c r="C357" s="378"/>
      <c r="D357" s="379"/>
      <c r="E357" s="378"/>
      <c r="F357" s="379"/>
      <c r="G357" s="378"/>
      <c r="H357" s="379"/>
      <c r="I357" s="378"/>
      <c r="J357" s="379"/>
      <c r="K357" s="378"/>
      <c r="L357" s="379"/>
      <c r="M357" s="378"/>
      <c r="N357" s="379"/>
      <c r="O357" s="52">
        <f t="shared" si="6"/>
        <v>0</v>
      </c>
    </row>
    <row r="358" spans="1:15" ht="25.5" customHeight="1">
      <c r="A358" s="53">
        <v>745</v>
      </c>
      <c r="B358" s="54" t="s">
        <v>238</v>
      </c>
      <c r="C358" s="378"/>
      <c r="D358" s="379"/>
      <c r="E358" s="378"/>
      <c r="F358" s="379"/>
      <c r="G358" s="378"/>
      <c r="H358" s="379"/>
      <c r="I358" s="378"/>
      <c r="J358" s="379"/>
      <c r="K358" s="378"/>
      <c r="L358" s="379"/>
      <c r="M358" s="378"/>
      <c r="N358" s="379"/>
      <c r="O358" s="52">
        <f t="shared" si="6"/>
        <v>0</v>
      </c>
    </row>
    <row r="359" spans="1:15" ht="25.5" customHeight="1">
      <c r="A359" s="53">
        <v>746</v>
      </c>
      <c r="B359" s="54" t="s">
        <v>345</v>
      </c>
      <c r="C359" s="378"/>
      <c r="D359" s="379"/>
      <c r="E359" s="378"/>
      <c r="F359" s="379"/>
      <c r="G359" s="378"/>
      <c r="H359" s="379"/>
      <c r="I359" s="378"/>
      <c r="J359" s="379"/>
      <c r="K359" s="378"/>
      <c r="L359" s="379"/>
      <c r="M359" s="378"/>
      <c r="N359" s="379"/>
      <c r="O359" s="52">
        <f t="shared" si="6"/>
        <v>0</v>
      </c>
    </row>
    <row r="360" spans="1:15" ht="25.5" customHeight="1">
      <c r="A360" s="53">
        <v>747</v>
      </c>
      <c r="B360" s="54" t="s">
        <v>1214</v>
      </c>
      <c r="C360" s="378"/>
      <c r="D360" s="379"/>
      <c r="E360" s="378"/>
      <c r="F360" s="379"/>
      <c r="G360" s="378"/>
      <c r="H360" s="379"/>
      <c r="I360" s="378"/>
      <c r="J360" s="379"/>
      <c r="K360" s="378"/>
      <c r="L360" s="379"/>
      <c r="M360" s="378"/>
      <c r="N360" s="379"/>
      <c r="O360" s="52">
        <f t="shared" si="6"/>
        <v>0</v>
      </c>
    </row>
    <row r="361" spans="1:15" ht="25.5" customHeight="1">
      <c r="A361" s="53">
        <v>748</v>
      </c>
      <c r="B361" s="54" t="s">
        <v>239</v>
      </c>
      <c r="C361" s="378"/>
      <c r="D361" s="379"/>
      <c r="E361" s="378"/>
      <c r="F361" s="379"/>
      <c r="G361" s="378"/>
      <c r="H361" s="379"/>
      <c r="I361" s="378"/>
      <c r="J361" s="379"/>
      <c r="K361" s="378"/>
      <c r="L361" s="379"/>
      <c r="M361" s="378"/>
      <c r="N361" s="379"/>
      <c r="O361" s="52">
        <f t="shared" si="6"/>
        <v>0</v>
      </c>
    </row>
    <row r="362" spans="1:15" ht="25.5" customHeight="1">
      <c r="A362" s="53">
        <v>749</v>
      </c>
      <c r="B362" s="54" t="s">
        <v>240</v>
      </c>
      <c r="C362" s="378"/>
      <c r="D362" s="379"/>
      <c r="E362" s="378"/>
      <c r="F362" s="379"/>
      <c r="G362" s="378"/>
      <c r="H362" s="379"/>
      <c r="I362" s="378"/>
      <c r="J362" s="379"/>
      <c r="K362" s="378"/>
      <c r="L362" s="379"/>
      <c r="M362" s="378"/>
      <c r="N362" s="379"/>
      <c r="O362" s="52">
        <f t="shared" si="6"/>
        <v>0</v>
      </c>
    </row>
    <row r="363" spans="1:15" ht="25.5" customHeight="1">
      <c r="A363" s="58">
        <v>7500</v>
      </c>
      <c r="B363" s="50" t="s">
        <v>241</v>
      </c>
      <c r="C363" s="51"/>
      <c r="D363" s="62">
        <f>SUM(D364:D372)</f>
        <v>0</v>
      </c>
      <c r="E363" s="51"/>
      <c r="F363" s="62">
        <f>SUM(F364:F372)</f>
        <v>0</v>
      </c>
      <c r="G363" s="51"/>
      <c r="H363" s="62">
        <f>SUM(H364:H372)</f>
        <v>0</v>
      </c>
      <c r="I363" s="51"/>
      <c r="J363" s="62">
        <f>SUM(J364:J372)</f>
        <v>0</v>
      </c>
      <c r="K363" s="51"/>
      <c r="L363" s="62">
        <f>SUM(L364:L372)</f>
        <v>0</v>
      </c>
      <c r="M363" s="51"/>
      <c r="N363" s="62">
        <f>SUM(N364:N372)</f>
        <v>0</v>
      </c>
      <c r="O363" s="52">
        <f t="shared" si="6"/>
        <v>0</v>
      </c>
    </row>
    <row r="364" spans="1:15" ht="25.5" customHeight="1">
      <c r="A364" s="53">
        <v>751</v>
      </c>
      <c r="B364" s="54" t="s">
        <v>249</v>
      </c>
      <c r="C364" s="378"/>
      <c r="D364" s="379"/>
      <c r="E364" s="378"/>
      <c r="F364" s="379"/>
      <c r="G364" s="378"/>
      <c r="H364" s="379"/>
      <c r="I364" s="378"/>
      <c r="J364" s="379"/>
      <c r="K364" s="378"/>
      <c r="L364" s="379"/>
      <c r="M364" s="378"/>
      <c r="N364" s="379"/>
      <c r="O364" s="52">
        <f t="shared" si="6"/>
        <v>0</v>
      </c>
    </row>
    <row r="365" spans="1:15" ht="25.5" customHeight="1">
      <c r="A365" s="53">
        <v>752</v>
      </c>
      <c r="B365" s="54" t="s">
        <v>243</v>
      </c>
      <c r="C365" s="378"/>
      <c r="D365" s="379"/>
      <c r="E365" s="378"/>
      <c r="F365" s="379"/>
      <c r="G365" s="378"/>
      <c r="H365" s="379"/>
      <c r="I365" s="378"/>
      <c r="J365" s="379"/>
      <c r="K365" s="378"/>
      <c r="L365" s="379"/>
      <c r="M365" s="378"/>
      <c r="N365" s="379"/>
      <c r="O365" s="52">
        <f t="shared" si="6"/>
        <v>0</v>
      </c>
    </row>
    <row r="366" spans="1:15" ht="25.5" customHeight="1">
      <c r="A366" s="53">
        <v>753</v>
      </c>
      <c r="B366" s="54" t="s">
        <v>244</v>
      </c>
      <c r="C366" s="378"/>
      <c r="D366" s="379"/>
      <c r="E366" s="378"/>
      <c r="F366" s="379"/>
      <c r="G366" s="378"/>
      <c r="H366" s="379"/>
      <c r="I366" s="378"/>
      <c r="J366" s="379"/>
      <c r="K366" s="378"/>
      <c r="L366" s="379"/>
      <c r="M366" s="378"/>
      <c r="N366" s="379"/>
      <c r="O366" s="52">
        <f t="shared" si="6"/>
        <v>0</v>
      </c>
    </row>
    <row r="367" spans="1:15" ht="25.5" customHeight="1">
      <c r="A367" s="53">
        <v>754</v>
      </c>
      <c r="B367" s="54" t="s">
        <v>250</v>
      </c>
      <c r="C367" s="84"/>
      <c r="D367" s="85"/>
      <c r="E367" s="378"/>
      <c r="F367" s="379"/>
      <c r="G367" s="378"/>
      <c r="H367" s="379"/>
      <c r="I367" s="378"/>
      <c r="J367" s="379"/>
      <c r="K367" s="378"/>
      <c r="L367" s="379"/>
      <c r="M367" s="84"/>
      <c r="N367" s="85"/>
      <c r="O367" s="52">
        <f t="shared" si="6"/>
        <v>0</v>
      </c>
    </row>
    <row r="368" spans="1:15" ht="25.5" customHeight="1">
      <c r="A368" s="53">
        <v>755</v>
      </c>
      <c r="B368" s="54" t="s">
        <v>245</v>
      </c>
      <c r="C368" s="84"/>
      <c r="D368" s="85"/>
      <c r="E368" s="378"/>
      <c r="F368" s="379"/>
      <c r="G368" s="378"/>
      <c r="H368" s="379"/>
      <c r="I368" s="378"/>
      <c r="J368" s="379"/>
      <c r="K368" s="378"/>
      <c r="L368" s="379"/>
      <c r="M368" s="84"/>
      <c r="N368" s="85"/>
      <c r="O368" s="52">
        <f t="shared" si="6"/>
        <v>0</v>
      </c>
    </row>
    <row r="369" spans="1:15" ht="25.5" customHeight="1">
      <c r="A369" s="53">
        <v>756</v>
      </c>
      <c r="B369" s="54" t="s">
        <v>246</v>
      </c>
      <c r="C369" s="378"/>
      <c r="D369" s="379"/>
      <c r="E369" s="378"/>
      <c r="F369" s="379"/>
      <c r="G369" s="378"/>
      <c r="H369" s="379"/>
      <c r="I369" s="378"/>
      <c r="J369" s="379"/>
      <c r="K369" s="378"/>
      <c r="L369" s="379"/>
      <c r="M369" s="378"/>
      <c r="N369" s="379"/>
      <c r="O369" s="52">
        <f t="shared" si="6"/>
        <v>0</v>
      </c>
    </row>
    <row r="370" spans="1:15" ht="25.5" customHeight="1">
      <c r="A370" s="53">
        <v>757</v>
      </c>
      <c r="B370" s="54" t="s">
        <v>247</v>
      </c>
      <c r="C370" s="378"/>
      <c r="D370" s="379"/>
      <c r="E370" s="378"/>
      <c r="F370" s="379"/>
      <c r="G370" s="378"/>
      <c r="H370" s="379"/>
      <c r="I370" s="378"/>
      <c r="J370" s="379"/>
      <c r="K370" s="378"/>
      <c r="L370" s="379"/>
      <c r="M370" s="378"/>
      <c r="N370" s="379"/>
      <c r="O370" s="52">
        <f t="shared" si="6"/>
        <v>0</v>
      </c>
    </row>
    <row r="371" spans="1:15" ht="25.5" customHeight="1">
      <c r="A371" s="53">
        <v>758</v>
      </c>
      <c r="B371" s="54" t="s">
        <v>248</v>
      </c>
      <c r="C371" s="84"/>
      <c r="D371" s="85"/>
      <c r="E371" s="378"/>
      <c r="F371" s="379"/>
      <c r="G371" s="378"/>
      <c r="H371" s="379"/>
      <c r="I371" s="378"/>
      <c r="J371" s="379"/>
      <c r="K371" s="378"/>
      <c r="L371" s="379"/>
      <c r="M371" s="84"/>
      <c r="N371" s="85"/>
      <c r="O371" s="52">
        <f t="shared" si="6"/>
        <v>0</v>
      </c>
    </row>
    <row r="372" spans="1:15" ht="25.5" customHeight="1">
      <c r="A372" s="53">
        <v>759</v>
      </c>
      <c r="B372" s="54" t="s">
        <v>251</v>
      </c>
      <c r="C372" s="84"/>
      <c r="D372" s="85"/>
      <c r="E372" s="378"/>
      <c r="F372" s="379"/>
      <c r="G372" s="378"/>
      <c r="H372" s="379"/>
      <c r="I372" s="378"/>
      <c r="J372" s="379"/>
      <c r="K372" s="378"/>
      <c r="L372" s="379"/>
      <c r="M372" s="84"/>
      <c r="N372" s="85"/>
      <c r="O372" s="52">
        <f t="shared" si="6"/>
        <v>0</v>
      </c>
    </row>
    <row r="373" spans="1:15" ht="25.5" customHeight="1">
      <c r="A373" s="58">
        <v>7600</v>
      </c>
      <c r="B373" s="50" t="s">
        <v>252</v>
      </c>
      <c r="C373" s="51"/>
      <c r="D373" s="62">
        <f>SUM(D374:D375)</f>
        <v>0</v>
      </c>
      <c r="E373" s="51"/>
      <c r="F373" s="62">
        <f>SUM(F374:F375)</f>
        <v>0</v>
      </c>
      <c r="G373" s="51"/>
      <c r="H373" s="62">
        <f>SUM(H374:H375)</f>
        <v>0</v>
      </c>
      <c r="I373" s="51"/>
      <c r="J373" s="62">
        <f>SUM(J374:J375)</f>
        <v>0</v>
      </c>
      <c r="K373" s="51"/>
      <c r="L373" s="62">
        <f>SUM(L374:L375)</f>
        <v>0</v>
      </c>
      <c r="M373" s="51"/>
      <c r="N373" s="62">
        <f>SUM(N374:N375)</f>
        <v>0</v>
      </c>
      <c r="O373" s="52">
        <f t="shared" si="6"/>
        <v>0</v>
      </c>
    </row>
    <row r="374" spans="1:15" ht="25.5" customHeight="1">
      <c r="A374" s="53">
        <v>761</v>
      </c>
      <c r="B374" s="54" t="s">
        <v>346</v>
      </c>
      <c r="C374" s="378"/>
      <c r="D374" s="379"/>
      <c r="E374" s="378"/>
      <c r="F374" s="379"/>
      <c r="G374" s="378"/>
      <c r="H374" s="379"/>
      <c r="I374" s="378"/>
      <c r="J374" s="379"/>
      <c r="K374" s="378"/>
      <c r="L374" s="379"/>
      <c r="M374" s="378"/>
      <c r="N374" s="379"/>
      <c r="O374" s="52">
        <f t="shared" si="6"/>
        <v>0</v>
      </c>
    </row>
    <row r="375" spans="1:15" ht="25.5" customHeight="1">
      <c r="A375" s="53">
        <v>762</v>
      </c>
      <c r="B375" s="54" t="s">
        <v>253</v>
      </c>
      <c r="C375" s="378"/>
      <c r="D375" s="379"/>
      <c r="E375" s="378"/>
      <c r="F375" s="379"/>
      <c r="G375" s="378"/>
      <c r="H375" s="379"/>
      <c r="I375" s="378"/>
      <c r="J375" s="379"/>
      <c r="K375" s="378"/>
      <c r="L375" s="379"/>
      <c r="M375" s="378"/>
      <c r="N375" s="379"/>
      <c r="O375" s="52">
        <f t="shared" si="6"/>
        <v>0</v>
      </c>
    </row>
    <row r="376" spans="1:15" ht="25.5" customHeight="1">
      <c r="A376" s="58">
        <v>7900</v>
      </c>
      <c r="B376" s="50" t="s">
        <v>254</v>
      </c>
      <c r="C376" s="51"/>
      <c r="D376" s="62">
        <f>SUM(D377:D379)</f>
        <v>0</v>
      </c>
      <c r="E376" s="51"/>
      <c r="F376" s="62">
        <f>SUM(F377:F379)</f>
        <v>0</v>
      </c>
      <c r="G376" s="51"/>
      <c r="H376" s="62">
        <f>SUM(H377:H379)</f>
        <v>0</v>
      </c>
      <c r="I376" s="51"/>
      <c r="J376" s="62">
        <f>SUM(J377:J379)</f>
        <v>0</v>
      </c>
      <c r="K376" s="51"/>
      <c r="L376" s="62">
        <f>SUM(L377:L379)</f>
        <v>0</v>
      </c>
      <c r="M376" s="51"/>
      <c r="N376" s="62">
        <f>SUM(N377:N379)</f>
        <v>0</v>
      </c>
      <c r="O376" s="52">
        <f t="shared" si="6"/>
        <v>0</v>
      </c>
    </row>
    <row r="377" spans="1:15" ht="25.5" customHeight="1">
      <c r="A377" s="53">
        <v>791</v>
      </c>
      <c r="B377" s="54" t="s">
        <v>255</v>
      </c>
      <c r="C377" s="84"/>
      <c r="D377" s="85"/>
      <c r="E377" s="378"/>
      <c r="F377" s="379"/>
      <c r="G377" s="84"/>
      <c r="H377" s="85"/>
      <c r="I377" s="84"/>
      <c r="J377" s="85"/>
      <c r="K377" s="378"/>
      <c r="L377" s="379"/>
      <c r="M377" s="84"/>
      <c r="N377" s="85"/>
      <c r="O377" s="52">
        <f t="shared" si="6"/>
        <v>0</v>
      </c>
    </row>
    <row r="378" spans="1:15" ht="25.5" customHeight="1">
      <c r="A378" s="53">
        <v>792</v>
      </c>
      <c r="B378" s="54" t="s">
        <v>256</v>
      </c>
      <c r="C378" s="84"/>
      <c r="D378" s="85"/>
      <c r="E378" s="378"/>
      <c r="F378" s="379"/>
      <c r="G378" s="84"/>
      <c r="H378" s="85"/>
      <c r="I378" s="84"/>
      <c r="J378" s="85"/>
      <c r="K378" s="378"/>
      <c r="L378" s="379"/>
      <c r="M378" s="84"/>
      <c r="N378" s="85"/>
      <c r="O378" s="52">
        <f t="shared" si="6"/>
        <v>0</v>
      </c>
    </row>
    <row r="379" spans="1:15" ht="25.5" customHeight="1">
      <c r="A379" s="53">
        <v>799</v>
      </c>
      <c r="B379" s="54" t="s">
        <v>257</v>
      </c>
      <c r="C379" s="84"/>
      <c r="D379" s="85"/>
      <c r="E379" s="378"/>
      <c r="F379" s="379"/>
      <c r="G379" s="84"/>
      <c r="H379" s="85"/>
      <c r="I379" s="84"/>
      <c r="J379" s="85"/>
      <c r="K379" s="378"/>
      <c r="L379" s="379"/>
      <c r="M379" s="84"/>
      <c r="N379" s="85"/>
      <c r="O379" s="52">
        <f t="shared" si="6"/>
        <v>0</v>
      </c>
    </row>
    <row r="380" spans="1:15" ht="25.5" customHeight="1">
      <c r="A380" s="389">
        <v>8000</v>
      </c>
      <c r="B380" s="56" t="s">
        <v>258</v>
      </c>
      <c r="C380" s="57"/>
      <c r="D380" s="79">
        <f>D381+D388+D394</f>
        <v>0</v>
      </c>
      <c r="E380" s="57"/>
      <c r="F380" s="79">
        <f>F381+F388+F394</f>
        <v>0</v>
      </c>
      <c r="G380" s="57"/>
      <c r="H380" s="79">
        <f>H381+H388+H394</f>
        <v>0</v>
      </c>
      <c r="I380" s="57"/>
      <c r="J380" s="79">
        <f>J381+J388+J394</f>
        <v>0</v>
      </c>
      <c r="K380" s="57"/>
      <c r="L380" s="79">
        <f>L381+L388+L394</f>
        <v>0</v>
      </c>
      <c r="M380" s="57"/>
      <c r="N380" s="79">
        <f>N381+N388+N394</f>
        <v>0</v>
      </c>
      <c r="O380" s="52">
        <f t="shared" si="6"/>
        <v>0</v>
      </c>
    </row>
    <row r="381" spans="1:15" ht="25.5" customHeight="1">
      <c r="A381" s="58">
        <v>8100</v>
      </c>
      <c r="B381" s="50" t="s">
        <v>259</v>
      </c>
      <c r="C381" s="51"/>
      <c r="D381" s="62">
        <f>SUM(D382:D387)</f>
        <v>0</v>
      </c>
      <c r="E381" s="51"/>
      <c r="F381" s="62">
        <f>SUM(F382:F387)</f>
        <v>0</v>
      </c>
      <c r="G381" s="51"/>
      <c r="H381" s="62">
        <f>SUM(H382:H387)</f>
        <v>0</v>
      </c>
      <c r="I381" s="51"/>
      <c r="J381" s="62">
        <f>SUM(J382:J387)</f>
        <v>0</v>
      </c>
      <c r="K381" s="51"/>
      <c r="L381" s="62">
        <f>SUM(L382:L387)</f>
        <v>0</v>
      </c>
      <c r="M381" s="51"/>
      <c r="N381" s="62">
        <f>SUM(N382:N387)</f>
        <v>0</v>
      </c>
      <c r="O381" s="52">
        <f t="shared" si="6"/>
        <v>0</v>
      </c>
    </row>
    <row r="382" spans="1:15" ht="25.5" customHeight="1">
      <c r="A382" s="53">
        <v>811</v>
      </c>
      <c r="B382" s="54" t="s">
        <v>306</v>
      </c>
      <c r="C382" s="378"/>
      <c r="D382" s="379"/>
      <c r="E382" s="378"/>
      <c r="F382" s="379"/>
      <c r="G382" s="378"/>
      <c r="H382" s="379"/>
      <c r="I382" s="378"/>
      <c r="J382" s="379"/>
      <c r="K382" s="378"/>
      <c r="L382" s="379"/>
      <c r="M382" s="378"/>
      <c r="N382" s="379"/>
      <c r="O382" s="52">
        <f t="shared" si="6"/>
        <v>0</v>
      </c>
    </row>
    <row r="383" spans="1:15" ht="25.5" customHeight="1">
      <c r="A383" s="53">
        <v>812</v>
      </c>
      <c r="B383" s="54" t="s">
        <v>260</v>
      </c>
      <c r="C383" s="378"/>
      <c r="D383" s="379"/>
      <c r="E383" s="378"/>
      <c r="F383" s="379"/>
      <c r="G383" s="378"/>
      <c r="H383" s="379"/>
      <c r="I383" s="378"/>
      <c r="J383" s="379"/>
      <c r="K383" s="378"/>
      <c r="L383" s="379"/>
      <c r="M383" s="378"/>
      <c r="N383" s="379"/>
      <c r="O383" s="52">
        <f t="shared" si="6"/>
        <v>0</v>
      </c>
    </row>
    <row r="384" spans="1:15" ht="25.5" customHeight="1">
      <c r="A384" s="53">
        <v>813</v>
      </c>
      <c r="B384" s="54" t="s">
        <v>261</v>
      </c>
      <c r="C384" s="378"/>
      <c r="D384" s="379"/>
      <c r="E384" s="378"/>
      <c r="F384" s="379"/>
      <c r="G384" s="378"/>
      <c r="H384" s="379"/>
      <c r="I384" s="378"/>
      <c r="J384" s="379"/>
      <c r="K384" s="378"/>
      <c r="L384" s="379"/>
      <c r="M384" s="378"/>
      <c r="N384" s="379"/>
      <c r="O384" s="52">
        <f t="shared" si="6"/>
        <v>0</v>
      </c>
    </row>
    <row r="385" spans="1:15" ht="25.5" customHeight="1">
      <c r="A385" s="53">
        <v>814</v>
      </c>
      <c r="B385" s="54" t="s">
        <v>262</v>
      </c>
      <c r="C385" s="378"/>
      <c r="D385" s="379"/>
      <c r="E385" s="378"/>
      <c r="F385" s="379"/>
      <c r="G385" s="378"/>
      <c r="H385" s="379"/>
      <c r="I385" s="378"/>
      <c r="J385" s="379"/>
      <c r="K385" s="378"/>
      <c r="L385" s="379"/>
      <c r="M385" s="378"/>
      <c r="N385" s="379"/>
      <c r="O385" s="52">
        <f t="shared" si="6"/>
        <v>0</v>
      </c>
    </row>
    <row r="386" spans="1:15" ht="25.5" customHeight="1">
      <c r="A386" s="53">
        <v>815</v>
      </c>
      <c r="B386" s="54" t="s">
        <v>263</v>
      </c>
      <c r="C386" s="378"/>
      <c r="D386" s="379"/>
      <c r="E386" s="378"/>
      <c r="F386" s="379"/>
      <c r="G386" s="378"/>
      <c r="H386" s="379"/>
      <c r="I386" s="378"/>
      <c r="J386" s="379"/>
      <c r="K386" s="378"/>
      <c r="L386" s="379"/>
      <c r="M386" s="378"/>
      <c r="N386" s="379"/>
      <c r="O386" s="52">
        <f t="shared" si="6"/>
        <v>0</v>
      </c>
    </row>
    <row r="387" spans="1:15" ht="25.5" customHeight="1">
      <c r="A387" s="53">
        <v>816</v>
      </c>
      <c r="B387" s="54" t="s">
        <v>264</v>
      </c>
      <c r="C387" s="378"/>
      <c r="D387" s="379"/>
      <c r="E387" s="378"/>
      <c r="F387" s="379"/>
      <c r="G387" s="378"/>
      <c r="H387" s="379"/>
      <c r="I387" s="378"/>
      <c r="J387" s="379"/>
      <c r="K387" s="378"/>
      <c r="L387" s="379"/>
      <c r="M387" s="378"/>
      <c r="N387" s="379"/>
      <c r="O387" s="52">
        <f t="shared" si="6"/>
        <v>0</v>
      </c>
    </row>
    <row r="388" spans="1:15" ht="25.5" customHeight="1">
      <c r="A388" s="58">
        <v>8300</v>
      </c>
      <c r="B388" s="50" t="s">
        <v>265</v>
      </c>
      <c r="C388" s="51"/>
      <c r="D388" s="62">
        <f>SUM(D389:D393)</f>
        <v>0</v>
      </c>
      <c r="E388" s="51"/>
      <c r="F388" s="62">
        <f>SUM(F389:F393)</f>
        <v>0</v>
      </c>
      <c r="G388" s="51"/>
      <c r="H388" s="62">
        <f>SUM(H389:H393)</f>
        <v>0</v>
      </c>
      <c r="I388" s="51"/>
      <c r="J388" s="62">
        <f>SUM(J389:J393)</f>
        <v>0</v>
      </c>
      <c r="K388" s="51"/>
      <c r="L388" s="62">
        <f>SUM(L389:L393)</f>
        <v>0</v>
      </c>
      <c r="M388" s="51"/>
      <c r="N388" s="62">
        <f>SUM(N389:N393)</f>
        <v>0</v>
      </c>
      <c r="O388" s="52">
        <f t="shared" si="6"/>
        <v>0</v>
      </c>
    </row>
    <row r="389" spans="1:15" ht="25.5" customHeight="1">
      <c r="A389" s="53">
        <v>831</v>
      </c>
      <c r="B389" s="54" t="s">
        <v>266</v>
      </c>
      <c r="C389" s="378"/>
      <c r="D389" s="379"/>
      <c r="E389" s="378"/>
      <c r="F389" s="379"/>
      <c r="G389" s="378"/>
      <c r="H389" s="379"/>
      <c r="I389" s="378"/>
      <c r="J389" s="379"/>
      <c r="K389" s="378"/>
      <c r="L389" s="379"/>
      <c r="M389" s="378"/>
      <c r="N389" s="379"/>
      <c r="O389" s="52">
        <f t="shared" si="6"/>
        <v>0</v>
      </c>
    </row>
    <row r="390" spans="1:15" ht="25.5" customHeight="1">
      <c r="A390" s="53">
        <v>832</v>
      </c>
      <c r="B390" s="54" t="s">
        <v>267</v>
      </c>
      <c r="C390" s="378"/>
      <c r="D390" s="379"/>
      <c r="E390" s="378"/>
      <c r="F390" s="379"/>
      <c r="G390" s="378"/>
      <c r="H390" s="379"/>
      <c r="I390" s="378"/>
      <c r="J390" s="379"/>
      <c r="K390" s="378"/>
      <c r="L390" s="379"/>
      <c r="M390" s="378"/>
      <c r="N390" s="379"/>
      <c r="O390" s="52">
        <f t="shared" si="6"/>
        <v>0</v>
      </c>
    </row>
    <row r="391" spans="1:15" ht="25.5" customHeight="1">
      <c r="A391" s="53">
        <v>833</v>
      </c>
      <c r="B391" s="54" t="s">
        <v>268</v>
      </c>
      <c r="C391" s="378"/>
      <c r="D391" s="379"/>
      <c r="E391" s="378"/>
      <c r="F391" s="379"/>
      <c r="G391" s="378"/>
      <c r="H391" s="379"/>
      <c r="I391" s="378"/>
      <c r="J391" s="379"/>
      <c r="K391" s="378"/>
      <c r="L391" s="379"/>
      <c r="M391" s="378"/>
      <c r="N391" s="379"/>
      <c r="O391" s="52">
        <f t="shared" si="6"/>
        <v>0</v>
      </c>
    </row>
    <row r="392" spans="1:15" ht="25.5" customHeight="1">
      <c r="A392" s="53">
        <v>834</v>
      </c>
      <c r="B392" s="54" t="s">
        <v>269</v>
      </c>
      <c r="C392" s="378"/>
      <c r="D392" s="379"/>
      <c r="E392" s="378"/>
      <c r="F392" s="379"/>
      <c r="G392" s="378"/>
      <c r="H392" s="379"/>
      <c r="I392" s="378"/>
      <c r="J392" s="379"/>
      <c r="K392" s="378"/>
      <c r="L392" s="379"/>
      <c r="M392" s="378"/>
      <c r="N392" s="379"/>
      <c r="O392" s="52">
        <f t="shared" si="6"/>
        <v>0</v>
      </c>
    </row>
    <row r="393" spans="1:15" ht="25.5" customHeight="1">
      <c r="A393" s="53">
        <v>835</v>
      </c>
      <c r="B393" s="54" t="s">
        <v>610</v>
      </c>
      <c r="C393" s="378"/>
      <c r="D393" s="379"/>
      <c r="E393" s="378"/>
      <c r="F393" s="379"/>
      <c r="G393" s="378"/>
      <c r="H393" s="379"/>
      <c r="I393" s="378"/>
      <c r="J393" s="379"/>
      <c r="K393" s="378"/>
      <c r="L393" s="379"/>
      <c r="M393" s="378"/>
      <c r="N393" s="379"/>
      <c r="O393" s="52">
        <f t="shared" si="6"/>
        <v>0</v>
      </c>
    </row>
    <row r="394" spans="1:15" ht="25.5" customHeight="1">
      <c r="A394" s="58">
        <v>8500</v>
      </c>
      <c r="B394" s="50" t="s">
        <v>270</v>
      </c>
      <c r="C394" s="51"/>
      <c r="D394" s="62">
        <f>SUM(D395:D397)</f>
        <v>0</v>
      </c>
      <c r="E394" s="51"/>
      <c r="F394" s="62">
        <f>SUM(F395:F397)</f>
        <v>0</v>
      </c>
      <c r="G394" s="51"/>
      <c r="H394" s="62">
        <f>SUM(H395:H397)</f>
        <v>0</v>
      </c>
      <c r="I394" s="51"/>
      <c r="J394" s="62">
        <f>SUM(J395:J397)</f>
        <v>0</v>
      </c>
      <c r="K394" s="51"/>
      <c r="L394" s="62">
        <f>SUM(L395:L397)</f>
        <v>0</v>
      </c>
      <c r="M394" s="51"/>
      <c r="N394" s="62">
        <f>SUM(N395:N397)</f>
        <v>0</v>
      </c>
      <c r="O394" s="52">
        <f t="shared" si="6"/>
        <v>0</v>
      </c>
    </row>
    <row r="395" spans="1:15" ht="25.5" customHeight="1">
      <c r="A395" s="53">
        <v>851</v>
      </c>
      <c r="B395" s="54" t="s">
        <v>271</v>
      </c>
      <c r="C395" s="378"/>
      <c r="D395" s="379"/>
      <c r="E395" s="378"/>
      <c r="F395" s="379"/>
      <c r="G395" s="378"/>
      <c r="H395" s="379"/>
      <c r="I395" s="378"/>
      <c r="J395" s="379"/>
      <c r="K395" s="378"/>
      <c r="L395" s="379"/>
      <c r="M395" s="378"/>
      <c r="N395" s="379"/>
      <c r="O395" s="52">
        <f t="shared" si="6"/>
        <v>0</v>
      </c>
    </row>
    <row r="396" spans="1:15" ht="25.5" customHeight="1">
      <c r="A396" s="53">
        <v>852</v>
      </c>
      <c r="B396" s="54" t="s">
        <v>272</v>
      </c>
      <c r="C396" s="378"/>
      <c r="D396" s="379"/>
      <c r="E396" s="378"/>
      <c r="F396" s="379"/>
      <c r="G396" s="378"/>
      <c r="H396" s="379"/>
      <c r="I396" s="378"/>
      <c r="J396" s="379"/>
      <c r="K396" s="378"/>
      <c r="L396" s="379"/>
      <c r="M396" s="378"/>
      <c r="N396" s="379"/>
      <c r="O396" s="52">
        <f t="shared" si="6"/>
        <v>0</v>
      </c>
    </row>
    <row r="397" spans="1:15" ht="25.5" customHeight="1">
      <c r="A397" s="53">
        <v>853</v>
      </c>
      <c r="B397" s="54" t="s">
        <v>1386</v>
      </c>
      <c r="C397" s="378"/>
      <c r="D397" s="379"/>
      <c r="E397" s="378"/>
      <c r="F397" s="379"/>
      <c r="G397" s="378"/>
      <c r="H397" s="379"/>
      <c r="I397" s="378"/>
      <c r="J397" s="379"/>
      <c r="K397" s="378"/>
      <c r="L397" s="379"/>
      <c r="M397" s="378"/>
      <c r="N397" s="379"/>
      <c r="O397" s="52">
        <f t="shared" si="6"/>
        <v>0</v>
      </c>
    </row>
    <row r="398" spans="1:15" ht="25.5" customHeight="1">
      <c r="A398" s="389">
        <v>9000</v>
      </c>
      <c r="B398" s="393" t="s">
        <v>311</v>
      </c>
      <c r="C398" s="57"/>
      <c r="D398" s="79">
        <f>D399+D408+D417+D420+D423+D425+D428</f>
        <v>114860</v>
      </c>
      <c r="E398" s="57"/>
      <c r="F398" s="79">
        <f>F399+F408+F417+F420+F423+F425+F428</f>
        <v>0</v>
      </c>
      <c r="G398" s="57"/>
      <c r="H398" s="79">
        <f>H399+H408+H417+H420+H423+H425+H428</f>
        <v>0</v>
      </c>
      <c r="I398" s="57"/>
      <c r="J398" s="79">
        <f>J399+J408+J417+J420+J423+J425+J428</f>
        <v>0</v>
      </c>
      <c r="K398" s="57"/>
      <c r="L398" s="79">
        <f>L399+L408+L417+L420+L423+L425+L428</f>
        <v>0</v>
      </c>
      <c r="M398" s="57"/>
      <c r="N398" s="79">
        <f>N399+N408+N417+N420+N423+N425+N428</f>
        <v>0</v>
      </c>
      <c r="O398" s="52">
        <f t="shared" si="6"/>
        <v>114860</v>
      </c>
    </row>
    <row r="399" spans="1:15" ht="25.5" customHeight="1">
      <c r="A399" s="390">
        <v>9100</v>
      </c>
      <c r="B399" s="386" t="s">
        <v>1287</v>
      </c>
      <c r="C399" s="51"/>
      <c r="D399" s="62">
        <f>SUM(D400:D407)</f>
        <v>107182</v>
      </c>
      <c r="E399" s="51"/>
      <c r="F399" s="62">
        <f>SUM(F400:F407)</f>
        <v>0</v>
      </c>
      <c r="G399" s="51"/>
      <c r="H399" s="62">
        <f>SUM(H400:H407)</f>
        <v>0</v>
      </c>
      <c r="I399" s="51"/>
      <c r="J399" s="62">
        <f>SUM(J400:J407)</f>
        <v>0</v>
      </c>
      <c r="K399" s="51"/>
      <c r="L399" s="62">
        <f>SUM(L400:L407)</f>
        <v>0</v>
      </c>
      <c r="M399" s="51"/>
      <c r="N399" s="62">
        <f>SUM(N400:N407)</f>
        <v>0</v>
      </c>
      <c r="O399" s="52">
        <f t="shared" si="6"/>
        <v>107182</v>
      </c>
    </row>
    <row r="400" spans="1:15" ht="25.5" customHeight="1">
      <c r="A400" s="53">
        <v>911</v>
      </c>
      <c r="B400" s="54" t="s">
        <v>273</v>
      </c>
      <c r="C400" s="84">
        <v>101</v>
      </c>
      <c r="D400" s="85">
        <v>107182</v>
      </c>
      <c r="E400" s="84"/>
      <c r="F400" s="85"/>
      <c r="G400" s="378"/>
      <c r="H400" s="379"/>
      <c r="I400" s="378"/>
      <c r="J400" s="379"/>
      <c r="K400" s="84"/>
      <c r="L400" s="85"/>
      <c r="M400" s="84"/>
      <c r="N400" s="85"/>
      <c r="O400" s="52">
        <f t="shared" si="6"/>
        <v>107182</v>
      </c>
    </row>
    <row r="401" spans="1:15" ht="25.5" customHeight="1">
      <c r="A401" s="53">
        <v>912</v>
      </c>
      <c r="B401" s="54" t="s">
        <v>347</v>
      </c>
      <c r="C401" s="84"/>
      <c r="D401" s="85"/>
      <c r="E401" s="84"/>
      <c r="F401" s="85"/>
      <c r="G401" s="378"/>
      <c r="H401" s="379"/>
      <c r="I401" s="378"/>
      <c r="J401" s="379"/>
      <c r="K401" s="84"/>
      <c r="L401" s="85"/>
      <c r="M401" s="84"/>
      <c r="N401" s="85"/>
      <c r="O401" s="52">
        <f t="shared" si="6"/>
        <v>0</v>
      </c>
    </row>
    <row r="402" spans="1:15" ht="25.5" customHeight="1">
      <c r="A402" s="53">
        <v>913</v>
      </c>
      <c r="B402" s="54" t="s">
        <v>274</v>
      </c>
      <c r="C402" s="378"/>
      <c r="D402" s="379"/>
      <c r="E402" s="378"/>
      <c r="F402" s="379"/>
      <c r="G402" s="378"/>
      <c r="H402" s="379"/>
      <c r="I402" s="378"/>
      <c r="J402" s="379"/>
      <c r="K402" s="378"/>
      <c r="L402" s="379"/>
      <c r="M402" s="378"/>
      <c r="N402" s="379"/>
      <c r="O402" s="52">
        <f t="shared" si="6"/>
        <v>0</v>
      </c>
    </row>
    <row r="403" spans="1:15" ht="25.5" customHeight="1">
      <c r="A403" s="53">
        <v>914</v>
      </c>
      <c r="B403" s="54" t="s">
        <v>275</v>
      </c>
      <c r="C403" s="378"/>
      <c r="D403" s="379"/>
      <c r="E403" s="378"/>
      <c r="F403" s="379"/>
      <c r="G403" s="378"/>
      <c r="H403" s="379"/>
      <c r="I403" s="378"/>
      <c r="J403" s="379"/>
      <c r="K403" s="378"/>
      <c r="L403" s="379"/>
      <c r="M403" s="378"/>
      <c r="N403" s="379"/>
      <c r="O403" s="52">
        <f t="shared" si="6"/>
        <v>0</v>
      </c>
    </row>
    <row r="404" spans="1:15" ht="25.5" customHeight="1">
      <c r="A404" s="53">
        <v>915</v>
      </c>
      <c r="B404" s="54" t="s">
        <v>276</v>
      </c>
      <c r="C404" s="378"/>
      <c r="D404" s="379"/>
      <c r="E404" s="378"/>
      <c r="F404" s="379"/>
      <c r="G404" s="378"/>
      <c r="H404" s="379"/>
      <c r="I404" s="378"/>
      <c r="J404" s="379"/>
      <c r="K404" s="378"/>
      <c r="L404" s="379"/>
      <c r="M404" s="378"/>
      <c r="N404" s="379"/>
      <c r="O404" s="52">
        <f t="shared" ref="O404:O429" si="7">D404+F404+H404+J404+L404+N404</f>
        <v>0</v>
      </c>
    </row>
    <row r="405" spans="1:15" ht="25.5" customHeight="1">
      <c r="A405" s="53">
        <v>916</v>
      </c>
      <c r="B405" s="54" t="s">
        <v>277</v>
      </c>
      <c r="C405" s="378"/>
      <c r="D405" s="379"/>
      <c r="E405" s="378"/>
      <c r="F405" s="379"/>
      <c r="G405" s="378"/>
      <c r="H405" s="379"/>
      <c r="I405" s="378"/>
      <c r="J405" s="379"/>
      <c r="K405" s="378"/>
      <c r="L405" s="379"/>
      <c r="M405" s="378"/>
      <c r="N405" s="379"/>
      <c r="O405" s="52">
        <f t="shared" si="7"/>
        <v>0</v>
      </c>
    </row>
    <row r="406" spans="1:15" ht="25.5" customHeight="1">
      <c r="A406" s="53">
        <v>917</v>
      </c>
      <c r="B406" s="54" t="s">
        <v>348</v>
      </c>
      <c r="C406" s="378"/>
      <c r="D406" s="379"/>
      <c r="E406" s="378"/>
      <c r="F406" s="379"/>
      <c r="G406" s="378"/>
      <c r="H406" s="379"/>
      <c r="I406" s="378"/>
      <c r="J406" s="379"/>
      <c r="K406" s="378"/>
      <c r="L406" s="379"/>
      <c r="M406" s="378"/>
      <c r="N406" s="379"/>
      <c r="O406" s="52">
        <f t="shared" si="7"/>
        <v>0</v>
      </c>
    </row>
    <row r="407" spans="1:15" ht="25.5" customHeight="1">
      <c r="A407" s="53">
        <v>918</v>
      </c>
      <c r="B407" s="54" t="s">
        <v>278</v>
      </c>
      <c r="C407" s="378"/>
      <c r="D407" s="379"/>
      <c r="E407" s="378"/>
      <c r="F407" s="379"/>
      <c r="G407" s="378"/>
      <c r="H407" s="379"/>
      <c r="I407" s="378"/>
      <c r="J407" s="379"/>
      <c r="K407" s="378"/>
      <c r="L407" s="379"/>
      <c r="M407" s="378"/>
      <c r="N407" s="379"/>
      <c r="O407" s="52">
        <f t="shared" si="7"/>
        <v>0</v>
      </c>
    </row>
    <row r="408" spans="1:15" ht="25.5" customHeight="1">
      <c r="A408" s="58">
        <v>9200</v>
      </c>
      <c r="B408" s="50" t="s">
        <v>1217</v>
      </c>
      <c r="C408" s="51"/>
      <c r="D408" s="62">
        <f>SUM(D409:D416)</f>
        <v>7678</v>
      </c>
      <c r="E408" s="51"/>
      <c r="F408" s="62">
        <f>SUM(F409:F416)</f>
        <v>0</v>
      </c>
      <c r="G408" s="51"/>
      <c r="H408" s="62">
        <f>SUM(H409:H416)</f>
        <v>0</v>
      </c>
      <c r="I408" s="51"/>
      <c r="J408" s="62">
        <f>SUM(J409:J416)</f>
        <v>0</v>
      </c>
      <c r="K408" s="51"/>
      <c r="L408" s="62">
        <f>SUM(L409:L416)</f>
        <v>0</v>
      </c>
      <c r="M408" s="51"/>
      <c r="N408" s="62">
        <f>SUM(N409:N416)</f>
        <v>0</v>
      </c>
      <c r="O408" s="52">
        <f t="shared" si="7"/>
        <v>7678</v>
      </c>
    </row>
    <row r="409" spans="1:15" ht="25.5" customHeight="1">
      <c r="A409" s="53">
        <v>921</v>
      </c>
      <c r="B409" s="54" t="s">
        <v>282</v>
      </c>
      <c r="C409" s="84">
        <v>101</v>
      </c>
      <c r="D409" s="85">
        <v>7678</v>
      </c>
      <c r="E409" s="84"/>
      <c r="F409" s="85"/>
      <c r="G409" s="378"/>
      <c r="H409" s="379"/>
      <c r="I409" s="378"/>
      <c r="J409" s="379"/>
      <c r="K409" s="84"/>
      <c r="L409" s="85"/>
      <c r="M409" s="84"/>
      <c r="N409" s="85"/>
      <c r="O409" s="52">
        <f t="shared" si="7"/>
        <v>7678</v>
      </c>
    </row>
    <row r="410" spans="1:15" ht="25.5" customHeight="1">
      <c r="A410" s="53">
        <v>922</v>
      </c>
      <c r="B410" s="54" t="s">
        <v>349</v>
      </c>
      <c r="C410" s="84"/>
      <c r="D410" s="85"/>
      <c r="E410" s="84"/>
      <c r="F410" s="85"/>
      <c r="G410" s="378"/>
      <c r="H410" s="379"/>
      <c r="I410" s="378"/>
      <c r="J410" s="379"/>
      <c r="K410" s="84"/>
      <c r="L410" s="85"/>
      <c r="M410" s="84"/>
      <c r="N410" s="85"/>
      <c r="O410" s="52">
        <f t="shared" si="7"/>
        <v>0</v>
      </c>
    </row>
    <row r="411" spans="1:15" ht="25.5" customHeight="1">
      <c r="A411" s="53">
        <v>923</v>
      </c>
      <c r="B411" s="54" t="s">
        <v>281</v>
      </c>
      <c r="C411" s="378"/>
      <c r="D411" s="379"/>
      <c r="E411" s="378"/>
      <c r="F411" s="379"/>
      <c r="G411" s="378"/>
      <c r="H411" s="379"/>
      <c r="I411" s="378"/>
      <c r="J411" s="379"/>
      <c r="K411" s="378"/>
      <c r="L411" s="379"/>
      <c r="M411" s="378"/>
      <c r="N411" s="379"/>
      <c r="O411" s="52">
        <f t="shared" si="7"/>
        <v>0</v>
      </c>
    </row>
    <row r="412" spans="1:15" ht="25.5" customHeight="1">
      <c r="A412" s="53">
        <v>924</v>
      </c>
      <c r="B412" s="54" t="s">
        <v>283</v>
      </c>
      <c r="C412" s="378"/>
      <c r="D412" s="379"/>
      <c r="E412" s="378"/>
      <c r="F412" s="379"/>
      <c r="G412" s="378"/>
      <c r="H412" s="379"/>
      <c r="I412" s="378"/>
      <c r="J412" s="379"/>
      <c r="K412" s="378"/>
      <c r="L412" s="379"/>
      <c r="M412" s="378"/>
      <c r="N412" s="379"/>
      <c r="O412" s="52">
        <f t="shared" si="7"/>
        <v>0</v>
      </c>
    </row>
    <row r="413" spans="1:15" ht="25.5" customHeight="1">
      <c r="A413" s="53">
        <v>925</v>
      </c>
      <c r="B413" s="54" t="s">
        <v>279</v>
      </c>
      <c r="C413" s="378"/>
      <c r="D413" s="379"/>
      <c r="E413" s="378"/>
      <c r="F413" s="379"/>
      <c r="G413" s="378"/>
      <c r="H413" s="379"/>
      <c r="I413" s="378"/>
      <c r="J413" s="379"/>
      <c r="K413" s="378"/>
      <c r="L413" s="379"/>
      <c r="M413" s="378"/>
      <c r="N413" s="379"/>
      <c r="O413" s="52">
        <f t="shared" si="7"/>
        <v>0</v>
      </c>
    </row>
    <row r="414" spans="1:15" ht="25.5" customHeight="1">
      <c r="A414" s="53">
        <v>926</v>
      </c>
      <c r="B414" s="54" t="s">
        <v>280</v>
      </c>
      <c r="C414" s="378"/>
      <c r="D414" s="379"/>
      <c r="E414" s="378"/>
      <c r="F414" s="379"/>
      <c r="G414" s="378"/>
      <c r="H414" s="379"/>
      <c r="I414" s="378"/>
      <c r="J414" s="379"/>
      <c r="K414" s="378"/>
      <c r="L414" s="379"/>
      <c r="M414" s="378"/>
      <c r="N414" s="379"/>
      <c r="O414" s="52">
        <f t="shared" si="7"/>
        <v>0</v>
      </c>
    </row>
    <row r="415" spans="1:15" ht="25.5" customHeight="1">
      <c r="A415" s="53">
        <v>927</v>
      </c>
      <c r="B415" s="54" t="s">
        <v>350</v>
      </c>
      <c r="C415" s="378"/>
      <c r="D415" s="379"/>
      <c r="E415" s="378"/>
      <c r="F415" s="379"/>
      <c r="G415" s="378"/>
      <c r="H415" s="379"/>
      <c r="I415" s="378"/>
      <c r="J415" s="379"/>
      <c r="K415" s="378"/>
      <c r="L415" s="379"/>
      <c r="M415" s="378"/>
      <c r="N415" s="379"/>
      <c r="O415" s="52">
        <f t="shared" si="7"/>
        <v>0</v>
      </c>
    </row>
    <row r="416" spans="1:15" ht="25.5" customHeight="1">
      <c r="A416" s="53">
        <v>928</v>
      </c>
      <c r="B416" s="54" t="s">
        <v>284</v>
      </c>
      <c r="C416" s="378"/>
      <c r="D416" s="379"/>
      <c r="E416" s="378"/>
      <c r="F416" s="379"/>
      <c r="G416" s="378"/>
      <c r="H416" s="379"/>
      <c r="I416" s="378"/>
      <c r="J416" s="379"/>
      <c r="K416" s="378"/>
      <c r="L416" s="379"/>
      <c r="M416" s="378"/>
      <c r="N416" s="379"/>
      <c r="O416" s="52">
        <f t="shared" si="7"/>
        <v>0</v>
      </c>
    </row>
    <row r="417" spans="1:17" ht="25.5" customHeight="1">
      <c r="A417" s="58">
        <v>9300</v>
      </c>
      <c r="B417" s="50" t="s">
        <v>309</v>
      </c>
      <c r="C417" s="51"/>
      <c r="D417" s="62">
        <f>SUM(D418:D419)</f>
        <v>0</v>
      </c>
      <c r="E417" s="51"/>
      <c r="F417" s="62">
        <f>SUM(F418:F419)</f>
        <v>0</v>
      </c>
      <c r="G417" s="51"/>
      <c r="H417" s="62">
        <f>SUM(H418:H419)</f>
        <v>0</v>
      </c>
      <c r="I417" s="51"/>
      <c r="J417" s="62">
        <f>SUM(J418:J419)</f>
        <v>0</v>
      </c>
      <c r="K417" s="51"/>
      <c r="L417" s="62">
        <f>SUM(L418:L419)</f>
        <v>0</v>
      </c>
      <c r="M417" s="51"/>
      <c r="N417" s="62">
        <f>SUM(N418:N419)</f>
        <v>0</v>
      </c>
      <c r="O417" s="52">
        <f t="shared" si="7"/>
        <v>0</v>
      </c>
    </row>
    <row r="418" spans="1:17" ht="25.5" customHeight="1">
      <c r="A418" s="53">
        <v>931</v>
      </c>
      <c r="B418" s="54" t="s">
        <v>287</v>
      </c>
      <c r="C418" s="84"/>
      <c r="D418" s="85"/>
      <c r="E418" s="84"/>
      <c r="F418" s="85"/>
      <c r="G418" s="378"/>
      <c r="H418" s="379"/>
      <c r="I418" s="378"/>
      <c r="J418" s="379"/>
      <c r="K418" s="84"/>
      <c r="L418" s="85"/>
      <c r="M418" s="84"/>
      <c r="N418" s="85"/>
      <c r="O418" s="52">
        <f t="shared" si="7"/>
        <v>0</v>
      </c>
    </row>
    <row r="419" spans="1:17" ht="25.5" customHeight="1">
      <c r="A419" s="53">
        <v>932</v>
      </c>
      <c r="B419" s="54" t="s">
        <v>307</v>
      </c>
      <c r="C419" s="378"/>
      <c r="D419" s="379"/>
      <c r="E419" s="378"/>
      <c r="F419" s="379"/>
      <c r="G419" s="378"/>
      <c r="H419" s="379"/>
      <c r="I419" s="378"/>
      <c r="J419" s="379"/>
      <c r="K419" s="378"/>
      <c r="L419" s="379"/>
      <c r="M419" s="378"/>
      <c r="N419" s="379"/>
      <c r="O419" s="52">
        <f t="shared" si="7"/>
        <v>0</v>
      </c>
    </row>
    <row r="420" spans="1:17" ht="25.5" customHeight="1">
      <c r="A420" s="58">
        <v>9400</v>
      </c>
      <c r="B420" s="50" t="s">
        <v>310</v>
      </c>
      <c r="C420" s="51"/>
      <c r="D420" s="62">
        <f>SUM(D421:D422)</f>
        <v>0</v>
      </c>
      <c r="E420" s="51"/>
      <c r="F420" s="62">
        <f>SUM(F421:F422)</f>
        <v>0</v>
      </c>
      <c r="G420" s="51"/>
      <c r="H420" s="62">
        <f>SUM(H421:H422)</f>
        <v>0</v>
      </c>
      <c r="I420" s="51"/>
      <c r="J420" s="62">
        <f>SUM(J421:J422)</f>
        <v>0</v>
      </c>
      <c r="K420" s="51"/>
      <c r="L420" s="62">
        <f>SUM(L421:L422)</f>
        <v>0</v>
      </c>
      <c r="M420" s="51"/>
      <c r="N420" s="62">
        <f>SUM(N421:N422)</f>
        <v>0</v>
      </c>
      <c r="O420" s="52">
        <f t="shared" si="7"/>
        <v>0</v>
      </c>
    </row>
    <row r="421" spans="1:17" ht="25.5" customHeight="1">
      <c r="A421" s="53">
        <v>941</v>
      </c>
      <c r="B421" s="54" t="s">
        <v>308</v>
      </c>
      <c r="C421" s="84"/>
      <c r="D421" s="85"/>
      <c r="E421" s="84"/>
      <c r="F421" s="85"/>
      <c r="G421" s="378"/>
      <c r="H421" s="379"/>
      <c r="I421" s="378"/>
      <c r="J421" s="379"/>
      <c r="K421" s="84"/>
      <c r="L421" s="85"/>
      <c r="M421" s="84"/>
      <c r="N421" s="85"/>
      <c r="O421" s="52">
        <f t="shared" si="7"/>
        <v>0</v>
      </c>
    </row>
    <row r="422" spans="1:17" ht="25.5" customHeight="1">
      <c r="A422" s="53">
        <v>942</v>
      </c>
      <c r="B422" s="54" t="s">
        <v>285</v>
      </c>
      <c r="C422" s="378"/>
      <c r="D422" s="379"/>
      <c r="E422" s="378"/>
      <c r="F422" s="379"/>
      <c r="G422" s="378"/>
      <c r="H422" s="379"/>
      <c r="I422" s="378"/>
      <c r="J422" s="379"/>
      <c r="K422" s="378"/>
      <c r="L422" s="379"/>
      <c r="M422" s="378"/>
      <c r="N422" s="379"/>
      <c r="O422" s="52">
        <f t="shared" si="7"/>
        <v>0</v>
      </c>
    </row>
    <row r="423" spans="1:17" ht="25.5" customHeight="1">
      <c r="A423" s="58">
        <v>9500</v>
      </c>
      <c r="B423" s="50" t="s">
        <v>286</v>
      </c>
      <c r="C423" s="51"/>
      <c r="D423" s="62">
        <f>SUM(D424:D424)</f>
        <v>0</v>
      </c>
      <c r="E423" s="51"/>
      <c r="F423" s="62">
        <f>SUM(F424:F424)</f>
        <v>0</v>
      </c>
      <c r="G423" s="51"/>
      <c r="H423" s="62">
        <f>SUM(H424:H424)</f>
        <v>0</v>
      </c>
      <c r="I423" s="51"/>
      <c r="J423" s="62">
        <f>SUM(J424:J424)</f>
        <v>0</v>
      </c>
      <c r="K423" s="51"/>
      <c r="L423" s="62">
        <f>SUM(L424:L424)</f>
        <v>0</v>
      </c>
      <c r="M423" s="51"/>
      <c r="N423" s="62">
        <f>SUM(N424:N424)</f>
        <v>0</v>
      </c>
      <c r="O423" s="52">
        <f t="shared" si="7"/>
        <v>0</v>
      </c>
    </row>
    <row r="424" spans="1:17" ht="25.5" customHeight="1">
      <c r="A424" s="53">
        <v>951</v>
      </c>
      <c r="B424" s="54" t="s">
        <v>1581</v>
      </c>
      <c r="C424" s="84"/>
      <c r="D424" s="85"/>
      <c r="E424" s="84"/>
      <c r="F424" s="85"/>
      <c r="G424" s="378"/>
      <c r="H424" s="379"/>
      <c r="I424" s="378"/>
      <c r="J424" s="379"/>
      <c r="K424" s="84"/>
      <c r="L424" s="85"/>
      <c r="M424" s="84"/>
      <c r="N424" s="85"/>
      <c r="O424" s="52">
        <f t="shared" si="7"/>
        <v>0</v>
      </c>
    </row>
    <row r="425" spans="1:17" ht="25.5" customHeight="1">
      <c r="A425" s="58">
        <v>9600</v>
      </c>
      <c r="B425" s="50" t="s">
        <v>288</v>
      </c>
      <c r="C425" s="51"/>
      <c r="D425" s="62">
        <f>SUM(D426:D427)</f>
        <v>0</v>
      </c>
      <c r="E425" s="51"/>
      <c r="F425" s="62">
        <f>SUM(F426:F427)</f>
        <v>0</v>
      </c>
      <c r="G425" s="51"/>
      <c r="H425" s="62">
        <f>SUM(H426:H427)</f>
        <v>0</v>
      </c>
      <c r="I425" s="51"/>
      <c r="J425" s="62">
        <f>SUM(J426:J427)</f>
        <v>0</v>
      </c>
      <c r="K425" s="51"/>
      <c r="L425" s="62">
        <f>SUM(L426:L427)</f>
        <v>0</v>
      </c>
      <c r="M425" s="51"/>
      <c r="N425" s="62">
        <f>SUM(N426:N427)</f>
        <v>0</v>
      </c>
      <c r="O425" s="52">
        <f t="shared" si="7"/>
        <v>0</v>
      </c>
    </row>
    <row r="426" spans="1:17" ht="25.5" customHeight="1">
      <c r="A426" s="53">
        <v>961</v>
      </c>
      <c r="B426" s="54" t="s">
        <v>289</v>
      </c>
      <c r="C426" s="378"/>
      <c r="D426" s="379"/>
      <c r="E426" s="378"/>
      <c r="F426" s="379"/>
      <c r="G426" s="378"/>
      <c r="H426" s="379"/>
      <c r="I426" s="378"/>
      <c r="J426" s="379"/>
      <c r="K426" s="378"/>
      <c r="L426" s="379"/>
      <c r="M426" s="378"/>
      <c r="N426" s="379"/>
      <c r="O426" s="52">
        <f t="shared" si="7"/>
        <v>0</v>
      </c>
    </row>
    <row r="427" spans="1:17" ht="25.5" customHeight="1">
      <c r="A427" s="53">
        <v>962</v>
      </c>
      <c r="B427" s="54" t="s">
        <v>290</v>
      </c>
      <c r="C427" s="378"/>
      <c r="D427" s="379"/>
      <c r="E427" s="378"/>
      <c r="F427" s="379"/>
      <c r="G427" s="378"/>
      <c r="H427" s="379"/>
      <c r="I427" s="378"/>
      <c r="J427" s="379"/>
      <c r="K427" s="378"/>
      <c r="L427" s="379"/>
      <c r="M427" s="378"/>
      <c r="N427" s="379"/>
      <c r="O427" s="52">
        <f t="shared" si="7"/>
        <v>0</v>
      </c>
    </row>
    <row r="428" spans="1:17" ht="25.5" customHeight="1">
      <c r="A428" s="390">
        <v>9900</v>
      </c>
      <c r="B428" s="386" t="s">
        <v>291</v>
      </c>
      <c r="C428" s="51"/>
      <c r="D428" s="62">
        <f>SUM(D429)</f>
        <v>0</v>
      </c>
      <c r="E428" s="51"/>
      <c r="F428" s="62">
        <f>SUM(F429)</f>
        <v>0</v>
      </c>
      <c r="G428" s="51"/>
      <c r="H428" s="62">
        <f>SUM(H429)</f>
        <v>0</v>
      </c>
      <c r="I428" s="51"/>
      <c r="J428" s="62">
        <f>SUM(J429)</f>
        <v>0</v>
      </c>
      <c r="K428" s="51"/>
      <c r="L428" s="62">
        <f>SUM(L429)</f>
        <v>0</v>
      </c>
      <c r="M428" s="51"/>
      <c r="N428" s="62">
        <f>SUM(N429)</f>
        <v>0</v>
      </c>
      <c r="O428" s="52">
        <f t="shared" si="7"/>
        <v>0</v>
      </c>
    </row>
    <row r="429" spans="1:17" ht="25.5" customHeight="1">
      <c r="A429" s="53">
        <v>991</v>
      </c>
      <c r="B429" s="54" t="s">
        <v>292</v>
      </c>
      <c r="C429" s="84"/>
      <c r="D429" s="85"/>
      <c r="E429" s="84"/>
      <c r="F429" s="85"/>
      <c r="G429" s="378"/>
      <c r="H429" s="379"/>
      <c r="I429" s="378"/>
      <c r="J429" s="379"/>
      <c r="K429" s="378"/>
      <c r="L429" s="379"/>
      <c r="M429" s="84"/>
      <c r="N429" s="85"/>
      <c r="O429" s="52">
        <f t="shared" si="7"/>
        <v>0</v>
      </c>
    </row>
    <row r="430" spans="1:17" s="83" customFormat="1" ht="25.5" customHeight="1">
      <c r="A430" s="82"/>
      <c r="B430" s="80" t="s">
        <v>1031</v>
      </c>
      <c r="C430" s="621">
        <f>D5+D42+D107+D192+D251+D310+D332+D380+D398</f>
        <v>19938169</v>
      </c>
      <c r="D430" s="622"/>
      <c r="E430" s="621">
        <f>F5+F42+F107+F192+F251+F310+F332+F380+F398</f>
        <v>5968488</v>
      </c>
      <c r="F430" s="622"/>
      <c r="G430" s="621">
        <f>H5+H42+H107+H192+H251+H310+H332+H380+H398</f>
        <v>6162300</v>
      </c>
      <c r="H430" s="622"/>
      <c r="I430" s="621">
        <f>J5+J42+J107+J192+J251+J310+J332+J380+J398</f>
        <v>3000000</v>
      </c>
      <c r="J430" s="622"/>
      <c r="K430" s="621">
        <f>L5+L42+L107+L192+L251+L310+L332+L380+L398</f>
        <v>0</v>
      </c>
      <c r="L430" s="622"/>
      <c r="M430" s="621">
        <f>N5+N42+N107+N192+N251+N310+N332+N380+N398</f>
        <v>0</v>
      </c>
      <c r="N430" s="622"/>
      <c r="O430" s="81">
        <f>SUM(C430:N430)</f>
        <v>35068957</v>
      </c>
      <c r="Q430"/>
    </row>
    <row r="431" spans="1:17" hidden="1">
      <c r="C431" s="440"/>
    </row>
    <row r="432" spans="1:17" ht="15.75" hidden="1">
      <c r="C432" s="440"/>
      <c r="Q432" s="83"/>
    </row>
    <row r="433" spans="1:8" hidden="1">
      <c r="B433" s="25" t="s">
        <v>1288</v>
      </c>
      <c r="C433" s="440"/>
      <c r="D433" s="438"/>
    </row>
    <row r="434" spans="1:8" hidden="1">
      <c r="A434" s="25">
        <v>1000</v>
      </c>
      <c r="B434" s="25" t="s">
        <v>0</v>
      </c>
      <c r="C434" s="437">
        <f>O5</f>
        <v>9418960</v>
      </c>
      <c r="D434" s="439">
        <f>C434/$C$443</f>
        <v>0.26858397870230361</v>
      </c>
      <c r="F434" s="30">
        <v>111</v>
      </c>
      <c r="H434" s="30">
        <f>O7</f>
        <v>1803360</v>
      </c>
    </row>
    <row r="435" spans="1:8" hidden="1">
      <c r="A435" s="25">
        <v>2000</v>
      </c>
      <c r="B435" s="25" t="s">
        <v>32</v>
      </c>
      <c r="C435" s="437">
        <f>O42</f>
        <v>3508218</v>
      </c>
      <c r="D435" s="439">
        <f t="shared" ref="D435:D442" si="8">C435/$C$443</f>
        <v>0.10003770571220581</v>
      </c>
      <c r="F435" s="30">
        <v>113</v>
      </c>
      <c r="H435" s="30">
        <f>O9</f>
        <v>4110093</v>
      </c>
    </row>
    <row r="436" spans="1:8" hidden="1">
      <c r="A436" s="25">
        <v>3000</v>
      </c>
      <c r="B436" s="25" t="s">
        <v>89</v>
      </c>
      <c r="C436" s="437">
        <f>O107</f>
        <v>6725962</v>
      </c>
      <c r="D436" s="439">
        <f t="shared" si="8"/>
        <v>0.19179247332619559</v>
      </c>
      <c r="F436" s="30">
        <v>132</v>
      </c>
      <c r="H436" s="30">
        <f>O18</f>
        <v>810507</v>
      </c>
    </row>
    <row r="437" spans="1:8" hidden="1">
      <c r="A437" s="25">
        <v>4000</v>
      </c>
      <c r="B437" s="25" t="s">
        <v>150</v>
      </c>
      <c r="C437" s="437">
        <f>O192</f>
        <v>2631187</v>
      </c>
      <c r="D437" s="439">
        <f t="shared" si="8"/>
        <v>7.5028949392478367E-2</v>
      </c>
      <c r="F437" s="30">
        <v>141</v>
      </c>
      <c r="H437" s="30">
        <f>O26</f>
        <v>20000</v>
      </c>
    </row>
    <row r="438" spans="1:8" hidden="1">
      <c r="A438" s="25">
        <v>5000</v>
      </c>
      <c r="B438" s="25" t="s">
        <v>186</v>
      </c>
      <c r="C438" s="437">
        <f>O251</f>
        <v>335000</v>
      </c>
      <c r="D438" s="439">
        <f t="shared" si="8"/>
        <v>9.5526080231014571E-3</v>
      </c>
      <c r="F438" s="30">
        <v>143</v>
      </c>
      <c r="H438" s="30">
        <f>O28</f>
        <v>0</v>
      </c>
    </row>
    <row r="439" spans="1:8" hidden="1">
      <c r="A439" s="25">
        <v>6000</v>
      </c>
      <c r="B439" s="25" t="s">
        <v>1286</v>
      </c>
      <c r="C439" s="437">
        <f>O310</f>
        <v>12334770</v>
      </c>
      <c r="D439" s="439">
        <f t="shared" si="8"/>
        <v>0.35172902347794377</v>
      </c>
    </row>
    <row r="440" spans="1:8" hidden="1">
      <c r="A440" s="25">
        <v>7000</v>
      </c>
      <c r="B440" s="25" t="s">
        <v>230</v>
      </c>
      <c r="C440" s="437">
        <f>O332</f>
        <v>0</v>
      </c>
      <c r="D440" s="439">
        <f t="shared" si="8"/>
        <v>0</v>
      </c>
    </row>
    <row r="441" spans="1:8" hidden="1">
      <c r="A441" s="25">
        <v>8000</v>
      </c>
      <c r="B441" s="25" t="s">
        <v>258</v>
      </c>
      <c r="C441" s="437">
        <f>O380</f>
        <v>0</v>
      </c>
      <c r="D441" s="439">
        <f t="shared" si="8"/>
        <v>0</v>
      </c>
    </row>
    <row r="442" spans="1:8" hidden="1">
      <c r="A442" s="25">
        <v>9000</v>
      </c>
      <c r="B442" s="25" t="s">
        <v>311</v>
      </c>
      <c r="C442" s="437">
        <f>O398</f>
        <v>114860</v>
      </c>
      <c r="D442" s="439">
        <f t="shared" si="8"/>
        <v>3.2752613657714429E-3</v>
      </c>
    </row>
    <row r="443" spans="1:8" hidden="1">
      <c r="C443" s="437">
        <f>SUM(C434:C442)</f>
        <v>35068957</v>
      </c>
      <c r="D443" s="439">
        <f>SUM(D434:D442)</f>
        <v>1</v>
      </c>
    </row>
    <row r="444" spans="1:8" hidden="1">
      <c r="C444" s="441"/>
      <c r="D444" s="442"/>
    </row>
    <row r="445" spans="1:8" hidden="1">
      <c r="B445" s="25" t="s">
        <v>1277</v>
      </c>
      <c r="C445" s="441">
        <f>C446+C454+C485+C504+C513+C518</f>
        <v>35068957</v>
      </c>
      <c r="D445" s="442"/>
      <c r="F445" s="444">
        <f>C443-C445</f>
        <v>0</v>
      </c>
      <c r="G445" s="443" t="s">
        <v>1812</v>
      </c>
    </row>
    <row r="446" spans="1:8" hidden="1">
      <c r="A446" s="25">
        <v>100</v>
      </c>
      <c r="B446" s="25" t="s">
        <v>724</v>
      </c>
      <c r="C446" s="440">
        <f>SUM(C447:C453)</f>
        <v>19938169</v>
      </c>
      <c r="D446" s="439">
        <f>C446/$C$445</f>
        <v>0.5685418303144858</v>
      </c>
    </row>
    <row r="447" spans="1:8" hidden="1">
      <c r="A447" s="25">
        <v>101</v>
      </c>
      <c r="B447" s="25" t="s">
        <v>858</v>
      </c>
      <c r="C447" s="248">
        <f t="shared" ref="C447:C453" si="9">SUMIF($C$5:$C$429,A447,$D$5:$D$429)</f>
        <v>19938169</v>
      </c>
      <c r="D447" s="439"/>
    </row>
    <row r="448" spans="1:8" hidden="1">
      <c r="A448" s="25">
        <v>102</v>
      </c>
      <c r="B448" s="25" t="s">
        <v>538</v>
      </c>
      <c r="C448" s="248">
        <f t="shared" si="9"/>
        <v>0</v>
      </c>
      <c r="D448" s="439"/>
    </row>
    <row r="449" spans="1:11" hidden="1">
      <c r="A449" s="25">
        <v>103</v>
      </c>
      <c r="B449" s="25" t="s">
        <v>637</v>
      </c>
      <c r="C449" s="248">
        <f t="shared" si="9"/>
        <v>0</v>
      </c>
      <c r="D449" s="439"/>
      <c r="J449" s="30" t="s">
        <v>1823</v>
      </c>
      <c r="K449" s="47" t="s">
        <v>1824</v>
      </c>
    </row>
    <row r="450" spans="1:11" hidden="1">
      <c r="A450" s="25">
        <v>104</v>
      </c>
      <c r="B450" s="25" t="s">
        <v>934</v>
      </c>
      <c r="C450" s="248">
        <f t="shared" si="9"/>
        <v>0</v>
      </c>
      <c r="D450" s="439"/>
      <c r="I450" s="454" t="s">
        <v>1822</v>
      </c>
      <c r="J450" s="441">
        <f>'I-TI'!G301+'I-TI'!G302</f>
        <v>3172470</v>
      </c>
      <c r="K450" s="440">
        <f>'I-TI'!G304+'I-TI'!G305</f>
        <v>2796018</v>
      </c>
    </row>
    <row r="451" spans="1:11" hidden="1">
      <c r="A451" s="25">
        <v>105</v>
      </c>
      <c r="B451" s="25" t="s">
        <v>935</v>
      </c>
      <c r="C451" s="248">
        <f t="shared" si="9"/>
        <v>0</v>
      </c>
      <c r="D451" s="439"/>
      <c r="I451" s="454" t="s">
        <v>1825</v>
      </c>
      <c r="J451" s="441">
        <f>C483</f>
        <v>3172470</v>
      </c>
      <c r="K451" s="440">
        <f>C484</f>
        <v>2796018</v>
      </c>
    </row>
    <row r="452" spans="1:11" hidden="1">
      <c r="A452" s="25">
        <v>106</v>
      </c>
      <c r="B452" s="25" t="s">
        <v>905</v>
      </c>
      <c r="C452" s="248">
        <f t="shared" si="9"/>
        <v>0</v>
      </c>
      <c r="D452" s="439"/>
      <c r="I452" s="454" t="s">
        <v>1826</v>
      </c>
      <c r="J452" s="441">
        <f>J450-J451</f>
        <v>0</v>
      </c>
      <c r="K452" s="440">
        <f>K450-K451</f>
        <v>0</v>
      </c>
    </row>
    <row r="453" spans="1:11" hidden="1">
      <c r="A453" s="25">
        <v>199</v>
      </c>
      <c r="B453" s="25" t="s">
        <v>725</v>
      </c>
      <c r="C453" s="248">
        <f t="shared" si="9"/>
        <v>0</v>
      </c>
      <c r="D453" s="439"/>
    </row>
    <row r="454" spans="1:11" hidden="1">
      <c r="A454" s="25">
        <v>200</v>
      </c>
      <c r="B454" s="25" t="s">
        <v>360</v>
      </c>
      <c r="C454" s="440">
        <f>SUM(C455:C484)</f>
        <v>5968488</v>
      </c>
      <c r="D454" s="439">
        <f>C454/$C$445</f>
        <v>0.17019291449129781</v>
      </c>
    </row>
    <row r="455" spans="1:11" hidden="1">
      <c r="A455" s="25">
        <v>201</v>
      </c>
      <c r="B455" s="25" t="s">
        <v>906</v>
      </c>
      <c r="C455" s="248">
        <f t="shared" ref="C455:C484" si="10">SUMIF($E$5:$E$429,A455,$F$5:$F$429)</f>
        <v>0</v>
      </c>
      <c r="D455" s="439"/>
    </row>
    <row r="456" spans="1:11" hidden="1">
      <c r="A456" s="25">
        <v>202</v>
      </c>
      <c r="B456" s="25" t="s">
        <v>907</v>
      </c>
      <c r="C456" s="248">
        <f t="shared" si="10"/>
        <v>0</v>
      </c>
      <c r="D456" s="439"/>
    </row>
    <row r="457" spans="1:11" hidden="1">
      <c r="A457" s="25">
        <v>203</v>
      </c>
      <c r="B457" s="25" t="s">
        <v>908</v>
      </c>
      <c r="C457" s="248">
        <f t="shared" si="10"/>
        <v>0</v>
      </c>
      <c r="D457" s="439"/>
    </row>
    <row r="458" spans="1:11" hidden="1">
      <c r="A458" s="25">
        <v>204</v>
      </c>
      <c r="B458" s="25" t="s">
        <v>909</v>
      </c>
      <c r="C458" s="248">
        <f t="shared" si="10"/>
        <v>0</v>
      </c>
      <c r="D458" s="439"/>
    </row>
    <row r="459" spans="1:11" hidden="1">
      <c r="A459" s="25">
        <v>205</v>
      </c>
      <c r="B459" s="25" t="s">
        <v>910</v>
      </c>
      <c r="C459" s="248">
        <f t="shared" si="10"/>
        <v>0</v>
      </c>
      <c r="D459" s="439"/>
    </row>
    <row r="460" spans="1:11" hidden="1">
      <c r="A460" s="25">
        <v>206</v>
      </c>
      <c r="B460" s="25" t="s">
        <v>911</v>
      </c>
      <c r="C460" s="248">
        <f t="shared" si="10"/>
        <v>0</v>
      </c>
      <c r="D460" s="439"/>
    </row>
    <row r="461" spans="1:11" hidden="1">
      <c r="A461" s="25">
        <v>207</v>
      </c>
      <c r="B461" s="25" t="s">
        <v>912</v>
      </c>
      <c r="C461" s="248">
        <f t="shared" si="10"/>
        <v>0</v>
      </c>
      <c r="D461" s="439"/>
    </row>
    <row r="462" spans="1:11" hidden="1">
      <c r="A462" s="25">
        <v>208</v>
      </c>
      <c r="B462" s="25" t="s">
        <v>913</v>
      </c>
      <c r="C462" s="248">
        <f t="shared" si="10"/>
        <v>0</v>
      </c>
      <c r="D462" s="439"/>
    </row>
    <row r="463" spans="1:11" hidden="1">
      <c r="A463" s="25">
        <v>209</v>
      </c>
      <c r="B463" s="25" t="s">
        <v>914</v>
      </c>
      <c r="C463" s="248">
        <f t="shared" si="10"/>
        <v>0</v>
      </c>
      <c r="D463" s="439"/>
    </row>
    <row r="464" spans="1:11" hidden="1">
      <c r="A464" s="25">
        <v>210</v>
      </c>
      <c r="B464" s="25" t="s">
        <v>915</v>
      </c>
      <c r="C464" s="248">
        <f t="shared" si="10"/>
        <v>0</v>
      </c>
      <c r="D464" s="439"/>
    </row>
    <row r="465" spans="1:4" hidden="1">
      <c r="A465" s="25">
        <v>211</v>
      </c>
      <c r="B465" s="25" t="s">
        <v>916</v>
      </c>
      <c r="C465" s="248">
        <f t="shared" si="10"/>
        <v>0</v>
      </c>
      <c r="D465" s="439"/>
    </row>
    <row r="466" spans="1:4" hidden="1">
      <c r="A466" s="25">
        <v>212</v>
      </c>
      <c r="B466" s="25" t="s">
        <v>918</v>
      </c>
      <c r="C466" s="248">
        <f t="shared" si="10"/>
        <v>0</v>
      </c>
      <c r="D466" s="439"/>
    </row>
    <row r="467" spans="1:4" hidden="1">
      <c r="A467" s="25">
        <v>213</v>
      </c>
      <c r="B467" s="25" t="s">
        <v>919</v>
      </c>
      <c r="C467" s="248">
        <f t="shared" si="10"/>
        <v>0</v>
      </c>
      <c r="D467" s="439"/>
    </row>
    <row r="468" spans="1:4" hidden="1">
      <c r="A468" s="25">
        <v>214</v>
      </c>
      <c r="B468" s="25" t="s">
        <v>917</v>
      </c>
      <c r="C468" s="248">
        <f t="shared" si="10"/>
        <v>0</v>
      </c>
      <c r="D468" s="439"/>
    </row>
    <row r="469" spans="1:4" hidden="1">
      <c r="A469" s="25">
        <v>215</v>
      </c>
      <c r="B469" s="25" t="s">
        <v>920</v>
      </c>
      <c r="C469" s="248">
        <f t="shared" si="10"/>
        <v>0</v>
      </c>
      <c r="D469" s="439"/>
    </row>
    <row r="470" spans="1:4" hidden="1">
      <c r="A470" s="25">
        <v>216</v>
      </c>
      <c r="B470" s="25" t="s">
        <v>921</v>
      </c>
      <c r="C470" s="248">
        <f t="shared" si="10"/>
        <v>0</v>
      </c>
      <c r="D470" s="439"/>
    </row>
    <row r="471" spans="1:4" hidden="1">
      <c r="A471" s="25">
        <v>217</v>
      </c>
      <c r="B471" s="25" t="s">
        <v>922</v>
      </c>
      <c r="C471" s="248">
        <f t="shared" si="10"/>
        <v>0</v>
      </c>
      <c r="D471" s="439"/>
    </row>
    <row r="472" spans="1:4" hidden="1">
      <c r="A472" s="25">
        <v>218</v>
      </c>
      <c r="B472" s="25" t="s">
        <v>923</v>
      </c>
      <c r="C472" s="248">
        <f t="shared" si="10"/>
        <v>0</v>
      </c>
      <c r="D472" s="439"/>
    </row>
    <row r="473" spans="1:4" hidden="1">
      <c r="A473" s="25">
        <v>219</v>
      </c>
      <c r="B473" s="25" t="s">
        <v>924</v>
      </c>
      <c r="C473" s="248">
        <f t="shared" si="10"/>
        <v>0</v>
      </c>
      <c r="D473" s="439"/>
    </row>
    <row r="474" spans="1:4" hidden="1">
      <c r="A474" s="25">
        <v>220</v>
      </c>
      <c r="B474" s="25" t="s">
        <v>925</v>
      </c>
      <c r="C474" s="248">
        <f t="shared" si="10"/>
        <v>0</v>
      </c>
      <c r="D474" s="439"/>
    </row>
    <row r="475" spans="1:4" hidden="1">
      <c r="A475" s="25">
        <v>221</v>
      </c>
      <c r="B475" s="25" t="s">
        <v>926</v>
      </c>
      <c r="C475" s="248">
        <f t="shared" si="10"/>
        <v>0</v>
      </c>
      <c r="D475" s="439"/>
    </row>
    <row r="476" spans="1:4" hidden="1">
      <c r="A476" s="25">
        <v>222</v>
      </c>
      <c r="B476" s="25" t="s">
        <v>927</v>
      </c>
      <c r="C476" s="248">
        <f t="shared" si="10"/>
        <v>0</v>
      </c>
      <c r="D476" s="439"/>
    </row>
    <row r="477" spans="1:4" hidden="1">
      <c r="A477" s="25">
        <v>223</v>
      </c>
      <c r="B477" s="25" t="s">
        <v>928</v>
      </c>
      <c r="C477" s="248">
        <f t="shared" si="10"/>
        <v>0</v>
      </c>
      <c r="D477" s="439"/>
    </row>
    <row r="478" spans="1:4" hidden="1">
      <c r="A478" s="25">
        <v>224</v>
      </c>
      <c r="B478" s="25" t="s">
        <v>929</v>
      </c>
      <c r="C478" s="248">
        <f t="shared" si="10"/>
        <v>0</v>
      </c>
      <c r="D478" s="439"/>
    </row>
    <row r="479" spans="1:4" hidden="1">
      <c r="A479" s="25">
        <v>225</v>
      </c>
      <c r="B479" s="25" t="s">
        <v>930</v>
      </c>
      <c r="C479" s="248">
        <f t="shared" si="10"/>
        <v>0</v>
      </c>
      <c r="D479" s="439"/>
    </row>
    <row r="480" spans="1:4" hidden="1">
      <c r="A480" s="25">
        <v>226</v>
      </c>
      <c r="B480" s="25" t="s">
        <v>931</v>
      </c>
      <c r="C480" s="248">
        <f t="shared" si="10"/>
        <v>0</v>
      </c>
      <c r="D480" s="439"/>
    </row>
    <row r="481" spans="1:17" hidden="1">
      <c r="A481" s="25">
        <v>227</v>
      </c>
      <c r="B481" s="25" t="s">
        <v>932</v>
      </c>
      <c r="C481" s="248">
        <f t="shared" si="10"/>
        <v>0</v>
      </c>
      <c r="D481" s="439"/>
    </row>
    <row r="482" spans="1:17" hidden="1">
      <c r="A482" s="25">
        <v>228</v>
      </c>
      <c r="B482" s="25" t="s">
        <v>933</v>
      </c>
      <c r="C482" s="248">
        <f t="shared" si="10"/>
        <v>0</v>
      </c>
      <c r="D482" s="439"/>
    </row>
    <row r="483" spans="1:17" s="429" customFormat="1" hidden="1">
      <c r="A483" s="25">
        <v>229</v>
      </c>
      <c r="B483" s="25" t="s">
        <v>1815</v>
      </c>
      <c r="C483" s="248">
        <f t="shared" si="10"/>
        <v>3172470</v>
      </c>
      <c r="D483" s="439"/>
      <c r="E483" s="47"/>
      <c r="F483" s="30"/>
      <c r="G483" s="47"/>
      <c r="H483" s="30"/>
      <c r="I483" s="47"/>
      <c r="J483" s="30"/>
      <c r="K483" s="47"/>
      <c r="L483" s="30"/>
      <c r="M483" s="47"/>
      <c r="N483" s="30"/>
      <c r="O483" s="31"/>
      <c r="Q483"/>
    </row>
    <row r="484" spans="1:17" s="429" customFormat="1" hidden="1">
      <c r="A484" s="25">
        <v>230</v>
      </c>
      <c r="B484" s="25" t="s">
        <v>1816</v>
      </c>
      <c r="C484" s="248">
        <f t="shared" si="10"/>
        <v>2796018</v>
      </c>
      <c r="D484" s="439"/>
      <c r="E484" s="47"/>
      <c r="F484" s="30"/>
      <c r="G484" s="47"/>
      <c r="H484" s="30"/>
      <c r="I484" s="47"/>
      <c r="J484" s="30"/>
      <c r="K484" s="47"/>
      <c r="L484" s="30"/>
      <c r="M484" s="47"/>
      <c r="N484" s="30"/>
      <c r="O484" s="31"/>
      <c r="Q484"/>
    </row>
    <row r="485" spans="1:17" hidden="1">
      <c r="A485" s="25">
        <v>300</v>
      </c>
      <c r="B485" s="25" t="s">
        <v>726</v>
      </c>
      <c r="C485" s="440">
        <f>SUM(C486:C503)</f>
        <v>6162300</v>
      </c>
      <c r="D485" s="439">
        <f>C485/$C$445</f>
        <v>0.17571951170375555</v>
      </c>
      <c r="Q485" s="429"/>
    </row>
    <row r="486" spans="1:17" hidden="1">
      <c r="A486" s="25">
        <v>301</v>
      </c>
      <c r="B486" s="25" t="s">
        <v>936</v>
      </c>
      <c r="C486" s="248">
        <f>SUMIF($G$5:$G$429,A486,$H$5:$H$429)</f>
        <v>0</v>
      </c>
      <c r="D486" s="439"/>
      <c r="Q486" s="429"/>
    </row>
    <row r="487" spans="1:17" hidden="1">
      <c r="A487" s="25">
        <v>302</v>
      </c>
      <c r="B487" s="25" t="s">
        <v>937</v>
      </c>
      <c r="C487" s="248">
        <f t="shared" ref="C487:C503" si="11">SUMIF($G$5:$G$429,A487,$H$5:$H$429)</f>
        <v>0</v>
      </c>
      <c r="D487" s="439"/>
    </row>
    <row r="488" spans="1:17" hidden="1">
      <c r="A488" s="25">
        <v>303</v>
      </c>
      <c r="B488" s="25" t="s">
        <v>938</v>
      </c>
      <c r="C488" s="248">
        <f t="shared" si="11"/>
        <v>0</v>
      </c>
      <c r="D488" s="439"/>
    </row>
    <row r="489" spans="1:17" hidden="1">
      <c r="A489" s="25">
        <v>304</v>
      </c>
      <c r="B489" s="25" t="s">
        <v>939</v>
      </c>
      <c r="C489" s="248">
        <f t="shared" si="11"/>
        <v>1159525</v>
      </c>
      <c r="D489" s="439"/>
    </row>
    <row r="490" spans="1:17" hidden="1">
      <c r="A490" s="25">
        <v>305</v>
      </c>
      <c r="B490" s="25" t="s">
        <v>940</v>
      </c>
      <c r="C490" s="248">
        <f t="shared" si="11"/>
        <v>980000</v>
      </c>
      <c r="D490" s="439"/>
    </row>
    <row r="491" spans="1:17" hidden="1">
      <c r="A491" s="25">
        <v>306</v>
      </c>
      <c r="B491" s="25" t="s">
        <v>941</v>
      </c>
      <c r="C491" s="248">
        <f t="shared" si="11"/>
        <v>800000</v>
      </c>
      <c r="D491" s="439"/>
    </row>
    <row r="492" spans="1:17" hidden="1">
      <c r="A492" s="25">
        <v>307</v>
      </c>
      <c r="B492" s="25" t="s">
        <v>942</v>
      </c>
      <c r="C492" s="248">
        <f t="shared" si="11"/>
        <v>0</v>
      </c>
      <c r="D492" s="439"/>
    </row>
    <row r="493" spans="1:17" hidden="1">
      <c r="A493" s="25">
        <v>308</v>
      </c>
      <c r="B493" s="25" t="s">
        <v>943</v>
      </c>
      <c r="C493" s="248">
        <f t="shared" si="11"/>
        <v>0</v>
      </c>
      <c r="D493" s="439"/>
    </row>
    <row r="494" spans="1:17" hidden="1">
      <c r="A494" s="25">
        <v>309</v>
      </c>
      <c r="B494" s="25" t="s">
        <v>944</v>
      </c>
      <c r="C494" s="248">
        <f t="shared" si="11"/>
        <v>0</v>
      </c>
      <c r="D494" s="439"/>
    </row>
    <row r="495" spans="1:17" hidden="1">
      <c r="A495" s="25">
        <v>310</v>
      </c>
      <c r="B495" s="25" t="s">
        <v>945</v>
      </c>
      <c r="C495" s="248">
        <f t="shared" si="11"/>
        <v>0</v>
      </c>
      <c r="D495" s="439"/>
    </row>
    <row r="496" spans="1:17" hidden="1">
      <c r="A496" s="25">
        <v>311</v>
      </c>
      <c r="B496" s="25" t="s">
        <v>946</v>
      </c>
      <c r="C496" s="248">
        <f t="shared" si="11"/>
        <v>0</v>
      </c>
      <c r="D496" s="439"/>
    </row>
    <row r="497" spans="1:4" hidden="1">
      <c r="A497" s="25">
        <v>312</v>
      </c>
      <c r="B497" s="25" t="s">
        <v>947</v>
      </c>
      <c r="C497" s="248">
        <f t="shared" si="11"/>
        <v>0</v>
      </c>
      <c r="D497" s="439"/>
    </row>
    <row r="498" spans="1:4" hidden="1">
      <c r="A498" s="25">
        <v>313</v>
      </c>
      <c r="B498" s="25" t="s">
        <v>948</v>
      </c>
      <c r="C498" s="248">
        <f t="shared" si="11"/>
        <v>3222775</v>
      </c>
      <c r="D498" s="439"/>
    </row>
    <row r="499" spans="1:4" hidden="1">
      <c r="A499" s="25">
        <v>314</v>
      </c>
      <c r="B499" s="25" t="s">
        <v>949</v>
      </c>
      <c r="C499" s="248">
        <f t="shared" si="11"/>
        <v>0</v>
      </c>
      <c r="D499" s="439"/>
    </row>
    <row r="500" spans="1:4" hidden="1">
      <c r="A500" s="25">
        <v>315</v>
      </c>
      <c r="B500" s="25" t="s">
        <v>950</v>
      </c>
      <c r="C500" s="248">
        <f t="shared" si="11"/>
        <v>0</v>
      </c>
      <c r="D500" s="439"/>
    </row>
    <row r="501" spans="1:4" hidden="1">
      <c r="A501" s="25">
        <v>316</v>
      </c>
      <c r="B501" s="25" t="s">
        <v>951</v>
      </c>
      <c r="C501" s="248">
        <f t="shared" si="11"/>
        <v>0</v>
      </c>
      <c r="D501" s="439"/>
    </row>
    <row r="502" spans="1:4" hidden="1">
      <c r="A502" s="25">
        <v>317</v>
      </c>
      <c r="B502" s="25" t="s">
        <v>952</v>
      </c>
      <c r="C502" s="248">
        <f t="shared" si="11"/>
        <v>0</v>
      </c>
      <c r="D502" s="439"/>
    </row>
    <row r="503" spans="1:4" hidden="1">
      <c r="A503" s="25">
        <v>399</v>
      </c>
      <c r="B503" s="25" t="s">
        <v>953</v>
      </c>
      <c r="C503" s="248">
        <f t="shared" si="11"/>
        <v>0</v>
      </c>
      <c r="D503" s="439"/>
    </row>
    <row r="504" spans="1:4" hidden="1">
      <c r="A504" s="25">
        <v>400</v>
      </c>
      <c r="B504" s="25" t="s">
        <v>727</v>
      </c>
      <c r="C504" s="440">
        <f>SUM(C505:C512)</f>
        <v>3000000</v>
      </c>
      <c r="D504" s="439">
        <f>C504/$C$445</f>
        <v>8.5545743490460804E-2</v>
      </c>
    </row>
    <row r="505" spans="1:4" hidden="1">
      <c r="A505" s="25">
        <v>401</v>
      </c>
      <c r="B505" s="25" t="s">
        <v>1125</v>
      </c>
      <c r="C505" s="248">
        <f>SUMIF($I$5:$I$429,A505,$J$5:$J$429)</f>
        <v>1040000</v>
      </c>
      <c r="D505" s="439"/>
    </row>
    <row r="506" spans="1:4" hidden="1">
      <c r="A506" s="25">
        <v>402</v>
      </c>
      <c r="B506" s="25" t="s">
        <v>1126</v>
      </c>
      <c r="C506" s="248">
        <f t="shared" ref="C506:C512" si="12">SUMIF($I$5:$I$429,A506,$J$5:$J$429)</f>
        <v>0</v>
      </c>
      <c r="D506" s="439"/>
    </row>
    <row r="507" spans="1:4" hidden="1">
      <c r="A507" s="25">
        <v>403</v>
      </c>
      <c r="B507" s="25" t="s">
        <v>1127</v>
      </c>
      <c r="C507" s="248">
        <f t="shared" si="12"/>
        <v>0</v>
      </c>
      <c r="D507" s="439"/>
    </row>
    <row r="508" spans="1:4" hidden="1">
      <c r="A508" s="25">
        <v>404</v>
      </c>
      <c r="B508" s="25" t="s">
        <v>1128</v>
      </c>
      <c r="C508" s="248">
        <f t="shared" si="12"/>
        <v>0</v>
      </c>
      <c r="D508" s="439"/>
    </row>
    <row r="509" spans="1:4" hidden="1">
      <c r="A509" s="25">
        <v>405</v>
      </c>
      <c r="B509" s="25" t="s">
        <v>1129</v>
      </c>
      <c r="C509" s="248">
        <f t="shared" si="12"/>
        <v>0</v>
      </c>
      <c r="D509" s="439"/>
    </row>
    <row r="510" spans="1:4" hidden="1">
      <c r="A510" s="25">
        <v>406</v>
      </c>
      <c r="B510" s="25" t="s">
        <v>1130</v>
      </c>
      <c r="C510" s="248">
        <f t="shared" si="12"/>
        <v>1610000</v>
      </c>
      <c r="D510" s="439"/>
    </row>
    <row r="511" spans="1:4" hidden="1">
      <c r="A511" s="25">
        <v>407</v>
      </c>
      <c r="B511" s="25" t="s">
        <v>1131</v>
      </c>
      <c r="C511" s="248">
        <f t="shared" si="12"/>
        <v>0</v>
      </c>
      <c r="D511" s="439"/>
    </row>
    <row r="512" spans="1:4" hidden="1">
      <c r="A512" s="25">
        <v>499</v>
      </c>
      <c r="B512" s="25" t="s">
        <v>1132</v>
      </c>
      <c r="C512" s="248">
        <f t="shared" si="12"/>
        <v>350000</v>
      </c>
      <c r="D512" s="439"/>
    </row>
    <row r="513" spans="1:4" hidden="1">
      <c r="A513" s="25">
        <v>500</v>
      </c>
      <c r="B513" s="25" t="s">
        <v>728</v>
      </c>
      <c r="C513" s="440">
        <f>SUM(C514:C517)</f>
        <v>0</v>
      </c>
      <c r="D513" s="439">
        <f>C513/$C$445</f>
        <v>0</v>
      </c>
    </row>
    <row r="514" spans="1:4" hidden="1">
      <c r="A514" s="25">
        <v>501</v>
      </c>
      <c r="B514" s="25" t="s">
        <v>730</v>
      </c>
      <c r="C514" s="248">
        <f>SUMIF($K$5:$K$429,A514,$L$5:$L$429)</f>
        <v>0</v>
      </c>
      <c r="D514" s="439"/>
    </row>
    <row r="515" spans="1:4" hidden="1">
      <c r="A515" s="25">
        <v>502</v>
      </c>
      <c r="B515" s="25" t="s">
        <v>729</v>
      </c>
      <c r="C515" s="248">
        <f t="shared" ref="C515:C517" si="13">SUMIF($K$5:$K$429,A515,$L$5:$L$429)</f>
        <v>0</v>
      </c>
      <c r="D515" s="439"/>
    </row>
    <row r="516" spans="1:4" hidden="1">
      <c r="A516" s="25">
        <v>503</v>
      </c>
      <c r="B516" s="25" t="s">
        <v>731</v>
      </c>
      <c r="C516" s="248">
        <f t="shared" si="13"/>
        <v>0</v>
      </c>
      <c r="D516" s="439"/>
    </row>
    <row r="517" spans="1:4" hidden="1">
      <c r="A517" s="25">
        <v>599</v>
      </c>
      <c r="B517" s="25" t="s">
        <v>958</v>
      </c>
      <c r="C517" s="248">
        <f t="shared" si="13"/>
        <v>0</v>
      </c>
      <c r="D517" s="439"/>
    </row>
    <row r="518" spans="1:4" hidden="1">
      <c r="A518" s="25">
        <v>900</v>
      </c>
      <c r="B518" s="25" t="s">
        <v>732</v>
      </c>
      <c r="C518" s="440">
        <f>SUM(C519:C523)</f>
        <v>0</v>
      </c>
      <c r="D518" s="439">
        <f>C518/$C$445</f>
        <v>0</v>
      </c>
    </row>
    <row r="519" spans="1:4" hidden="1">
      <c r="A519" s="25">
        <v>901</v>
      </c>
      <c r="B519" s="25" t="s">
        <v>954</v>
      </c>
      <c r="C519" s="248">
        <f>SUMIF($M$5:$M$429,A519,$N$5:$N$429)</f>
        <v>0</v>
      </c>
      <c r="D519" s="439"/>
    </row>
    <row r="520" spans="1:4" hidden="1">
      <c r="A520" s="25">
        <v>902</v>
      </c>
      <c r="B520" s="25" t="s">
        <v>955</v>
      </c>
      <c r="C520" s="248">
        <f t="shared" ref="C520:C523" si="14">SUMIF($M$5:$M$429,A520,$N$5:$N$429)</f>
        <v>0</v>
      </c>
      <c r="D520" s="439"/>
    </row>
    <row r="521" spans="1:4" hidden="1">
      <c r="A521" s="25">
        <v>903</v>
      </c>
      <c r="B521" s="25" t="s">
        <v>956</v>
      </c>
      <c r="C521" s="248">
        <f t="shared" si="14"/>
        <v>0</v>
      </c>
      <c r="D521" s="439"/>
    </row>
    <row r="522" spans="1:4" hidden="1">
      <c r="A522" s="25">
        <v>904</v>
      </c>
      <c r="B522" s="25" t="s">
        <v>957</v>
      </c>
      <c r="C522" s="248">
        <f t="shared" si="14"/>
        <v>0</v>
      </c>
      <c r="D522" s="439"/>
    </row>
    <row r="523" spans="1:4" hidden="1">
      <c r="A523" s="25">
        <v>999</v>
      </c>
      <c r="B523" s="25" t="s">
        <v>725</v>
      </c>
      <c r="C523" s="248">
        <f t="shared" si="14"/>
        <v>0</v>
      </c>
      <c r="D523" s="439"/>
    </row>
    <row r="524" spans="1:4" hidden="1">
      <c r="C524" s="440"/>
      <c r="D524" s="442"/>
    </row>
    <row r="525" spans="1:4" hidden="1">
      <c r="B525" s="25" t="s">
        <v>1289</v>
      </c>
      <c r="C525" s="440"/>
      <c r="D525" s="442"/>
    </row>
    <row r="526" spans="1:4" hidden="1">
      <c r="A526" s="25">
        <v>1</v>
      </c>
      <c r="B526" s="25" t="s">
        <v>1290</v>
      </c>
      <c r="C526" s="440">
        <f>C434+C435+C436+C437+C440+C441</f>
        <v>22284327</v>
      </c>
      <c r="D526" s="442">
        <f>C526/$C$529</f>
        <v>0.6354431071331833</v>
      </c>
    </row>
    <row r="527" spans="1:4" hidden="1">
      <c r="A527" s="25">
        <v>2</v>
      </c>
      <c r="B527" s="25" t="s">
        <v>1291</v>
      </c>
      <c r="C527" s="440">
        <f>C438+C439</f>
        <v>12669770</v>
      </c>
      <c r="D527" s="442">
        <f t="shared" ref="D527:D528" si="15">C527/$C$529</f>
        <v>0.3612816315010452</v>
      </c>
    </row>
    <row r="528" spans="1:4" hidden="1">
      <c r="A528" s="25">
        <v>3</v>
      </c>
      <c r="B528" s="25" t="s">
        <v>1292</v>
      </c>
      <c r="C528" s="440">
        <f>C442</f>
        <v>114860</v>
      </c>
      <c r="D528" s="442">
        <f t="shared" si="15"/>
        <v>3.2752613657714429E-3</v>
      </c>
    </row>
    <row r="529" spans="3:3" hidden="1">
      <c r="C529" s="47">
        <f>SUM(C526:C528)</f>
        <v>35068957</v>
      </c>
    </row>
  </sheetData>
  <sheetProtection password="D38D" sheet="1" objects="1" scenarios="1"/>
  <mergeCells count="21">
    <mergeCell ref="M430:N430"/>
    <mergeCell ref="C430:D430"/>
    <mergeCell ref="B1:B3"/>
    <mergeCell ref="E430:F430"/>
    <mergeCell ref="G430:H430"/>
    <mergeCell ref="I430:J430"/>
    <mergeCell ref="K430:L430"/>
    <mergeCell ref="M3:N3"/>
    <mergeCell ref="O1:O3"/>
    <mergeCell ref="A1:A3"/>
    <mergeCell ref="C3:D3"/>
    <mergeCell ref="E3:F3"/>
    <mergeCell ref="G3:H3"/>
    <mergeCell ref="I3:J3"/>
    <mergeCell ref="K3:L3"/>
    <mergeCell ref="C1:D1"/>
    <mergeCell ref="M1:N1"/>
    <mergeCell ref="K1:L1"/>
    <mergeCell ref="I1:J1"/>
    <mergeCell ref="G1:H1"/>
    <mergeCell ref="E1:F1"/>
  </mergeCells>
  <conditionalFormatting sqref="C7:D7 C26:F29 M26:N29 C9:D10 E9:H9 M12:N14 E12:H13 C12:D14 C17:D20 E18:F20 M17:N20 M23:N23 C23:H23 M31:N34 C31:F34 C36:F36 M36:N36 M38:N38 C38:F38 C40:F41 M40:N41 C109:F117 C119:F127 C268:F273 C139:F147 C167:F175 C220:F227 C253:F258 K253:N258 K268:N273 M139:N147 M44:N51 C44:F51 C53:F55 M53:N55 M57:N63 C57:F63 C65:F65 M65:N65 M67:N75 C67:F75 C77:F83 M77:N83 M85:N85 C85:F85 C88:F92 M88:N92 M94:N96 C94:F96 C98:F106 M98:N106 M109:N117 M119:N127 C129:F137 M129:N137 C149:F157 M149:N157 M159:N165 C159:F165 M167:N175 M177:N181 C177:F181 C183:F191 M183:N191 M220:N227 M229:N231 C229:D231 K260:N263 C260:F263 C265:F266 K265:N266 C242:D242 C277:F284 C301:F309 C321:N328 C312:N319 C275:F275 K275:N275 K277:N284 C286:D294 K286:N294 K296:N299 C296:F299 K301:N309 C330:N331 C334:D335 M334:N335 M337:N345 C337:D345 C347:D352 M347:N352 M367:N368 C367:D368 C371:D372 M371:N372 M377:N379 C377:D379 C400:F401 K400:N401 K409:N410 C409:F410 C418:F418 K418:N418 K421:N421 C421:F421 C424:F424 K424:N424 C244:D245 G377:J379">
    <cfRule type="containsBlanks" dxfId="118" priority="2076">
      <formula>LEN(TRIM(C7))=0</formula>
    </cfRule>
  </conditionalFormatting>
  <conditionalFormatting sqref="C429:D429">
    <cfRule type="containsBlanks" dxfId="117" priority="2018">
      <formula>LEN(TRIM(C429))=0</formula>
    </cfRule>
  </conditionalFormatting>
  <conditionalFormatting sqref="E429:F429">
    <cfRule type="containsBlanks" dxfId="116" priority="1962">
      <formula>LEN(TRIM(E429))=0</formula>
    </cfRule>
  </conditionalFormatting>
  <conditionalFormatting sqref="M429:N429">
    <cfRule type="containsBlanks" dxfId="115" priority="1872">
      <formula>LEN(TRIM(M429))=0</formula>
    </cfRule>
  </conditionalFormatting>
  <conditionalFormatting sqref="N429">
    <cfRule type="containsBlanks" dxfId="114" priority="213">
      <formula>LEN(TRIM(N429))=0</formula>
    </cfRule>
  </conditionalFormatting>
  <conditionalFormatting sqref="N429">
    <cfRule type="containsBlanks" dxfId="113" priority="212">
      <formula>LEN(TRIM(N429))=0</formula>
    </cfRule>
  </conditionalFormatting>
  <conditionalFormatting sqref="N429">
    <cfRule type="containsBlanks" dxfId="112" priority="211">
      <formula>LEN(TRIM(N429))=0</formula>
    </cfRule>
  </conditionalFormatting>
  <conditionalFormatting sqref="N429">
    <cfRule type="containsBlanks" dxfId="111" priority="210">
      <formula>LEN(TRIM(N429))=0</formula>
    </cfRule>
  </conditionalFormatting>
  <conditionalFormatting sqref="N429">
    <cfRule type="containsBlanks" dxfId="110" priority="209">
      <formula>LEN(TRIM(N429))=0</formula>
    </cfRule>
  </conditionalFormatting>
  <conditionalFormatting sqref="N429">
    <cfRule type="containsBlanks" dxfId="109" priority="208">
      <formula>LEN(TRIM(N429))=0</formula>
    </cfRule>
  </conditionalFormatting>
  <conditionalFormatting sqref="N429">
    <cfRule type="containsBlanks" dxfId="108" priority="207">
      <formula>LEN(TRIM(N429))=0</formula>
    </cfRule>
  </conditionalFormatting>
  <conditionalFormatting sqref="N429">
    <cfRule type="containsBlanks" dxfId="107" priority="206">
      <formula>LEN(TRIM(N429))=0</formula>
    </cfRule>
  </conditionalFormatting>
  <conditionalFormatting sqref="N429">
    <cfRule type="containsBlanks" dxfId="106" priority="205">
      <formula>LEN(TRIM(N429))=0</formula>
    </cfRule>
  </conditionalFormatting>
  <conditionalFormatting sqref="N429">
    <cfRule type="containsBlanks" dxfId="105" priority="204">
      <formula>LEN(TRIM(N429))=0</formula>
    </cfRule>
  </conditionalFormatting>
  <conditionalFormatting sqref="N429">
    <cfRule type="containsBlanks" dxfId="104" priority="203">
      <formula>LEN(TRIM(N429))=0</formula>
    </cfRule>
  </conditionalFormatting>
  <conditionalFormatting sqref="N429">
    <cfRule type="containsBlanks" dxfId="103" priority="202">
      <formula>LEN(TRIM(N429))=0</formula>
    </cfRule>
  </conditionalFormatting>
  <conditionalFormatting sqref="N429">
    <cfRule type="containsBlanks" dxfId="102" priority="201">
      <formula>LEN(TRIM(N429))=0</formula>
    </cfRule>
  </conditionalFormatting>
  <conditionalFormatting sqref="N429">
    <cfRule type="containsBlanks" dxfId="101" priority="200">
      <formula>LEN(TRIM(N429))=0</formula>
    </cfRule>
  </conditionalFormatting>
  <conditionalFormatting sqref="N429">
    <cfRule type="containsBlanks" dxfId="100" priority="199">
      <formula>LEN(TRIM(N429))=0</formula>
    </cfRule>
  </conditionalFormatting>
  <conditionalFormatting sqref="N429">
    <cfRule type="containsBlanks" dxfId="99" priority="198">
      <formula>LEN(TRIM(N429))=0</formula>
    </cfRule>
  </conditionalFormatting>
  <conditionalFormatting sqref="N429">
    <cfRule type="containsBlanks" dxfId="98" priority="197">
      <formula>LEN(TRIM(N429))=0</formula>
    </cfRule>
  </conditionalFormatting>
  <conditionalFormatting sqref="N429">
    <cfRule type="containsBlanks" dxfId="97" priority="196">
      <formula>LEN(TRIM(N429))=0</formula>
    </cfRule>
  </conditionalFormatting>
  <conditionalFormatting sqref="N429">
    <cfRule type="containsBlanks" dxfId="96" priority="195">
      <formula>LEN(TRIM(N429))=0</formula>
    </cfRule>
  </conditionalFormatting>
  <conditionalFormatting sqref="N429">
    <cfRule type="containsBlanks" dxfId="95" priority="194">
      <formula>LEN(TRIM(N429))=0</formula>
    </cfRule>
  </conditionalFormatting>
  <conditionalFormatting sqref="N429">
    <cfRule type="containsBlanks" dxfId="94" priority="193">
      <formula>LEN(TRIM(N429))=0</formula>
    </cfRule>
  </conditionalFormatting>
  <conditionalFormatting sqref="N429">
    <cfRule type="containsBlanks" dxfId="93" priority="192">
      <formula>LEN(TRIM(N429))=0</formula>
    </cfRule>
  </conditionalFormatting>
  <conditionalFormatting sqref="F429">
    <cfRule type="containsBlanks" dxfId="92" priority="168">
      <formula>LEN(TRIM(F429))=0</formula>
    </cfRule>
  </conditionalFormatting>
  <conditionalFormatting sqref="F429">
    <cfRule type="containsBlanks" dxfId="91" priority="167">
      <formula>LEN(TRIM(F429))=0</formula>
    </cfRule>
  </conditionalFormatting>
  <conditionalFormatting sqref="F429">
    <cfRule type="containsBlanks" dxfId="90" priority="166">
      <formula>LEN(TRIM(F429))=0</formula>
    </cfRule>
  </conditionalFormatting>
  <conditionalFormatting sqref="F429">
    <cfRule type="containsBlanks" dxfId="89" priority="165">
      <formula>LEN(TRIM(F429))=0</formula>
    </cfRule>
  </conditionalFormatting>
  <conditionalFormatting sqref="F429">
    <cfRule type="containsBlanks" dxfId="88" priority="164">
      <formula>LEN(TRIM(F429))=0</formula>
    </cfRule>
  </conditionalFormatting>
  <conditionalFormatting sqref="F429">
    <cfRule type="containsBlanks" dxfId="87" priority="163">
      <formula>LEN(TRIM(F429))=0</formula>
    </cfRule>
  </conditionalFormatting>
  <conditionalFormatting sqref="F429">
    <cfRule type="containsBlanks" dxfId="86" priority="162">
      <formula>LEN(TRIM(F429))=0</formula>
    </cfRule>
  </conditionalFormatting>
  <conditionalFormatting sqref="F429">
    <cfRule type="containsBlanks" dxfId="85" priority="161">
      <formula>LEN(TRIM(F429))=0</formula>
    </cfRule>
  </conditionalFormatting>
  <conditionalFormatting sqref="F429">
    <cfRule type="containsBlanks" dxfId="84" priority="160">
      <formula>LEN(TRIM(F429))=0</formula>
    </cfRule>
  </conditionalFormatting>
  <conditionalFormatting sqref="F429">
    <cfRule type="containsBlanks" dxfId="83" priority="159">
      <formula>LEN(TRIM(F429))=0</formula>
    </cfRule>
  </conditionalFormatting>
  <conditionalFormatting sqref="F429">
    <cfRule type="containsBlanks" dxfId="82" priority="158">
      <formula>LEN(TRIM(F429))=0</formula>
    </cfRule>
  </conditionalFormatting>
  <conditionalFormatting sqref="F429">
    <cfRule type="containsBlanks" dxfId="81" priority="157">
      <formula>LEN(TRIM(F429))=0</formula>
    </cfRule>
  </conditionalFormatting>
  <conditionalFormatting sqref="F429">
    <cfRule type="containsBlanks" dxfId="80" priority="156">
      <formula>LEN(TRIM(F429))=0</formula>
    </cfRule>
  </conditionalFormatting>
  <conditionalFormatting sqref="F429">
    <cfRule type="containsBlanks" dxfId="79" priority="155">
      <formula>LEN(TRIM(F429))=0</formula>
    </cfRule>
  </conditionalFormatting>
  <conditionalFormatting sqref="F429">
    <cfRule type="containsBlanks" dxfId="78" priority="154">
      <formula>LEN(TRIM(F429))=0</formula>
    </cfRule>
  </conditionalFormatting>
  <conditionalFormatting sqref="F429">
    <cfRule type="containsBlanks" dxfId="77" priority="153">
      <formula>LEN(TRIM(F429))=0</formula>
    </cfRule>
  </conditionalFormatting>
  <conditionalFormatting sqref="F429">
    <cfRule type="containsBlanks" dxfId="76" priority="152">
      <formula>LEN(TRIM(F429))=0</formula>
    </cfRule>
  </conditionalFormatting>
  <conditionalFormatting sqref="F429">
    <cfRule type="containsBlanks" dxfId="75" priority="151">
      <formula>LEN(TRIM(F429))=0</formula>
    </cfRule>
  </conditionalFormatting>
  <conditionalFormatting sqref="F429">
    <cfRule type="containsBlanks" dxfId="74" priority="150">
      <formula>LEN(TRIM(F429))=0</formula>
    </cfRule>
  </conditionalFormatting>
  <conditionalFormatting sqref="F429">
    <cfRule type="containsBlanks" dxfId="73" priority="149">
      <formula>LEN(TRIM(F429))=0</formula>
    </cfRule>
  </conditionalFormatting>
  <conditionalFormatting sqref="F429">
    <cfRule type="containsBlanks" dxfId="72" priority="148">
      <formula>LEN(TRIM(F429))=0</formula>
    </cfRule>
  </conditionalFormatting>
  <conditionalFormatting sqref="F429">
    <cfRule type="containsBlanks" dxfId="71" priority="147">
      <formula>LEN(TRIM(F429))=0</formula>
    </cfRule>
  </conditionalFormatting>
  <conditionalFormatting sqref="F429">
    <cfRule type="containsBlanks" dxfId="70" priority="146">
      <formula>LEN(TRIM(F429))=0</formula>
    </cfRule>
  </conditionalFormatting>
  <conditionalFormatting sqref="D429">
    <cfRule type="containsBlanks" dxfId="69" priority="145">
      <formula>LEN(TRIM(D429))=0</formula>
    </cfRule>
  </conditionalFormatting>
  <conditionalFormatting sqref="D429">
    <cfRule type="containsBlanks" dxfId="68" priority="144">
      <formula>LEN(TRIM(D429))=0</formula>
    </cfRule>
  </conditionalFormatting>
  <conditionalFormatting sqref="D429">
    <cfRule type="containsBlanks" dxfId="67" priority="143">
      <formula>LEN(TRIM(D429))=0</formula>
    </cfRule>
  </conditionalFormatting>
  <conditionalFormatting sqref="D429">
    <cfRule type="containsBlanks" dxfId="66" priority="142">
      <formula>LEN(TRIM(D429))=0</formula>
    </cfRule>
  </conditionalFormatting>
  <conditionalFormatting sqref="D429">
    <cfRule type="containsBlanks" dxfId="65" priority="141">
      <formula>LEN(TRIM(D429))=0</formula>
    </cfRule>
  </conditionalFormatting>
  <conditionalFormatting sqref="D429">
    <cfRule type="containsBlanks" dxfId="64" priority="140">
      <formula>LEN(TRIM(D429))=0</formula>
    </cfRule>
  </conditionalFormatting>
  <conditionalFormatting sqref="D429">
    <cfRule type="containsBlanks" dxfId="63" priority="139">
      <formula>LEN(TRIM(D429))=0</formula>
    </cfRule>
  </conditionalFormatting>
  <conditionalFormatting sqref="D429">
    <cfRule type="containsBlanks" dxfId="62" priority="138">
      <formula>LEN(TRIM(D429))=0</formula>
    </cfRule>
  </conditionalFormatting>
  <conditionalFormatting sqref="D429">
    <cfRule type="containsBlanks" dxfId="61" priority="137">
      <formula>LEN(TRIM(D429))=0</formula>
    </cfRule>
  </conditionalFormatting>
  <conditionalFormatting sqref="D429">
    <cfRule type="containsBlanks" dxfId="60" priority="136">
      <formula>LEN(TRIM(D429))=0</formula>
    </cfRule>
  </conditionalFormatting>
  <conditionalFormatting sqref="D429">
    <cfRule type="containsBlanks" dxfId="59" priority="135">
      <formula>LEN(TRIM(D429))=0</formula>
    </cfRule>
  </conditionalFormatting>
  <conditionalFormatting sqref="D429">
    <cfRule type="containsBlanks" dxfId="58" priority="134">
      <formula>LEN(TRIM(D429))=0</formula>
    </cfRule>
  </conditionalFormatting>
  <conditionalFormatting sqref="D429">
    <cfRule type="containsBlanks" dxfId="57" priority="133">
      <formula>LEN(TRIM(D429))=0</formula>
    </cfRule>
  </conditionalFormatting>
  <conditionalFormatting sqref="D429">
    <cfRule type="containsBlanks" dxfId="56" priority="132">
      <formula>LEN(TRIM(D429))=0</formula>
    </cfRule>
  </conditionalFormatting>
  <conditionalFormatting sqref="D429">
    <cfRule type="containsBlanks" dxfId="55" priority="131">
      <formula>LEN(TRIM(D429))=0</formula>
    </cfRule>
  </conditionalFormatting>
  <conditionalFormatting sqref="D429">
    <cfRule type="containsBlanks" dxfId="54" priority="130">
      <formula>LEN(TRIM(D429))=0</formula>
    </cfRule>
  </conditionalFormatting>
  <conditionalFormatting sqref="D429">
    <cfRule type="containsBlanks" dxfId="53" priority="129">
      <formula>LEN(TRIM(D429))=0</formula>
    </cfRule>
  </conditionalFormatting>
  <conditionalFormatting sqref="D429">
    <cfRule type="containsBlanks" dxfId="52" priority="128">
      <formula>LEN(TRIM(D429))=0</formula>
    </cfRule>
  </conditionalFormatting>
  <conditionalFormatting sqref="D429">
    <cfRule type="containsBlanks" dxfId="51" priority="127">
      <formula>LEN(TRIM(D429))=0</formula>
    </cfRule>
  </conditionalFormatting>
  <conditionalFormatting sqref="D429">
    <cfRule type="containsBlanks" dxfId="50" priority="126">
      <formula>LEN(TRIM(D429))=0</formula>
    </cfRule>
  </conditionalFormatting>
  <conditionalFormatting sqref="D429">
    <cfRule type="containsBlanks" dxfId="49" priority="125">
      <formula>LEN(TRIM(D429))=0</formula>
    </cfRule>
  </conditionalFormatting>
  <conditionalFormatting sqref="D429">
    <cfRule type="containsBlanks" dxfId="48" priority="124">
      <formula>LEN(TRIM(D429))=0</formula>
    </cfRule>
  </conditionalFormatting>
  <conditionalFormatting sqref="D429">
    <cfRule type="containsBlanks" dxfId="47" priority="123">
      <formula>LEN(TRIM(D429))=0</formula>
    </cfRule>
  </conditionalFormatting>
  <conditionalFormatting sqref="C204:D204">
    <cfRule type="containsBlanks" dxfId="46" priority="2">
      <formula>LEN(TRIM(C204))=0</formula>
    </cfRule>
  </conditionalFormatting>
  <conditionalFormatting sqref="C236:D236">
    <cfRule type="containsBlanks" dxfId="45" priority="1">
      <formula>LEN(TRIM(C236))=0</formula>
    </cfRule>
  </conditionalFormatting>
  <dataValidations xWindow="188" yWindow="279" count="9">
    <dataValidation type="whole" operator="greaterThan" allowBlank="1" showInputMessage="1" showErrorMessage="1" errorTitle="Valor no valido" error="La información que intenta ingresar es un números negativos o texto, favor de verificarlo." sqref="J429 J426:J427 H426:H427 D426:D427 F426:F427 L426:L427 H429 N426:N427 H337:H345 J337:J345 L337:L345 J301:J309 N374:N375 L422 L334:L335 D374:D375 F374:F375 H374:H375 J374:J375 L374:L375 L354:L362 D382:D387 F382:F387 H382:H387 J382:J387 H354:H362 L382:L387 F354:F362 F395:F397 D354:D362 H395:H397 J395:J397 J400:J407 J424 D389:D393 F389:F393 H389:H393 L347:L352 J389:J393 L389:L393 N422 H421:H422 H334:H335 F337:F345 N354:N362 L364:L372 L377:L379 J334:J335 F286:F294 H409:H416 L395:L397 N395:N397 J421:J422 H301:H309 H400:H407 D402:D407 F402:F407 L402:L407 D364:D366 N369:N370 H418:H419 H424 N389:N393 F411:F416 L411:L416 N402:N407 J409:J416 N411:N416 J354:J362 D395:D397 N382:N387 H347:H352 H275 N419 H286:H294 H296:H299 J275 J364:J372 J286:J294 H364:H372 J418:J419 J296:J299 D411:D416 D419 L419 F419 F364:F372 D422 D369:D370 J347:J352 N364:N366 F347:F352 F422 F334:F335 H277:H284 J277:J284 D243 N210:N218 N233:N246 J38 L38 H40:H41 J40:J41 L40:L41 H14:H15 J7:J10 N24 L12:L15 F7:F8 D21:D22 D8 H17:H22 L7:L10 J12:J15 F14:F15 H24 H7:H8 F17 H31:H36 J31:J36 L31:L36 N35 N21:N22 F35 D35 L26:L29 J26:J29 D15 F24 F21:F22 D24 H26:H29 J17:J24 L17:L24 H10 N7:N10 N15 F10 H248:H250 J248:J250 J268:J273 H268:H273 J265:J266 H265:H266 H85:H86 J260:J263 H260:H263 J253:J258 N248:N250 H253:H258 F204:F208 L248:L250 H38 J229:J231 H229:H231 F229:F231 L220:L227 J220:J227 H220:H227 H44:H51 N194:N202 D248:D250 D194:D202 N204:N208 L204:L208 L229:L231 L183:L191 L194:L202 J204:J208 J194:J202 H194:H202 H204:H208 F194:F202 J183:J191 H183:H191 H57:H65 D205:D208 F248:F250 J57:J65 L177:L181 J177:J181 D237:D241 L57:L65 H177:H181 L167:L175 J167:J175 H167:H175 L159:L165 J159:J165 H159:H165 L149:L157 J149:J157 L139:L147 H149:H157 J139:J147 H139:H147 L129:L137 J129:J137 H129:H137 L119:L127 J119:J127 H119:H127 L109:L117 J109:J117 H109:H117 L98:L106 L94:L96 J98:J106 H98:H106 J94:J96 L88:L92 J88:J92 H94:H96 D86 H88:H92 N86 F86 L85:L86 J85:J86 L77:L83 J77:J83 H77:H83 N64 L67:L75 J67:J75 H67:H75 F64 D64 L53:L55 J53:J55 H53:H55 L44:L51 J44:J51 D210:D218 F210:F218 H210:H218 J210:J218 L210:L218 D233:D235 D246 J233:J246 L233:L246 F233:F246 H233:H246 P242 P244:P246 F377:F379 L429">
      <formula1>0</formula1>
    </dataValidation>
    <dataValidation type="list" allowBlank="1" showInputMessage="1" showErrorMessage="1" sqref="C429 C400:C401 C377:C379 C409:C410 C418 C367:C368 C424 C371:C372 C347:C352 C337:C345 C334:C335 C330:C331 C321:C328 C312:C319 C301:C309 C296:C299 C286:C294 C277:C284 C275 C421 C260:C263 C242 C236 C265:C266 C40:C41 C36 C38 C9:C10 C12:C14 C26:C29 C23 C31:C34 C17:C20 C7 C44:C51 C53:C55 C67:C75 C77:C83 C65 C88:C92 C94:C96 C98:C106 C109:C117 C119:C127 C129:C137 C139:C147 C149:C157 C159:C165 C167:C175 C177:C181 C85 C57:C63 C183:C191 C220:C227 C268:C273 C204 C229:C231 C253:C258 C244:C245">
      <formula1>$Q$10:$Q$16</formula1>
    </dataValidation>
    <dataValidation type="list" allowBlank="1" showInputMessage="1" showErrorMessage="1" sqref="K268:K273 K424 K418 K409:K410 K400:K401 K312:K319 K330:K331 K301:K309 K296:K299 K286:K294 K277:K284 K275 K421 K321:K328 K253:K258 K260:K263 K265:K266">
      <formula1>$Q$76:$Q$79</formula1>
    </dataValidation>
    <dataValidation type="list" allowBlank="1" showInputMessage="1" showErrorMessage="1" sqref="M429 M421 M275 M277:M284 M286:M294 M296:M299 M301:M309 M312:M319 M321:M328 M330:M331 M334:M335 M337:M345 M347:M352 M371:M372 M424 M367:M368 M418 M409:M410 M377:M379 M400:M401 M44:M51 M40:M41 M36 M38 M12:M14 M268:M273 M265:M266 M260:M263 M253:M258 M229:M231 M23 M26:M29 M220:M227 M17:M20 M183:M191 M57:M63 M85 M177:M181 M167:M175 M159:M165 M149:M157 M139:M147 M129:M137 M119:M127 M109:M117 M98:M106 M94:M96 M88:M92 M65 M77:M83 M67:M75 M31:M34 M53:M55">
      <formula1>$Q$81:$Q$85</formula1>
    </dataValidation>
    <dataValidation type="whole" operator="greaterThanOrEqual" allowBlank="1" showInputMessage="1" showErrorMessage="1" errorTitle="Valor no valido" error="La información que intenta ingresar es un números negativos o texto, favor de verificarlo." sqref="N429 D67:D75 F429 D429 D275 F275 L275 N275 N277:N284 L277:L284 F277:F284 D277:D284 D286:D294 L286:L294 N286:N294 N296:N299 L296:L299 F296:F299 D296:D299 D301:D309 F301:F309 L301:L309 N301:N309 N312:N319 L312:L319 J312:J319 H312:H319 F312:F319 D312:D319 D321:D328 F321:F328 H321:H328 J321:J328 L321:L328 N321:N328 N330:N331 L330:L331 J330:J331 H330:H331 F330:F331 D330:D331 D334:D335 N334:N335 N337:N345 D337:D345 D347:D352 N347:N352 N367:N368 D367:D368 D371:D372 N371:N372 N377:N379 J377:J379 H377:H379 F67:F75 D377:D379 D400:D401 F400:F401 L400:L401 N400:N401 N409:N410 L409:L410 F409:F410 D409:D410 D418 F418 L418 N418 N421 L421 F421 D421 D424 F424 L424 N424 N67:N75 D244:D245 D65 N65 F65 D242 D57:D63 F57:F63 D236 N53:N55 N57:N63 D36 F36 N36 N38 F38 D38 D40:D41 F40:F41 N40:N41 D31:D34 F31:F34 N31:N34 N26:N29 F26:F29 D26:D29 D23 F23 H23 N23 N17:N20 F18:F20 D17:D20 D12:D14 F12:F13 H12:H13 N12:N14 F44:F51 N44:N51 H9 F9 D9:D10 D7 D268:D273 F268:F273 L268:L273 N268:N273 N265:N266 L265:L266 F265:F266 D265:D266 D260:D263 F260:F263 L260:L263 N260:N263 N253:N258 L253:L258 F253:F258 D253:D258 D229:D231 N229:N231 N220:N227 F220:F227 D220:D227 F53:F55 D53:D55 D44:D51 D204 N183:N191 F183:F191 D183:D191 D177:D181 F177:F181 N177:N181 N167:N175 F167:F175 D167:D175 D159:D165 F159:F165 N159:N165 N149:N157 F149:F157 D149:D157 D139:D147 F139:F147 N139:N147 N129:N137 F129:F137 D129:D137 D119:D127 F119:F127 N119:N127 N109:N117 F109:F117 D109:D117 N98:N106 F98:F106 D98:D106 D94:D96 F94:F96 N94:N96 N88:N92 F88:F92 D88:D92 D85 F85 N85 N77:N83 F77:F83 D77:D83">
      <formula1>0</formula1>
    </dataValidation>
    <dataValidation type="list" allowBlank="1" showInputMessage="1" showErrorMessage="1" sqref="G330:G331 G377:G379 G312:G319 G321:G328 G12:G13 G23 G9">
      <formula1>$Q$48:$Q$65</formula1>
    </dataValidation>
    <dataValidation type="list" allowBlank="1" showInputMessage="1" showErrorMessage="1" sqref="I330:I331 I377:I379 I312:I319 I321:I328">
      <formula1>$Q$67:$Q$74</formula1>
    </dataValidation>
    <dataValidation type="whole" errorStyle="warning" operator="greaterThan" allowBlank="1" showInputMessage="1" showErrorMessage="1" errorTitle="IMPORTANTE" error="Se recomienda leer las instrucciones antes de inciar con el llenado del presupuesto por objeto del gasto" sqref="B1:B3">
      <formula1>0</formula1>
    </dataValidation>
    <dataValidation type="list" allowBlank="1" showInputMessage="1" showErrorMessage="1" sqref="E429 E421 E424 E418 E409:E410 E275 E400:E401 E277:E284 E296:E299 E301:E309 E312:E319 E321:E328 E330:E331 E23 E12:E13 E26:E29 E9 E268:E273 E265:E266 E260:E263 E253:E258 E220:E227 E183:E191 E18:E20 E57:E63 E85 E177:E181 E167:E175 E159:E165 E149:E157 E139:E147 E129:E137 E119:E127 E109:E117 E98:E106 E94:E96 E88:E92 E65 E77:E83 E67:E75 E31:E34 E53:E55 E44:E51 E40:E41 E36 E38">
      <formula1>$Q$18:$Q$46</formula1>
    </dataValidation>
  </dataValidations>
  <pageMargins left="1.1811023622047245" right="0.39370078740157483" top="0.74803149606299213" bottom="0.78740157480314965" header="0.31496062992125984" footer="0.31496062992125984"/>
  <pageSetup paperSize="5" scale="75" orientation="landscape" r:id="rId1"/>
  <headerFooter>
    <oddHeader>&amp;L&amp;"-,Negrita"&amp;18Presupuesto de Egresos por Clasificación Económica y Objeto del Gasto 2012
&amp;14Nombre de la Entidad:&amp;16 &amp;F, Jalisco</oddHeader>
    <oddFooter>&amp;L&amp;8*OG: Obgeto del Gasto.
*OR: Origen del Recurso.&amp;RPágina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sheetPr codeName="Hoja16">
    <tabColor rgb="FFFFFF00"/>
  </sheetPr>
  <dimension ref="A1:WVP105"/>
  <sheetViews>
    <sheetView workbookViewId="0">
      <pane ySplit="2" topLeftCell="A38" activePane="bottomLeft" state="frozen"/>
      <selection pane="bottomLeft" activeCell="G3" sqref="G3:G45"/>
    </sheetView>
  </sheetViews>
  <sheetFormatPr baseColWidth="10" defaultColWidth="0" defaultRowHeight="0" customHeight="1" zeroHeight="1"/>
  <cols>
    <col min="1" max="2" width="28.5703125" style="319" customWidth="1"/>
    <col min="3" max="3" width="0" style="324" hidden="1" customWidth="1"/>
    <col min="4" max="4" width="8.5703125" style="335" customWidth="1"/>
    <col min="5" max="5" width="3.85546875" style="336" bestFit="1" customWidth="1"/>
    <col min="6" max="6" width="16.5703125" style="337" customWidth="1"/>
    <col min="7" max="7" width="16.5703125" style="335" customWidth="1"/>
    <col min="8" max="8" width="20.28515625" style="335" bestFit="1" customWidth="1"/>
    <col min="9" max="9" width="0.28515625" style="318" customWidth="1"/>
    <col min="10" max="244" width="11.42578125" style="319" hidden="1"/>
    <col min="245" max="245" width="16.42578125" style="319" hidden="1"/>
    <col min="246" max="246" width="16" style="319" hidden="1"/>
    <col min="247" max="249" width="3.28515625" style="319" hidden="1"/>
    <col min="250" max="250" width="7.140625" style="319" hidden="1"/>
    <col min="251" max="262" width="13.7109375" style="319" hidden="1"/>
    <col min="263" max="263" width="14.42578125" style="319" hidden="1"/>
    <col min="264" max="264" width="1.7109375" style="319" hidden="1"/>
    <col min="265" max="499" width="11.42578125" style="319" hidden="1"/>
    <col min="500" max="500" width="1.7109375" style="319" hidden="1"/>
    <col min="501" max="501" width="16.42578125" style="319" hidden="1"/>
    <col min="502" max="502" width="16" style="319" hidden="1"/>
    <col min="503" max="505" width="3.28515625" style="319" hidden="1"/>
    <col min="506" max="506" width="7.140625" style="319" hidden="1"/>
    <col min="507" max="518" width="13.7109375" style="319" hidden="1"/>
    <col min="519" max="519" width="14.42578125" style="319" hidden="1"/>
    <col min="520" max="520" width="1.7109375" style="319" hidden="1"/>
    <col min="521" max="755" width="11.42578125" style="319" hidden="1"/>
    <col min="756" max="756" width="1.7109375" style="319" hidden="1"/>
    <col min="757" max="757" width="16.42578125" style="319" hidden="1"/>
    <col min="758" max="758" width="16" style="319" hidden="1"/>
    <col min="759" max="761" width="3.28515625" style="319" hidden="1"/>
    <col min="762" max="762" width="7.140625" style="319" hidden="1"/>
    <col min="763" max="774" width="13.7109375" style="319" hidden="1"/>
    <col min="775" max="775" width="14.42578125" style="319" hidden="1"/>
    <col min="776" max="776" width="1.7109375" style="319" hidden="1"/>
    <col min="777" max="1011" width="11.42578125" style="319" hidden="1"/>
    <col min="1012" max="1012" width="1.7109375" style="319" hidden="1"/>
    <col min="1013" max="1013" width="16.42578125" style="319" hidden="1"/>
    <col min="1014" max="1014" width="16" style="319" hidden="1"/>
    <col min="1015" max="1017" width="3.28515625" style="319" hidden="1"/>
    <col min="1018" max="1018" width="7.140625" style="319" hidden="1"/>
    <col min="1019" max="1030" width="13.7109375" style="319" hidden="1"/>
    <col min="1031" max="1031" width="14.42578125" style="319" hidden="1"/>
    <col min="1032" max="1032" width="1.7109375" style="319" hidden="1"/>
    <col min="1033" max="1267" width="11.42578125" style="319" hidden="1"/>
    <col min="1268" max="1268" width="1.7109375" style="319" hidden="1"/>
    <col min="1269" max="1269" width="16.42578125" style="319" hidden="1"/>
    <col min="1270" max="1270" width="16" style="319" hidden="1"/>
    <col min="1271" max="1273" width="3.28515625" style="319" hidden="1"/>
    <col min="1274" max="1274" width="7.140625" style="319" hidden="1"/>
    <col min="1275" max="1286" width="13.7109375" style="319" hidden="1"/>
    <col min="1287" max="1287" width="14.42578125" style="319" hidden="1"/>
    <col min="1288" max="1288" width="1.7109375" style="319" hidden="1"/>
    <col min="1289" max="1523" width="11.42578125" style="319" hidden="1"/>
    <col min="1524" max="1524" width="1.7109375" style="319" hidden="1"/>
    <col min="1525" max="1525" width="16.42578125" style="319" hidden="1"/>
    <col min="1526" max="1526" width="16" style="319" hidden="1"/>
    <col min="1527" max="1529" width="3.28515625" style="319" hidden="1"/>
    <col min="1530" max="1530" width="7.140625" style="319" hidden="1"/>
    <col min="1531" max="1542" width="13.7109375" style="319" hidden="1"/>
    <col min="1543" max="1543" width="14.42578125" style="319" hidden="1"/>
    <col min="1544" max="1544" width="1.7109375" style="319" hidden="1"/>
    <col min="1545" max="1779" width="11.42578125" style="319" hidden="1"/>
    <col min="1780" max="1780" width="1.7109375" style="319" hidden="1"/>
    <col min="1781" max="1781" width="16.42578125" style="319" hidden="1"/>
    <col min="1782" max="1782" width="16" style="319" hidden="1"/>
    <col min="1783" max="1785" width="3.28515625" style="319" hidden="1"/>
    <col min="1786" max="1786" width="7.140625" style="319" hidden="1"/>
    <col min="1787" max="1798" width="13.7109375" style="319" hidden="1"/>
    <col min="1799" max="1799" width="14.42578125" style="319" hidden="1"/>
    <col min="1800" max="1800" width="1.7109375" style="319" hidden="1"/>
    <col min="1801" max="2035" width="11.42578125" style="319" hidden="1"/>
    <col min="2036" max="2036" width="1.7109375" style="319" hidden="1"/>
    <col min="2037" max="2037" width="16.42578125" style="319" hidden="1"/>
    <col min="2038" max="2038" width="16" style="319" hidden="1"/>
    <col min="2039" max="2041" width="3.28515625" style="319" hidden="1"/>
    <col min="2042" max="2042" width="7.140625" style="319" hidden="1"/>
    <col min="2043" max="2054" width="13.7109375" style="319" hidden="1"/>
    <col min="2055" max="2055" width="14.42578125" style="319" hidden="1"/>
    <col min="2056" max="2056" width="1.7109375" style="319" hidden="1"/>
    <col min="2057" max="2291" width="11.42578125" style="319" hidden="1"/>
    <col min="2292" max="2292" width="1.7109375" style="319" hidden="1"/>
    <col min="2293" max="2293" width="16.42578125" style="319" hidden="1"/>
    <col min="2294" max="2294" width="16" style="319" hidden="1"/>
    <col min="2295" max="2297" width="3.28515625" style="319" hidden="1"/>
    <col min="2298" max="2298" width="7.140625" style="319" hidden="1"/>
    <col min="2299" max="2310" width="13.7109375" style="319" hidden="1"/>
    <col min="2311" max="2311" width="14.42578125" style="319" hidden="1"/>
    <col min="2312" max="2312" width="1.7109375" style="319" hidden="1"/>
    <col min="2313" max="2547" width="11.42578125" style="319" hidden="1"/>
    <col min="2548" max="2548" width="1.7109375" style="319" hidden="1"/>
    <col min="2549" max="2549" width="16.42578125" style="319" hidden="1"/>
    <col min="2550" max="2550" width="16" style="319" hidden="1"/>
    <col min="2551" max="2553" width="3.28515625" style="319" hidden="1"/>
    <col min="2554" max="2554" width="7.140625" style="319" hidden="1"/>
    <col min="2555" max="2566" width="13.7109375" style="319" hidden="1"/>
    <col min="2567" max="2567" width="14.42578125" style="319" hidden="1"/>
    <col min="2568" max="2568" width="1.7109375" style="319" hidden="1"/>
    <col min="2569" max="2803" width="11.42578125" style="319" hidden="1"/>
    <col min="2804" max="2804" width="1.7109375" style="319" hidden="1"/>
    <col min="2805" max="2805" width="16.42578125" style="319" hidden="1"/>
    <col min="2806" max="2806" width="16" style="319" hidden="1"/>
    <col min="2807" max="2809" width="3.28515625" style="319" hidden="1"/>
    <col min="2810" max="2810" width="7.140625" style="319" hidden="1"/>
    <col min="2811" max="2822" width="13.7109375" style="319" hidden="1"/>
    <col min="2823" max="2823" width="14.42578125" style="319" hidden="1"/>
    <col min="2824" max="2824" width="1.7109375" style="319" hidden="1"/>
    <col min="2825" max="3059" width="11.42578125" style="319" hidden="1"/>
    <col min="3060" max="3060" width="1.7109375" style="319" hidden="1"/>
    <col min="3061" max="3061" width="16.42578125" style="319" hidden="1"/>
    <col min="3062" max="3062" width="16" style="319" hidden="1"/>
    <col min="3063" max="3065" width="3.28515625" style="319" hidden="1"/>
    <col min="3066" max="3066" width="7.140625" style="319" hidden="1"/>
    <col min="3067" max="3078" width="13.7109375" style="319" hidden="1"/>
    <col min="3079" max="3079" width="14.42578125" style="319" hidden="1"/>
    <col min="3080" max="3080" width="1.7109375" style="319" hidden="1"/>
    <col min="3081" max="3315" width="11.42578125" style="319" hidden="1"/>
    <col min="3316" max="3316" width="1.7109375" style="319" hidden="1"/>
    <col min="3317" max="3317" width="16.42578125" style="319" hidden="1"/>
    <col min="3318" max="3318" width="16" style="319" hidden="1"/>
    <col min="3319" max="3321" width="3.28515625" style="319" hidden="1"/>
    <col min="3322" max="3322" width="7.140625" style="319" hidden="1"/>
    <col min="3323" max="3334" width="13.7109375" style="319" hidden="1"/>
    <col min="3335" max="3335" width="14.42578125" style="319" hidden="1"/>
    <col min="3336" max="3336" width="1.7109375" style="319" hidden="1"/>
    <col min="3337" max="3571" width="11.42578125" style="319" hidden="1"/>
    <col min="3572" max="3572" width="1.7109375" style="319" hidden="1"/>
    <col min="3573" max="3573" width="16.42578125" style="319" hidden="1"/>
    <col min="3574" max="3574" width="16" style="319" hidden="1"/>
    <col min="3575" max="3577" width="3.28515625" style="319" hidden="1"/>
    <col min="3578" max="3578" width="7.140625" style="319" hidden="1"/>
    <col min="3579" max="3590" width="13.7109375" style="319" hidden="1"/>
    <col min="3591" max="3591" width="14.42578125" style="319" hidden="1"/>
    <col min="3592" max="3592" width="1.7109375" style="319" hidden="1"/>
    <col min="3593" max="3827" width="11.42578125" style="319" hidden="1"/>
    <col min="3828" max="3828" width="1.7109375" style="319" hidden="1"/>
    <col min="3829" max="3829" width="16.42578125" style="319" hidden="1"/>
    <col min="3830" max="3830" width="16" style="319" hidden="1"/>
    <col min="3831" max="3833" width="3.28515625" style="319" hidden="1"/>
    <col min="3834" max="3834" width="7.140625" style="319" hidden="1"/>
    <col min="3835" max="3846" width="13.7109375" style="319" hidden="1"/>
    <col min="3847" max="3847" width="14.42578125" style="319" hidden="1"/>
    <col min="3848" max="3848" width="1.7109375" style="319" hidden="1"/>
    <col min="3849" max="4083" width="11.42578125" style="319" hidden="1"/>
    <col min="4084" max="4084" width="1.7109375" style="319" hidden="1"/>
    <col min="4085" max="4085" width="16.42578125" style="319" hidden="1"/>
    <col min="4086" max="4086" width="16" style="319" hidden="1"/>
    <col min="4087" max="4089" width="3.28515625" style="319" hidden="1"/>
    <col min="4090" max="4090" width="7.140625" style="319" hidden="1"/>
    <col min="4091" max="4102" width="13.7109375" style="319" hidden="1"/>
    <col min="4103" max="4103" width="14.42578125" style="319" hidden="1"/>
    <col min="4104" max="4104" width="1.7109375" style="319" hidden="1"/>
    <col min="4105" max="4339" width="11.42578125" style="319" hidden="1"/>
    <col min="4340" max="4340" width="1.7109375" style="319" hidden="1"/>
    <col min="4341" max="4341" width="16.42578125" style="319" hidden="1"/>
    <col min="4342" max="4342" width="16" style="319" hidden="1"/>
    <col min="4343" max="4345" width="3.28515625" style="319" hidden="1"/>
    <col min="4346" max="4346" width="7.140625" style="319" hidden="1"/>
    <col min="4347" max="4358" width="13.7109375" style="319" hidden="1"/>
    <col min="4359" max="4359" width="14.42578125" style="319" hidden="1"/>
    <col min="4360" max="4360" width="1.7109375" style="319" hidden="1"/>
    <col min="4361" max="4595" width="11.42578125" style="319" hidden="1"/>
    <col min="4596" max="4596" width="1.7109375" style="319" hidden="1"/>
    <col min="4597" max="4597" width="16.42578125" style="319" hidden="1"/>
    <col min="4598" max="4598" width="16" style="319" hidden="1"/>
    <col min="4599" max="4601" width="3.28515625" style="319" hidden="1"/>
    <col min="4602" max="4602" width="7.140625" style="319" hidden="1"/>
    <col min="4603" max="4614" width="13.7109375" style="319" hidden="1"/>
    <col min="4615" max="4615" width="14.42578125" style="319" hidden="1"/>
    <col min="4616" max="4616" width="1.7109375" style="319" hidden="1"/>
    <col min="4617" max="4851" width="11.42578125" style="319" hidden="1"/>
    <col min="4852" max="4852" width="1.7109375" style="319" hidden="1"/>
    <col min="4853" max="4853" width="16.42578125" style="319" hidden="1"/>
    <col min="4854" max="4854" width="16" style="319" hidden="1"/>
    <col min="4855" max="4857" width="3.28515625" style="319" hidden="1"/>
    <col min="4858" max="4858" width="7.140625" style="319" hidden="1"/>
    <col min="4859" max="4870" width="13.7109375" style="319" hidden="1"/>
    <col min="4871" max="4871" width="14.42578125" style="319" hidden="1"/>
    <col min="4872" max="4872" width="1.7109375" style="319" hidden="1"/>
    <col min="4873" max="5107" width="11.42578125" style="319" hidden="1"/>
    <col min="5108" max="5108" width="1.7109375" style="319" hidden="1"/>
    <col min="5109" max="5109" width="16.42578125" style="319" hidden="1"/>
    <col min="5110" max="5110" width="16" style="319" hidden="1"/>
    <col min="5111" max="5113" width="3.28515625" style="319" hidden="1"/>
    <col min="5114" max="5114" width="7.140625" style="319" hidden="1"/>
    <col min="5115" max="5126" width="13.7109375" style="319" hidden="1"/>
    <col min="5127" max="5127" width="14.42578125" style="319" hidden="1"/>
    <col min="5128" max="5128" width="1.7109375" style="319" hidden="1"/>
    <col min="5129" max="5363" width="11.42578125" style="319" hidden="1"/>
    <col min="5364" max="5364" width="1.7109375" style="319" hidden="1"/>
    <col min="5365" max="5365" width="16.42578125" style="319" hidden="1"/>
    <col min="5366" max="5366" width="16" style="319" hidden="1"/>
    <col min="5367" max="5369" width="3.28515625" style="319" hidden="1"/>
    <col min="5370" max="5370" width="7.140625" style="319" hidden="1"/>
    <col min="5371" max="5382" width="13.7109375" style="319" hidden="1"/>
    <col min="5383" max="5383" width="14.42578125" style="319" hidden="1"/>
    <col min="5384" max="5384" width="1.7109375" style="319" hidden="1"/>
    <col min="5385" max="5619" width="11.42578125" style="319" hidden="1"/>
    <col min="5620" max="5620" width="1.7109375" style="319" hidden="1"/>
    <col min="5621" max="5621" width="16.42578125" style="319" hidden="1"/>
    <col min="5622" max="5622" width="16" style="319" hidden="1"/>
    <col min="5623" max="5625" width="3.28515625" style="319" hidden="1"/>
    <col min="5626" max="5626" width="7.140625" style="319" hidden="1"/>
    <col min="5627" max="5638" width="13.7109375" style="319" hidden="1"/>
    <col min="5639" max="5639" width="14.42578125" style="319" hidden="1"/>
    <col min="5640" max="5640" width="1.7109375" style="319" hidden="1"/>
    <col min="5641" max="5875" width="11.42578125" style="319" hidden="1"/>
    <col min="5876" max="5876" width="1.7109375" style="319" hidden="1"/>
    <col min="5877" max="5877" width="16.42578125" style="319" hidden="1"/>
    <col min="5878" max="5878" width="16" style="319" hidden="1"/>
    <col min="5879" max="5881" width="3.28515625" style="319" hidden="1"/>
    <col min="5882" max="5882" width="7.140625" style="319" hidden="1"/>
    <col min="5883" max="5894" width="13.7109375" style="319" hidden="1"/>
    <col min="5895" max="5895" width="14.42578125" style="319" hidden="1"/>
    <col min="5896" max="5896" width="1.7109375" style="319" hidden="1"/>
    <col min="5897" max="6131" width="11.42578125" style="319" hidden="1"/>
    <col min="6132" max="6132" width="1.7109375" style="319" hidden="1"/>
    <col min="6133" max="6133" width="16.42578125" style="319" hidden="1"/>
    <col min="6134" max="6134" width="16" style="319" hidden="1"/>
    <col min="6135" max="6137" width="3.28515625" style="319" hidden="1"/>
    <col min="6138" max="6138" width="7.140625" style="319" hidden="1"/>
    <col min="6139" max="6150" width="13.7109375" style="319" hidden="1"/>
    <col min="6151" max="6151" width="14.42578125" style="319" hidden="1"/>
    <col min="6152" max="6152" width="1.7109375" style="319" hidden="1"/>
    <col min="6153" max="6387" width="11.42578125" style="319" hidden="1"/>
    <col min="6388" max="6388" width="1.7109375" style="319" hidden="1"/>
    <col min="6389" max="6389" width="16.42578125" style="319" hidden="1"/>
    <col min="6390" max="6390" width="16" style="319" hidden="1"/>
    <col min="6391" max="6393" width="3.28515625" style="319" hidden="1"/>
    <col min="6394" max="6394" width="7.140625" style="319" hidden="1"/>
    <col min="6395" max="6406" width="13.7109375" style="319" hidden="1"/>
    <col min="6407" max="6407" width="14.42578125" style="319" hidden="1"/>
    <col min="6408" max="6408" width="1.7109375" style="319" hidden="1"/>
    <col min="6409" max="6643" width="11.42578125" style="319" hidden="1"/>
    <col min="6644" max="6644" width="1.7109375" style="319" hidden="1"/>
    <col min="6645" max="6645" width="16.42578125" style="319" hidden="1"/>
    <col min="6646" max="6646" width="16" style="319" hidden="1"/>
    <col min="6647" max="6649" width="3.28515625" style="319" hidden="1"/>
    <col min="6650" max="6650" width="7.140625" style="319" hidden="1"/>
    <col min="6651" max="6662" width="13.7109375" style="319" hidden="1"/>
    <col min="6663" max="6663" width="14.42578125" style="319" hidden="1"/>
    <col min="6664" max="6664" width="1.7109375" style="319" hidden="1"/>
    <col min="6665" max="6899" width="11.42578125" style="319" hidden="1"/>
    <col min="6900" max="6900" width="1.7109375" style="319" hidden="1"/>
    <col min="6901" max="6901" width="16.42578125" style="319" hidden="1"/>
    <col min="6902" max="6902" width="16" style="319" hidden="1"/>
    <col min="6903" max="6905" width="3.28515625" style="319" hidden="1"/>
    <col min="6906" max="6906" width="7.140625" style="319" hidden="1"/>
    <col min="6907" max="6918" width="13.7109375" style="319" hidden="1"/>
    <col min="6919" max="6919" width="14.42578125" style="319" hidden="1"/>
    <col min="6920" max="6920" width="1.7109375" style="319" hidden="1"/>
    <col min="6921" max="7155" width="11.42578125" style="319" hidden="1"/>
    <col min="7156" max="7156" width="1.7109375" style="319" hidden="1"/>
    <col min="7157" max="7157" width="16.42578125" style="319" hidden="1"/>
    <col min="7158" max="7158" width="16" style="319" hidden="1"/>
    <col min="7159" max="7161" width="3.28515625" style="319" hidden="1"/>
    <col min="7162" max="7162" width="7.140625" style="319" hidden="1"/>
    <col min="7163" max="7174" width="13.7109375" style="319" hidden="1"/>
    <col min="7175" max="7175" width="14.42578125" style="319" hidden="1"/>
    <col min="7176" max="7176" width="1.7109375" style="319" hidden="1"/>
    <col min="7177" max="7411" width="11.42578125" style="319" hidden="1"/>
    <col min="7412" max="7412" width="1.7109375" style="319" hidden="1"/>
    <col min="7413" max="7413" width="16.42578125" style="319" hidden="1"/>
    <col min="7414" max="7414" width="16" style="319" hidden="1"/>
    <col min="7415" max="7417" width="3.28515625" style="319" hidden="1"/>
    <col min="7418" max="7418" width="7.140625" style="319" hidden="1"/>
    <col min="7419" max="7430" width="13.7109375" style="319" hidden="1"/>
    <col min="7431" max="7431" width="14.42578125" style="319" hidden="1"/>
    <col min="7432" max="7432" width="1.7109375" style="319" hidden="1"/>
    <col min="7433" max="7667" width="11.42578125" style="319" hidden="1"/>
    <col min="7668" max="7668" width="1.7109375" style="319" hidden="1"/>
    <col min="7669" max="7669" width="16.42578125" style="319" hidden="1"/>
    <col min="7670" max="7670" width="16" style="319" hidden="1"/>
    <col min="7671" max="7673" width="3.28515625" style="319" hidden="1"/>
    <col min="7674" max="7674" width="7.140625" style="319" hidden="1"/>
    <col min="7675" max="7686" width="13.7109375" style="319" hidden="1"/>
    <col min="7687" max="7687" width="14.42578125" style="319" hidden="1"/>
    <col min="7688" max="7688" width="1.7109375" style="319" hidden="1"/>
    <col min="7689" max="7923" width="11.42578125" style="319" hidden="1"/>
    <col min="7924" max="7924" width="1.7109375" style="319" hidden="1"/>
    <col min="7925" max="7925" width="16.42578125" style="319" hidden="1"/>
    <col min="7926" max="7926" width="16" style="319" hidden="1"/>
    <col min="7927" max="7929" width="3.28515625" style="319" hidden="1"/>
    <col min="7930" max="7930" width="7.140625" style="319" hidden="1"/>
    <col min="7931" max="7942" width="13.7109375" style="319" hidden="1"/>
    <col min="7943" max="7943" width="14.42578125" style="319" hidden="1"/>
    <col min="7944" max="7944" width="1.7109375" style="319" hidden="1"/>
    <col min="7945" max="8179" width="11.42578125" style="319" hidden="1"/>
    <col min="8180" max="8180" width="1.7109375" style="319" hidden="1"/>
    <col min="8181" max="8181" width="16.42578125" style="319" hidden="1"/>
    <col min="8182" max="8182" width="16" style="319" hidden="1"/>
    <col min="8183" max="8185" width="3.28515625" style="319" hidden="1"/>
    <col min="8186" max="8186" width="7.140625" style="319" hidden="1"/>
    <col min="8187" max="8198" width="13.7109375" style="319" hidden="1"/>
    <col min="8199" max="8199" width="14.42578125" style="319" hidden="1"/>
    <col min="8200" max="8200" width="1.7109375" style="319" hidden="1"/>
    <col min="8201" max="8435" width="11.42578125" style="319" hidden="1"/>
    <col min="8436" max="8436" width="1.7109375" style="319" hidden="1"/>
    <col min="8437" max="8437" width="16.42578125" style="319" hidden="1"/>
    <col min="8438" max="8438" width="16" style="319" hidden="1"/>
    <col min="8439" max="8441" width="3.28515625" style="319" hidden="1"/>
    <col min="8442" max="8442" width="7.140625" style="319" hidden="1"/>
    <col min="8443" max="8454" width="13.7109375" style="319" hidden="1"/>
    <col min="8455" max="8455" width="14.42578125" style="319" hidden="1"/>
    <col min="8456" max="8456" width="1.7109375" style="319" hidden="1"/>
    <col min="8457" max="8691" width="11.42578125" style="319" hidden="1"/>
    <col min="8692" max="8692" width="1.7109375" style="319" hidden="1"/>
    <col min="8693" max="8693" width="16.42578125" style="319" hidden="1"/>
    <col min="8694" max="8694" width="16" style="319" hidden="1"/>
    <col min="8695" max="8697" width="3.28515625" style="319" hidden="1"/>
    <col min="8698" max="8698" width="7.140625" style="319" hidden="1"/>
    <col min="8699" max="8710" width="13.7109375" style="319" hidden="1"/>
    <col min="8711" max="8711" width="14.42578125" style="319" hidden="1"/>
    <col min="8712" max="8712" width="1.7109375" style="319" hidden="1"/>
    <col min="8713" max="8947" width="11.42578125" style="319" hidden="1"/>
    <col min="8948" max="8948" width="1.7109375" style="319" hidden="1"/>
    <col min="8949" max="8949" width="16.42578125" style="319" hidden="1"/>
    <col min="8950" max="8950" width="16" style="319" hidden="1"/>
    <col min="8951" max="8953" width="3.28515625" style="319" hidden="1"/>
    <col min="8954" max="8954" width="7.140625" style="319" hidden="1"/>
    <col min="8955" max="8966" width="13.7109375" style="319" hidden="1"/>
    <col min="8967" max="8967" width="14.42578125" style="319" hidden="1"/>
    <col min="8968" max="8968" width="1.7109375" style="319" hidden="1"/>
    <col min="8969" max="9203" width="11.42578125" style="319" hidden="1"/>
    <col min="9204" max="9204" width="1.7109375" style="319" hidden="1"/>
    <col min="9205" max="9205" width="16.42578125" style="319" hidden="1"/>
    <col min="9206" max="9206" width="16" style="319" hidden="1"/>
    <col min="9207" max="9209" width="3.28515625" style="319" hidden="1"/>
    <col min="9210" max="9210" width="7.140625" style="319" hidden="1"/>
    <col min="9211" max="9222" width="13.7109375" style="319" hidden="1"/>
    <col min="9223" max="9223" width="14.42578125" style="319" hidden="1"/>
    <col min="9224" max="9224" width="1.7109375" style="319" hidden="1"/>
    <col min="9225" max="9459" width="11.42578125" style="319" hidden="1"/>
    <col min="9460" max="9460" width="1.7109375" style="319" hidden="1"/>
    <col min="9461" max="9461" width="16.42578125" style="319" hidden="1"/>
    <col min="9462" max="9462" width="16" style="319" hidden="1"/>
    <col min="9463" max="9465" width="3.28515625" style="319" hidden="1"/>
    <col min="9466" max="9466" width="7.140625" style="319" hidden="1"/>
    <col min="9467" max="9478" width="13.7109375" style="319" hidden="1"/>
    <col min="9479" max="9479" width="14.42578125" style="319" hidden="1"/>
    <col min="9480" max="9480" width="1.7109375" style="319" hidden="1"/>
    <col min="9481" max="9715" width="11.42578125" style="319" hidden="1"/>
    <col min="9716" max="9716" width="1.7109375" style="319" hidden="1"/>
    <col min="9717" max="9717" width="16.42578125" style="319" hidden="1"/>
    <col min="9718" max="9718" width="16" style="319" hidden="1"/>
    <col min="9719" max="9721" width="3.28515625" style="319" hidden="1"/>
    <col min="9722" max="9722" width="7.140625" style="319" hidden="1"/>
    <col min="9723" max="9734" width="13.7109375" style="319" hidden="1"/>
    <col min="9735" max="9735" width="14.42578125" style="319" hidden="1"/>
    <col min="9736" max="9736" width="1.7109375" style="319" hidden="1"/>
    <col min="9737" max="9971" width="11.42578125" style="319" hidden="1"/>
    <col min="9972" max="9972" width="1.7109375" style="319" hidden="1"/>
    <col min="9973" max="9973" width="16.42578125" style="319" hidden="1"/>
    <col min="9974" max="9974" width="16" style="319" hidden="1"/>
    <col min="9975" max="9977" width="3.28515625" style="319" hidden="1"/>
    <col min="9978" max="9978" width="7.140625" style="319" hidden="1"/>
    <col min="9979" max="9990" width="13.7109375" style="319" hidden="1"/>
    <col min="9991" max="9991" width="14.42578125" style="319" hidden="1"/>
    <col min="9992" max="9992" width="1.7109375" style="319" hidden="1"/>
    <col min="9993" max="10227" width="11.42578125" style="319" hidden="1"/>
    <col min="10228" max="10228" width="1.7109375" style="319" hidden="1"/>
    <col min="10229" max="10229" width="16.42578125" style="319" hidden="1"/>
    <col min="10230" max="10230" width="16" style="319" hidden="1"/>
    <col min="10231" max="10233" width="3.28515625" style="319" hidden="1"/>
    <col min="10234" max="10234" width="7.140625" style="319" hidden="1"/>
    <col min="10235" max="10246" width="13.7109375" style="319" hidden="1"/>
    <col min="10247" max="10247" width="14.42578125" style="319" hidden="1"/>
    <col min="10248" max="10248" width="1.7109375" style="319" hidden="1"/>
    <col min="10249" max="10483" width="11.42578125" style="319" hidden="1"/>
    <col min="10484" max="10484" width="1.7109375" style="319" hidden="1"/>
    <col min="10485" max="10485" width="16.42578125" style="319" hidden="1"/>
    <col min="10486" max="10486" width="16" style="319" hidden="1"/>
    <col min="10487" max="10489" width="3.28515625" style="319" hidden="1"/>
    <col min="10490" max="10490" width="7.140625" style="319" hidden="1"/>
    <col min="10491" max="10502" width="13.7109375" style="319" hidden="1"/>
    <col min="10503" max="10503" width="14.42578125" style="319" hidden="1"/>
    <col min="10504" max="10504" width="1.7109375" style="319" hidden="1"/>
    <col min="10505" max="10739" width="11.42578125" style="319" hidden="1"/>
    <col min="10740" max="10740" width="1.7109375" style="319" hidden="1"/>
    <col min="10741" max="10741" width="16.42578125" style="319" hidden="1"/>
    <col min="10742" max="10742" width="16" style="319" hidden="1"/>
    <col min="10743" max="10745" width="3.28515625" style="319" hidden="1"/>
    <col min="10746" max="10746" width="7.140625" style="319" hidden="1"/>
    <col min="10747" max="10758" width="13.7109375" style="319" hidden="1"/>
    <col min="10759" max="10759" width="14.42578125" style="319" hidden="1"/>
    <col min="10760" max="10760" width="1.7109375" style="319" hidden="1"/>
    <col min="10761" max="10995" width="11.42578125" style="319" hidden="1"/>
    <col min="10996" max="10996" width="1.7109375" style="319" hidden="1"/>
    <col min="10997" max="10997" width="16.42578125" style="319" hidden="1"/>
    <col min="10998" max="10998" width="16" style="319" hidden="1"/>
    <col min="10999" max="11001" width="3.28515625" style="319" hidden="1"/>
    <col min="11002" max="11002" width="7.140625" style="319" hidden="1"/>
    <col min="11003" max="11014" width="13.7109375" style="319" hidden="1"/>
    <col min="11015" max="11015" width="14.42578125" style="319" hidden="1"/>
    <col min="11016" max="11016" width="1.7109375" style="319" hidden="1"/>
    <col min="11017" max="11251" width="11.42578125" style="319" hidden="1"/>
    <col min="11252" max="11252" width="1.7109375" style="319" hidden="1"/>
    <col min="11253" max="11253" width="16.42578125" style="319" hidden="1"/>
    <col min="11254" max="11254" width="16" style="319" hidden="1"/>
    <col min="11255" max="11257" width="3.28515625" style="319" hidden="1"/>
    <col min="11258" max="11258" width="7.140625" style="319" hidden="1"/>
    <col min="11259" max="11270" width="13.7109375" style="319" hidden="1"/>
    <col min="11271" max="11271" width="14.42578125" style="319" hidden="1"/>
    <col min="11272" max="11272" width="1.7109375" style="319" hidden="1"/>
    <col min="11273" max="11507" width="11.42578125" style="319" hidden="1"/>
    <col min="11508" max="11508" width="1.7109375" style="319" hidden="1"/>
    <col min="11509" max="11509" width="16.42578125" style="319" hidden="1"/>
    <col min="11510" max="11510" width="16" style="319" hidden="1"/>
    <col min="11511" max="11513" width="3.28515625" style="319" hidden="1"/>
    <col min="11514" max="11514" width="7.140625" style="319" hidden="1"/>
    <col min="11515" max="11526" width="13.7109375" style="319" hidden="1"/>
    <col min="11527" max="11527" width="14.42578125" style="319" hidden="1"/>
    <col min="11528" max="11528" width="1.7109375" style="319" hidden="1"/>
    <col min="11529" max="11763" width="11.42578125" style="319" hidden="1"/>
    <col min="11764" max="11764" width="1.7109375" style="319" hidden="1"/>
    <col min="11765" max="11765" width="16.42578125" style="319" hidden="1"/>
    <col min="11766" max="11766" width="16" style="319" hidden="1"/>
    <col min="11767" max="11769" width="3.28515625" style="319" hidden="1"/>
    <col min="11770" max="11770" width="7.140625" style="319" hidden="1"/>
    <col min="11771" max="11782" width="13.7109375" style="319" hidden="1"/>
    <col min="11783" max="11783" width="14.42578125" style="319" hidden="1"/>
    <col min="11784" max="11784" width="1.7109375" style="319" hidden="1"/>
    <col min="11785" max="12019" width="11.42578125" style="319" hidden="1"/>
    <col min="12020" max="12020" width="1.7109375" style="319" hidden="1"/>
    <col min="12021" max="12021" width="16.42578125" style="319" hidden="1"/>
    <col min="12022" max="12022" width="16" style="319" hidden="1"/>
    <col min="12023" max="12025" width="3.28515625" style="319" hidden="1"/>
    <col min="12026" max="12026" width="7.140625" style="319" hidden="1"/>
    <col min="12027" max="12038" width="13.7109375" style="319" hidden="1"/>
    <col min="12039" max="12039" width="14.42578125" style="319" hidden="1"/>
    <col min="12040" max="12040" width="1.7109375" style="319" hidden="1"/>
    <col min="12041" max="12275" width="11.42578125" style="319" hidden="1"/>
    <col min="12276" max="12276" width="1.7109375" style="319" hidden="1"/>
    <col min="12277" max="12277" width="16.42578125" style="319" hidden="1"/>
    <col min="12278" max="12278" width="16" style="319" hidden="1"/>
    <col min="12279" max="12281" width="3.28515625" style="319" hidden="1"/>
    <col min="12282" max="12282" width="7.140625" style="319" hidden="1"/>
    <col min="12283" max="12294" width="13.7109375" style="319" hidden="1"/>
    <col min="12295" max="12295" width="14.42578125" style="319" hidden="1"/>
    <col min="12296" max="12296" width="1.7109375" style="319" hidden="1"/>
    <col min="12297" max="12531" width="11.42578125" style="319" hidden="1"/>
    <col min="12532" max="12532" width="1.7109375" style="319" hidden="1"/>
    <col min="12533" max="12533" width="16.42578125" style="319" hidden="1"/>
    <col min="12534" max="12534" width="16" style="319" hidden="1"/>
    <col min="12535" max="12537" width="3.28515625" style="319" hidden="1"/>
    <col min="12538" max="12538" width="7.140625" style="319" hidden="1"/>
    <col min="12539" max="12550" width="13.7109375" style="319" hidden="1"/>
    <col min="12551" max="12551" width="14.42578125" style="319" hidden="1"/>
    <col min="12552" max="12552" width="1.7109375" style="319" hidden="1"/>
    <col min="12553" max="12787" width="11.42578125" style="319" hidden="1"/>
    <col min="12788" max="12788" width="1.7109375" style="319" hidden="1"/>
    <col min="12789" max="12789" width="16.42578125" style="319" hidden="1"/>
    <col min="12790" max="12790" width="16" style="319" hidden="1"/>
    <col min="12791" max="12793" width="3.28515625" style="319" hidden="1"/>
    <col min="12794" max="12794" width="7.140625" style="319" hidden="1"/>
    <col min="12795" max="12806" width="13.7109375" style="319" hidden="1"/>
    <col min="12807" max="12807" width="14.42578125" style="319" hidden="1"/>
    <col min="12808" max="12808" width="1.7109375" style="319" hidden="1"/>
    <col min="12809" max="13043" width="11.42578125" style="319" hidden="1"/>
    <col min="13044" max="13044" width="1.7109375" style="319" hidden="1"/>
    <col min="13045" max="13045" width="16.42578125" style="319" hidden="1"/>
    <col min="13046" max="13046" width="16" style="319" hidden="1"/>
    <col min="13047" max="13049" width="3.28515625" style="319" hidden="1"/>
    <col min="13050" max="13050" width="7.140625" style="319" hidden="1"/>
    <col min="13051" max="13062" width="13.7109375" style="319" hidden="1"/>
    <col min="13063" max="13063" width="14.42578125" style="319" hidden="1"/>
    <col min="13064" max="13064" width="1.7109375" style="319" hidden="1"/>
    <col min="13065" max="13299" width="11.42578125" style="319" hidden="1"/>
    <col min="13300" max="13300" width="1.7109375" style="319" hidden="1"/>
    <col min="13301" max="13301" width="16.42578125" style="319" hidden="1"/>
    <col min="13302" max="13302" width="16" style="319" hidden="1"/>
    <col min="13303" max="13305" width="3.28515625" style="319" hidden="1"/>
    <col min="13306" max="13306" width="7.140625" style="319" hidden="1"/>
    <col min="13307" max="13318" width="13.7109375" style="319" hidden="1"/>
    <col min="13319" max="13319" width="14.42578125" style="319" hidden="1"/>
    <col min="13320" max="13320" width="1.7109375" style="319" hidden="1"/>
    <col min="13321" max="13555" width="11.42578125" style="319" hidden="1"/>
    <col min="13556" max="13556" width="1.7109375" style="319" hidden="1"/>
    <col min="13557" max="13557" width="16.42578125" style="319" hidden="1"/>
    <col min="13558" max="13558" width="16" style="319" hidden="1"/>
    <col min="13559" max="13561" width="3.28515625" style="319" hidden="1"/>
    <col min="13562" max="13562" width="7.140625" style="319" hidden="1"/>
    <col min="13563" max="13574" width="13.7109375" style="319" hidden="1"/>
    <col min="13575" max="13575" width="14.42578125" style="319" hidden="1"/>
    <col min="13576" max="13576" width="1.7109375" style="319" hidden="1"/>
    <col min="13577" max="13811" width="11.42578125" style="319" hidden="1"/>
    <col min="13812" max="13812" width="1.7109375" style="319" hidden="1"/>
    <col min="13813" max="13813" width="16.42578125" style="319" hidden="1"/>
    <col min="13814" max="13814" width="16" style="319" hidden="1"/>
    <col min="13815" max="13817" width="3.28515625" style="319" hidden="1"/>
    <col min="13818" max="13818" width="7.140625" style="319" hidden="1"/>
    <col min="13819" max="13830" width="13.7109375" style="319" hidden="1"/>
    <col min="13831" max="13831" width="14.42578125" style="319" hidden="1"/>
    <col min="13832" max="13832" width="1.7109375" style="319" hidden="1"/>
    <col min="13833" max="14067" width="11.42578125" style="319" hidden="1"/>
    <col min="14068" max="14068" width="1.7109375" style="319" hidden="1"/>
    <col min="14069" max="14069" width="16.42578125" style="319" hidden="1"/>
    <col min="14070" max="14070" width="16" style="319" hidden="1"/>
    <col min="14071" max="14073" width="3.28515625" style="319" hidden="1"/>
    <col min="14074" max="14074" width="7.140625" style="319" hidden="1"/>
    <col min="14075" max="14086" width="13.7109375" style="319" hidden="1"/>
    <col min="14087" max="14087" width="14.42578125" style="319" hidden="1"/>
    <col min="14088" max="14088" width="1.7109375" style="319" hidden="1"/>
    <col min="14089" max="14323" width="11.42578125" style="319" hidden="1"/>
    <col min="14324" max="14324" width="1.7109375" style="319" hidden="1"/>
    <col min="14325" max="14325" width="16.42578125" style="319" hidden="1"/>
    <col min="14326" max="14326" width="16" style="319" hidden="1"/>
    <col min="14327" max="14329" width="3.28515625" style="319" hidden="1"/>
    <col min="14330" max="14330" width="7.140625" style="319" hidden="1"/>
    <col min="14331" max="14342" width="13.7109375" style="319" hidden="1"/>
    <col min="14343" max="14343" width="14.42578125" style="319" hidden="1"/>
    <col min="14344" max="14344" width="1.7109375" style="319" hidden="1"/>
    <col min="14345" max="14579" width="11.42578125" style="319" hidden="1"/>
    <col min="14580" max="14580" width="1.7109375" style="319" hidden="1"/>
    <col min="14581" max="14581" width="16.42578125" style="319" hidden="1"/>
    <col min="14582" max="14582" width="16" style="319" hidden="1"/>
    <col min="14583" max="14585" width="3.28515625" style="319" hidden="1"/>
    <col min="14586" max="14586" width="7.140625" style="319" hidden="1"/>
    <col min="14587" max="14598" width="13.7109375" style="319" hidden="1"/>
    <col min="14599" max="14599" width="14.42578125" style="319" hidden="1"/>
    <col min="14600" max="14600" width="1.7109375" style="319" hidden="1"/>
    <col min="14601" max="14835" width="11.42578125" style="319" hidden="1"/>
    <col min="14836" max="14836" width="1.7109375" style="319" hidden="1"/>
    <col min="14837" max="14837" width="16.42578125" style="319" hidden="1"/>
    <col min="14838" max="14838" width="16" style="319" hidden="1"/>
    <col min="14839" max="14841" width="3.28515625" style="319" hidden="1"/>
    <col min="14842" max="14842" width="7.140625" style="319" hidden="1"/>
    <col min="14843" max="14854" width="13.7109375" style="319" hidden="1"/>
    <col min="14855" max="14855" width="14.42578125" style="319" hidden="1"/>
    <col min="14856" max="14856" width="1.7109375" style="319" hidden="1"/>
    <col min="14857" max="15091" width="11.42578125" style="319" hidden="1"/>
    <col min="15092" max="15092" width="1.7109375" style="319" hidden="1"/>
    <col min="15093" max="15093" width="16.42578125" style="319" hidden="1"/>
    <col min="15094" max="15094" width="16" style="319" hidden="1"/>
    <col min="15095" max="15097" width="3.28515625" style="319" hidden="1"/>
    <col min="15098" max="15098" width="7.140625" style="319" hidden="1"/>
    <col min="15099" max="15110" width="13.7109375" style="319" hidden="1"/>
    <col min="15111" max="15111" width="14.42578125" style="319" hidden="1"/>
    <col min="15112" max="15112" width="1.7109375" style="319" hidden="1"/>
    <col min="15113" max="15347" width="11.42578125" style="319" hidden="1"/>
    <col min="15348" max="15348" width="1.7109375" style="319" hidden="1"/>
    <col min="15349" max="15349" width="16.42578125" style="319" hidden="1"/>
    <col min="15350" max="15350" width="16" style="319" hidden="1"/>
    <col min="15351" max="15353" width="3.28515625" style="319" hidden="1"/>
    <col min="15354" max="15354" width="7.140625" style="319" hidden="1"/>
    <col min="15355" max="15366" width="13.7109375" style="319" hidden="1"/>
    <col min="15367" max="15367" width="14.42578125" style="319" hidden="1"/>
    <col min="15368" max="15368" width="1.7109375" style="319" hidden="1"/>
    <col min="15369" max="15603" width="11.42578125" style="319" hidden="1"/>
    <col min="15604" max="15604" width="1.7109375" style="319" hidden="1"/>
    <col min="15605" max="15605" width="16.42578125" style="319" hidden="1"/>
    <col min="15606" max="15606" width="16" style="319" hidden="1"/>
    <col min="15607" max="15609" width="3.28515625" style="319" hidden="1"/>
    <col min="15610" max="15610" width="7.140625" style="319" hidden="1"/>
    <col min="15611" max="15622" width="13.7109375" style="319" hidden="1"/>
    <col min="15623" max="15623" width="14.42578125" style="319" hidden="1"/>
    <col min="15624" max="15624" width="1.7109375" style="319" hidden="1"/>
    <col min="15625" max="15859" width="11.42578125" style="319" hidden="1"/>
    <col min="15860" max="15860" width="1.7109375" style="319" hidden="1"/>
    <col min="15861" max="15861" width="16.42578125" style="319" hidden="1"/>
    <col min="15862" max="15862" width="16" style="319" hidden="1"/>
    <col min="15863" max="15865" width="3.28515625" style="319" hidden="1"/>
    <col min="15866" max="15866" width="7.140625" style="319" hidden="1"/>
    <col min="15867" max="15878" width="13.7109375" style="319" hidden="1"/>
    <col min="15879" max="15879" width="14.42578125" style="319" hidden="1"/>
    <col min="15880" max="15880" width="1.7109375" style="319" hidden="1"/>
    <col min="15881" max="16115" width="11.42578125" style="319" hidden="1"/>
    <col min="16116" max="16116" width="1.7109375" style="319" hidden="1"/>
    <col min="16117" max="16117" width="16.42578125" style="319" hidden="1"/>
    <col min="16118" max="16118" width="16" style="319" hidden="1"/>
    <col min="16119" max="16121" width="3.28515625" style="319" hidden="1"/>
    <col min="16122" max="16122" width="7.140625" style="319" hidden="1"/>
    <col min="16123" max="16134" width="13.7109375" style="319" hidden="1"/>
    <col min="16135" max="16135" width="14.42578125" style="319" hidden="1"/>
    <col min="16136" max="16136" width="1.7109375" style="319" hidden="1"/>
    <col min="16137" max="16384" width="11.42578125" style="319" hidden="1"/>
  </cols>
  <sheetData>
    <row r="1" spans="1:12" s="339" customFormat="1" ht="13.5" customHeight="1">
      <c r="A1" s="624" t="s">
        <v>1302</v>
      </c>
      <c r="B1" s="624" t="s">
        <v>1303</v>
      </c>
      <c r="C1" s="311"/>
      <c r="D1" s="626" t="s">
        <v>1304</v>
      </c>
      <c r="E1" s="624" t="s">
        <v>733</v>
      </c>
      <c r="F1" s="626" t="s">
        <v>1301</v>
      </c>
      <c r="G1" s="625"/>
      <c r="H1" s="625"/>
      <c r="I1" s="338"/>
    </row>
    <row r="2" spans="1:12" s="339" customFormat="1" ht="30">
      <c r="A2" s="625"/>
      <c r="B2" s="625"/>
      <c r="C2" s="311"/>
      <c r="D2" s="625"/>
      <c r="E2" s="625"/>
      <c r="F2" s="340" t="s">
        <v>1305</v>
      </c>
      <c r="G2" s="340" t="s">
        <v>1306</v>
      </c>
      <c r="H2" s="340" t="s">
        <v>1307</v>
      </c>
      <c r="I2" s="338"/>
    </row>
    <row r="3" spans="1:12" ht="38.25" customHeight="1">
      <c r="A3" s="313" t="s">
        <v>1837</v>
      </c>
      <c r="B3" s="313" t="s">
        <v>1838</v>
      </c>
      <c r="C3" s="348"/>
      <c r="D3" s="314">
        <v>9</v>
      </c>
      <c r="E3" s="315">
        <v>101</v>
      </c>
      <c r="F3" s="316">
        <v>11324.36</v>
      </c>
      <c r="G3" s="317">
        <f>D3*F3</f>
        <v>101919.24</v>
      </c>
      <c r="H3" s="317">
        <f>G3*12</f>
        <v>1223030.8800000001</v>
      </c>
    </row>
    <row r="4" spans="1:12" s="321" customFormat="1" ht="38.25" customHeight="1">
      <c r="A4" s="313" t="s">
        <v>1839</v>
      </c>
      <c r="B4" s="313" t="s">
        <v>1840</v>
      </c>
      <c r="C4" s="348"/>
      <c r="D4" s="314">
        <v>1</v>
      </c>
      <c r="E4" s="315">
        <v>101</v>
      </c>
      <c r="F4" s="316">
        <v>30678.28</v>
      </c>
      <c r="G4" s="317">
        <f t="shared" ref="G4:G46" si="0">D4*F4</f>
        <v>30678.28</v>
      </c>
      <c r="H4" s="317">
        <f t="shared" ref="H4:H46" si="1">G4*12</f>
        <v>368139.36</v>
      </c>
      <c r="I4" s="320"/>
      <c r="L4" s="321">
        <v>101</v>
      </c>
    </row>
    <row r="5" spans="1:12" s="321" customFormat="1" ht="38.25" customHeight="1">
      <c r="A5" s="313" t="s">
        <v>1841</v>
      </c>
      <c r="B5" s="313" t="s">
        <v>1842</v>
      </c>
      <c r="C5" s="348"/>
      <c r="D5" s="314">
        <v>1</v>
      </c>
      <c r="E5" s="315">
        <v>101</v>
      </c>
      <c r="F5" s="316">
        <v>8839.06</v>
      </c>
      <c r="G5" s="317">
        <f t="shared" si="0"/>
        <v>8839.06</v>
      </c>
      <c r="H5" s="317">
        <f t="shared" si="1"/>
        <v>106068.72</v>
      </c>
      <c r="I5" s="320"/>
      <c r="L5" s="321">
        <v>102</v>
      </c>
    </row>
    <row r="6" spans="1:12" s="321" customFormat="1" ht="38.25" customHeight="1">
      <c r="A6" s="313" t="s">
        <v>1843</v>
      </c>
      <c r="B6" s="313" t="s">
        <v>1844</v>
      </c>
      <c r="C6" s="348"/>
      <c r="D6" s="314">
        <v>1</v>
      </c>
      <c r="E6" s="315">
        <v>101</v>
      </c>
      <c r="F6" s="316">
        <v>17682.46</v>
      </c>
      <c r="G6" s="317">
        <f t="shared" si="0"/>
        <v>17682.46</v>
      </c>
      <c r="H6" s="317">
        <f t="shared" si="1"/>
        <v>212189.52</v>
      </c>
      <c r="I6" s="320"/>
      <c r="L6" s="321">
        <v>199</v>
      </c>
    </row>
    <row r="7" spans="1:12" s="321" customFormat="1" ht="38.25" customHeight="1">
      <c r="A7" s="313" t="s">
        <v>1845</v>
      </c>
      <c r="B7" s="313" t="s">
        <v>1846</v>
      </c>
      <c r="C7" s="348"/>
      <c r="D7" s="314">
        <v>1</v>
      </c>
      <c r="E7" s="315">
        <v>101</v>
      </c>
      <c r="F7" s="316">
        <v>5601.62</v>
      </c>
      <c r="G7" s="317">
        <f t="shared" si="0"/>
        <v>5601.62</v>
      </c>
      <c r="H7" s="317">
        <f t="shared" si="1"/>
        <v>67219.44</v>
      </c>
      <c r="I7" s="320"/>
      <c r="L7" s="321">
        <v>202</v>
      </c>
    </row>
    <row r="8" spans="1:12" s="321" customFormat="1" ht="38.25" customHeight="1">
      <c r="A8" s="313" t="s">
        <v>1847</v>
      </c>
      <c r="B8" s="313" t="s">
        <v>1848</v>
      </c>
      <c r="C8" s="348"/>
      <c r="D8" s="314">
        <v>1</v>
      </c>
      <c r="E8" s="315">
        <v>101</v>
      </c>
      <c r="F8" s="316">
        <v>11679.16</v>
      </c>
      <c r="G8" s="317">
        <f t="shared" si="0"/>
        <v>11679.16</v>
      </c>
      <c r="H8" s="317">
        <f t="shared" si="1"/>
        <v>140149.91999999998</v>
      </c>
      <c r="I8" s="320"/>
      <c r="L8" s="321">
        <v>204</v>
      </c>
    </row>
    <row r="9" spans="1:12" s="321" customFormat="1" ht="38.25" customHeight="1">
      <c r="A9" s="313" t="s">
        <v>1849</v>
      </c>
      <c r="B9" s="313" t="s">
        <v>1848</v>
      </c>
      <c r="C9" s="348"/>
      <c r="D9" s="314">
        <v>1</v>
      </c>
      <c r="E9" s="315">
        <v>101</v>
      </c>
      <c r="F9" s="316">
        <v>8839.06</v>
      </c>
      <c r="G9" s="317">
        <f t="shared" si="0"/>
        <v>8839.06</v>
      </c>
      <c r="H9" s="317">
        <f t="shared" si="1"/>
        <v>106068.72</v>
      </c>
      <c r="I9" s="320"/>
      <c r="L9" s="321">
        <v>206</v>
      </c>
    </row>
    <row r="10" spans="1:12" s="321" customFormat="1" ht="38.25" customHeight="1">
      <c r="A10" s="313" t="s">
        <v>1850</v>
      </c>
      <c r="B10" s="313" t="s">
        <v>1848</v>
      </c>
      <c r="C10" s="348"/>
      <c r="D10" s="314">
        <v>1</v>
      </c>
      <c r="E10" s="315">
        <v>101</v>
      </c>
      <c r="F10" s="316">
        <v>6931.9</v>
      </c>
      <c r="G10" s="317">
        <f t="shared" ref="G10" si="2">D10*F10</f>
        <v>6931.9</v>
      </c>
      <c r="H10" s="317">
        <f t="shared" ref="H10" si="3">G10*12</f>
        <v>83182.799999999988</v>
      </c>
      <c r="I10" s="320"/>
    </row>
    <row r="11" spans="1:12" s="321" customFormat="1" ht="38.25" customHeight="1">
      <c r="A11" s="313" t="s">
        <v>1851</v>
      </c>
      <c r="B11" s="313" t="s">
        <v>1848</v>
      </c>
      <c r="C11" s="348"/>
      <c r="D11" s="314">
        <v>1</v>
      </c>
      <c r="E11" s="315">
        <v>101</v>
      </c>
      <c r="F11" s="316">
        <v>5017.18</v>
      </c>
      <c r="G11" s="317">
        <f t="shared" si="0"/>
        <v>5017.18</v>
      </c>
      <c r="H11" s="317">
        <f t="shared" si="1"/>
        <v>60206.16</v>
      </c>
      <c r="I11" s="320"/>
      <c r="L11" s="321">
        <v>208</v>
      </c>
    </row>
    <row r="12" spans="1:12" s="321" customFormat="1" ht="38.25" customHeight="1">
      <c r="A12" s="313" t="s">
        <v>1852</v>
      </c>
      <c r="B12" s="313" t="s">
        <v>1853</v>
      </c>
      <c r="C12" s="348"/>
      <c r="D12" s="314">
        <v>1</v>
      </c>
      <c r="E12" s="315">
        <v>101</v>
      </c>
      <c r="F12" s="316">
        <v>5601.62</v>
      </c>
      <c r="G12" s="317">
        <f t="shared" si="0"/>
        <v>5601.62</v>
      </c>
      <c r="H12" s="317">
        <f t="shared" si="1"/>
        <v>67219.44</v>
      </c>
      <c r="I12" s="320"/>
      <c r="L12" s="321">
        <v>210</v>
      </c>
    </row>
    <row r="13" spans="1:12" s="321" customFormat="1" ht="38.25" customHeight="1">
      <c r="A13" s="313" t="s">
        <v>1852</v>
      </c>
      <c r="B13" s="313" t="s">
        <v>1854</v>
      </c>
      <c r="C13" s="348"/>
      <c r="D13" s="314">
        <v>1</v>
      </c>
      <c r="E13" s="315">
        <v>101</v>
      </c>
      <c r="F13" s="316">
        <v>11962.7</v>
      </c>
      <c r="G13" s="317">
        <f t="shared" si="0"/>
        <v>11962.7</v>
      </c>
      <c r="H13" s="317">
        <f t="shared" si="1"/>
        <v>143552.40000000002</v>
      </c>
      <c r="I13" s="320"/>
      <c r="L13" s="321">
        <v>212</v>
      </c>
    </row>
    <row r="14" spans="1:12" s="321" customFormat="1" ht="38.25" customHeight="1">
      <c r="A14" s="313" t="s">
        <v>1851</v>
      </c>
      <c r="B14" s="313" t="s">
        <v>1854</v>
      </c>
      <c r="C14" s="348"/>
      <c r="D14" s="314">
        <v>1</v>
      </c>
      <c r="E14" s="315">
        <v>101</v>
      </c>
      <c r="F14" s="316">
        <v>6218.24</v>
      </c>
      <c r="G14" s="317">
        <f t="shared" si="0"/>
        <v>6218.24</v>
      </c>
      <c r="H14" s="317">
        <f t="shared" si="1"/>
        <v>74618.880000000005</v>
      </c>
      <c r="I14" s="320"/>
      <c r="L14" s="321">
        <v>214</v>
      </c>
    </row>
    <row r="15" spans="1:12" s="321" customFormat="1" ht="38.25" customHeight="1">
      <c r="A15" s="313" t="s">
        <v>1855</v>
      </c>
      <c r="B15" s="313" t="s">
        <v>1854</v>
      </c>
      <c r="C15" s="348"/>
      <c r="D15" s="314">
        <v>1</v>
      </c>
      <c r="E15" s="315">
        <v>101</v>
      </c>
      <c r="F15" s="316">
        <v>5017.16</v>
      </c>
      <c r="G15" s="317">
        <f t="shared" si="0"/>
        <v>5017.16</v>
      </c>
      <c r="H15" s="317">
        <f t="shared" si="1"/>
        <v>60205.919999999998</v>
      </c>
      <c r="I15" s="320"/>
      <c r="L15" s="321">
        <v>216</v>
      </c>
    </row>
    <row r="16" spans="1:12" s="321" customFormat="1" ht="38.25" customHeight="1">
      <c r="A16" s="313" t="s">
        <v>1856</v>
      </c>
      <c r="B16" s="313" t="s">
        <v>1854</v>
      </c>
      <c r="C16" s="348"/>
      <c r="D16" s="314">
        <v>1</v>
      </c>
      <c r="E16" s="315">
        <v>101</v>
      </c>
      <c r="F16" s="316">
        <v>5017.16</v>
      </c>
      <c r="G16" s="317">
        <f t="shared" si="0"/>
        <v>5017.16</v>
      </c>
      <c r="H16" s="317">
        <f t="shared" si="1"/>
        <v>60205.919999999998</v>
      </c>
      <c r="I16" s="320"/>
      <c r="L16" s="321">
        <v>218</v>
      </c>
    </row>
    <row r="17" spans="1:13" s="321" customFormat="1" ht="38.25" customHeight="1">
      <c r="A17" s="313" t="s">
        <v>1857</v>
      </c>
      <c r="B17" s="313" t="s">
        <v>1854</v>
      </c>
      <c r="C17" s="348"/>
      <c r="D17" s="314">
        <v>1</v>
      </c>
      <c r="E17" s="315">
        <v>101</v>
      </c>
      <c r="F17" s="316">
        <v>4709</v>
      </c>
      <c r="G17" s="317">
        <f t="shared" si="0"/>
        <v>4709</v>
      </c>
      <c r="H17" s="317">
        <f t="shared" si="1"/>
        <v>56508</v>
      </c>
      <c r="I17" s="320"/>
      <c r="L17" s="321">
        <v>220</v>
      </c>
    </row>
    <row r="18" spans="1:13" s="321" customFormat="1" ht="38.25" customHeight="1">
      <c r="A18" s="313" t="s">
        <v>1858</v>
      </c>
      <c r="B18" s="313" t="s">
        <v>1854</v>
      </c>
      <c r="C18" s="348"/>
      <c r="D18" s="314">
        <v>1</v>
      </c>
      <c r="E18" s="315">
        <v>101</v>
      </c>
      <c r="F18" s="316">
        <v>6715.34</v>
      </c>
      <c r="G18" s="317">
        <f t="shared" si="0"/>
        <v>6715.34</v>
      </c>
      <c r="H18" s="317">
        <f t="shared" si="1"/>
        <v>80584.08</v>
      </c>
      <c r="I18" s="320"/>
      <c r="L18" s="321">
        <v>222</v>
      </c>
    </row>
    <row r="19" spans="1:13" s="321" customFormat="1" ht="38.25" customHeight="1">
      <c r="A19" s="313" t="s">
        <v>1859</v>
      </c>
      <c r="B19" s="313" t="s">
        <v>1860</v>
      </c>
      <c r="C19" s="348"/>
      <c r="D19" s="314">
        <v>1</v>
      </c>
      <c r="E19" s="315">
        <v>101</v>
      </c>
      <c r="F19" s="316">
        <v>5222.5200000000004</v>
      </c>
      <c r="G19" s="317">
        <f t="shared" si="0"/>
        <v>5222.5200000000004</v>
      </c>
      <c r="H19" s="317">
        <f t="shared" si="1"/>
        <v>62670.240000000005</v>
      </c>
      <c r="I19" s="320"/>
      <c r="L19" s="321">
        <v>224</v>
      </c>
    </row>
    <row r="20" spans="1:13" s="321" customFormat="1" ht="38.25" customHeight="1">
      <c r="A20" s="313" t="s">
        <v>1861</v>
      </c>
      <c r="B20" s="313" t="s">
        <v>1862</v>
      </c>
      <c r="C20" s="348"/>
      <c r="D20" s="314">
        <v>1</v>
      </c>
      <c r="E20" s="315">
        <v>101</v>
      </c>
      <c r="F20" s="316">
        <v>6218.26</v>
      </c>
      <c r="G20" s="317">
        <f t="shared" si="0"/>
        <v>6218.26</v>
      </c>
      <c r="H20" s="317">
        <f t="shared" si="1"/>
        <v>74619.12</v>
      </c>
      <c r="I20" s="320"/>
      <c r="L20" s="319">
        <v>226</v>
      </c>
      <c r="M20" s="319"/>
    </row>
    <row r="21" spans="1:13" s="321" customFormat="1" ht="38.25" customHeight="1">
      <c r="A21" s="313" t="s">
        <v>1863</v>
      </c>
      <c r="B21" s="313" t="s">
        <v>1862</v>
      </c>
      <c r="C21" s="348"/>
      <c r="D21" s="314">
        <v>2</v>
      </c>
      <c r="E21" s="315">
        <v>101</v>
      </c>
      <c r="F21" s="316">
        <v>3902.38</v>
      </c>
      <c r="G21" s="317">
        <f t="shared" si="0"/>
        <v>7804.76</v>
      </c>
      <c r="H21" s="317">
        <f t="shared" si="1"/>
        <v>93657.12</v>
      </c>
      <c r="I21" s="320"/>
      <c r="L21" s="319">
        <v>228</v>
      </c>
      <c r="M21" s="319"/>
    </row>
    <row r="22" spans="1:13" s="321" customFormat="1" ht="38.25" customHeight="1">
      <c r="A22" s="313" t="s">
        <v>1864</v>
      </c>
      <c r="B22" s="313" t="s">
        <v>1865</v>
      </c>
      <c r="C22" s="348"/>
      <c r="D22" s="314">
        <v>1</v>
      </c>
      <c r="E22" s="315">
        <v>101</v>
      </c>
      <c r="F22" s="316">
        <v>5017.18</v>
      </c>
      <c r="G22" s="317">
        <f t="shared" si="0"/>
        <v>5017.18</v>
      </c>
      <c r="H22" s="317">
        <f t="shared" si="1"/>
        <v>60206.16</v>
      </c>
      <c r="I22" s="320"/>
      <c r="L22" s="319"/>
      <c r="M22" s="319"/>
    </row>
    <row r="23" spans="1:13" s="321" customFormat="1" ht="38.25" customHeight="1">
      <c r="A23" s="313" t="s">
        <v>1852</v>
      </c>
      <c r="B23" s="313" t="s">
        <v>1866</v>
      </c>
      <c r="C23" s="348"/>
      <c r="D23" s="314">
        <v>1</v>
      </c>
      <c r="E23" s="315">
        <v>101</v>
      </c>
      <c r="F23" s="316">
        <v>5601.62</v>
      </c>
      <c r="G23" s="317">
        <f t="shared" si="0"/>
        <v>5601.62</v>
      </c>
      <c r="H23" s="317">
        <f t="shared" si="1"/>
        <v>67219.44</v>
      </c>
      <c r="I23" s="320"/>
      <c r="L23" s="319"/>
      <c r="M23" s="319"/>
    </row>
    <row r="24" spans="1:13" s="321" customFormat="1" ht="38.25" customHeight="1">
      <c r="A24" s="313" t="s">
        <v>1852</v>
      </c>
      <c r="B24" s="313" t="s">
        <v>1867</v>
      </c>
      <c r="C24" s="348"/>
      <c r="D24" s="314">
        <v>1</v>
      </c>
      <c r="E24" s="315">
        <v>101</v>
      </c>
      <c r="F24" s="316">
        <v>5601.62</v>
      </c>
      <c r="G24" s="317">
        <f t="shared" si="0"/>
        <v>5601.62</v>
      </c>
      <c r="H24" s="317">
        <f t="shared" si="1"/>
        <v>67219.44</v>
      </c>
      <c r="I24" s="320"/>
      <c r="L24" s="319"/>
      <c r="M24" s="319"/>
    </row>
    <row r="25" spans="1:13" s="321" customFormat="1" ht="38.25" customHeight="1">
      <c r="A25" s="313" t="s">
        <v>1868</v>
      </c>
      <c r="B25" s="313" t="s">
        <v>1869</v>
      </c>
      <c r="C25" s="348"/>
      <c r="D25" s="314">
        <v>1</v>
      </c>
      <c r="E25" s="315">
        <v>101</v>
      </c>
      <c r="F25" s="316">
        <v>5017.18</v>
      </c>
      <c r="G25" s="317">
        <f t="shared" si="0"/>
        <v>5017.18</v>
      </c>
      <c r="H25" s="317">
        <f t="shared" si="1"/>
        <v>60206.16</v>
      </c>
      <c r="I25" s="320"/>
      <c r="L25" s="319"/>
      <c r="M25" s="319"/>
    </row>
    <row r="26" spans="1:13" s="321" customFormat="1" ht="38.25" customHeight="1">
      <c r="A26" s="313" t="s">
        <v>1852</v>
      </c>
      <c r="B26" s="313" t="s">
        <v>645</v>
      </c>
      <c r="C26" s="348"/>
      <c r="D26" s="314">
        <v>1</v>
      </c>
      <c r="E26" s="315">
        <v>101</v>
      </c>
      <c r="F26" s="316">
        <v>5601.62</v>
      </c>
      <c r="G26" s="317">
        <f t="shared" si="0"/>
        <v>5601.62</v>
      </c>
      <c r="H26" s="317">
        <f t="shared" si="1"/>
        <v>67219.44</v>
      </c>
      <c r="I26" s="320"/>
      <c r="L26" s="319"/>
      <c r="M26" s="319"/>
    </row>
    <row r="27" spans="1:13" s="321" customFormat="1" ht="38.25" customHeight="1">
      <c r="A27" s="313" t="s">
        <v>1858</v>
      </c>
      <c r="B27" s="313" t="s">
        <v>645</v>
      </c>
      <c r="C27" s="348"/>
      <c r="D27" s="314">
        <v>1</v>
      </c>
      <c r="E27" s="315">
        <v>101</v>
      </c>
      <c r="F27" s="316">
        <v>4423.6400000000003</v>
      </c>
      <c r="G27" s="317">
        <f t="shared" si="0"/>
        <v>4423.6400000000003</v>
      </c>
      <c r="H27" s="317">
        <f t="shared" si="1"/>
        <v>53083.680000000008</v>
      </c>
      <c r="I27" s="320"/>
      <c r="L27" s="319"/>
      <c r="M27" s="319"/>
    </row>
    <row r="28" spans="1:13" s="321" customFormat="1" ht="38.25" customHeight="1">
      <c r="A28" s="313" t="s">
        <v>1870</v>
      </c>
      <c r="B28" s="313" t="s">
        <v>1871</v>
      </c>
      <c r="C28" s="348"/>
      <c r="D28" s="314">
        <v>1</v>
      </c>
      <c r="E28" s="315">
        <v>101</v>
      </c>
      <c r="F28" s="316">
        <v>5017.18</v>
      </c>
      <c r="G28" s="317">
        <f t="shared" si="0"/>
        <v>5017.18</v>
      </c>
      <c r="H28" s="317">
        <f t="shared" si="1"/>
        <v>60206.16</v>
      </c>
      <c r="I28" s="320"/>
      <c r="L28" s="319"/>
      <c r="M28" s="319"/>
    </row>
    <row r="29" spans="1:13" s="321" customFormat="1" ht="38.25" customHeight="1">
      <c r="A29" s="313" t="s">
        <v>1872</v>
      </c>
      <c r="B29" s="313" t="s">
        <v>1873</v>
      </c>
      <c r="C29" s="348"/>
      <c r="D29" s="314">
        <v>1</v>
      </c>
      <c r="E29" s="315">
        <v>101</v>
      </c>
      <c r="F29" s="316">
        <v>5332.32</v>
      </c>
      <c r="G29" s="317">
        <f t="shared" si="0"/>
        <v>5332.32</v>
      </c>
      <c r="H29" s="317">
        <f t="shared" si="1"/>
        <v>63987.839999999997</v>
      </c>
      <c r="I29" s="320"/>
      <c r="L29" s="319"/>
      <c r="M29" s="319"/>
    </row>
    <row r="30" spans="1:13" s="321" customFormat="1" ht="38.25" customHeight="1">
      <c r="A30" s="313" t="s">
        <v>1874</v>
      </c>
      <c r="B30" s="313" t="s">
        <v>1875</v>
      </c>
      <c r="C30" s="348"/>
      <c r="D30" s="314">
        <v>1</v>
      </c>
      <c r="E30" s="315">
        <v>101</v>
      </c>
      <c r="F30" s="316">
        <v>3902.38</v>
      </c>
      <c r="G30" s="317">
        <f t="shared" si="0"/>
        <v>3902.38</v>
      </c>
      <c r="H30" s="317">
        <f t="shared" si="1"/>
        <v>46828.56</v>
      </c>
      <c r="I30" s="320"/>
      <c r="L30" s="319"/>
      <c r="M30" s="319"/>
    </row>
    <row r="31" spans="1:13" s="321" customFormat="1" ht="38.25" customHeight="1">
      <c r="A31" s="313" t="s">
        <v>1876</v>
      </c>
      <c r="B31" s="313" t="s">
        <v>1877</v>
      </c>
      <c r="C31" s="348"/>
      <c r="D31" s="314">
        <v>1</v>
      </c>
      <c r="E31" s="315">
        <v>101</v>
      </c>
      <c r="F31" s="316">
        <v>3902.38</v>
      </c>
      <c r="G31" s="317">
        <f t="shared" ref="G31:G45" si="4">D31*F31</f>
        <v>3902.38</v>
      </c>
      <c r="H31" s="317">
        <f t="shared" ref="H31:H45" si="5">G31*12</f>
        <v>46828.56</v>
      </c>
      <c r="I31" s="320"/>
      <c r="L31" s="319"/>
      <c r="M31" s="319"/>
    </row>
    <row r="32" spans="1:13" s="321" customFormat="1" ht="38.25" customHeight="1">
      <c r="A32" s="313" t="s">
        <v>1874</v>
      </c>
      <c r="B32" s="313" t="s">
        <v>1877</v>
      </c>
      <c r="C32" s="348"/>
      <c r="D32" s="314">
        <v>1</v>
      </c>
      <c r="E32" s="315">
        <v>101</v>
      </c>
      <c r="F32" s="316">
        <v>3902.38</v>
      </c>
      <c r="G32" s="317">
        <f t="shared" si="4"/>
        <v>3902.38</v>
      </c>
      <c r="H32" s="317">
        <f t="shared" si="5"/>
        <v>46828.56</v>
      </c>
      <c r="I32" s="320"/>
      <c r="L32" s="319"/>
      <c r="M32" s="319"/>
    </row>
    <row r="33" spans="1:13" s="321" customFormat="1" ht="38.25" customHeight="1">
      <c r="A33" s="313" t="s">
        <v>1878</v>
      </c>
      <c r="B33" s="313" t="s">
        <v>1877</v>
      </c>
      <c r="C33" s="348"/>
      <c r="D33" s="314">
        <v>1</v>
      </c>
      <c r="E33" s="315">
        <v>101</v>
      </c>
      <c r="F33" s="316">
        <v>3902.38</v>
      </c>
      <c r="G33" s="317">
        <f t="shared" si="4"/>
        <v>3902.38</v>
      </c>
      <c r="H33" s="317">
        <f t="shared" si="5"/>
        <v>46828.56</v>
      </c>
      <c r="I33" s="320"/>
      <c r="L33" s="319"/>
      <c r="M33" s="319"/>
    </row>
    <row r="34" spans="1:13" s="321" customFormat="1" ht="38.25" customHeight="1">
      <c r="A34" s="313" t="s">
        <v>1879</v>
      </c>
      <c r="B34" s="313" t="s">
        <v>1880</v>
      </c>
      <c r="C34" s="348"/>
      <c r="D34" s="314">
        <v>1</v>
      </c>
      <c r="E34" s="315">
        <v>101</v>
      </c>
      <c r="F34" s="316">
        <v>5332.32</v>
      </c>
      <c r="G34" s="317">
        <f t="shared" si="4"/>
        <v>5332.32</v>
      </c>
      <c r="H34" s="317">
        <f t="shared" si="5"/>
        <v>63987.839999999997</v>
      </c>
      <c r="I34" s="320"/>
      <c r="L34" s="319"/>
      <c r="M34" s="319"/>
    </row>
    <row r="35" spans="1:13" s="321" customFormat="1" ht="38.25" customHeight="1">
      <c r="A35" s="313" t="s">
        <v>1881</v>
      </c>
      <c r="B35" s="313" t="s">
        <v>1880</v>
      </c>
      <c r="C35" s="348"/>
      <c r="D35" s="314">
        <v>2</v>
      </c>
      <c r="E35" s="315">
        <v>101</v>
      </c>
      <c r="F35" s="316">
        <v>4489.84</v>
      </c>
      <c r="G35" s="317">
        <f t="shared" si="4"/>
        <v>8979.68</v>
      </c>
      <c r="H35" s="317">
        <f t="shared" si="5"/>
        <v>107756.16</v>
      </c>
      <c r="I35" s="320"/>
      <c r="L35" s="319"/>
      <c r="M35" s="319"/>
    </row>
    <row r="36" spans="1:13" s="321" customFormat="1" ht="38.25" customHeight="1">
      <c r="A36" s="313" t="s">
        <v>1882</v>
      </c>
      <c r="B36" s="313" t="s">
        <v>1865</v>
      </c>
      <c r="C36" s="348"/>
      <c r="D36" s="314">
        <v>1</v>
      </c>
      <c r="E36" s="315">
        <v>101</v>
      </c>
      <c r="F36" s="316">
        <v>3902.38</v>
      </c>
      <c r="G36" s="317">
        <f t="shared" si="4"/>
        <v>3902.38</v>
      </c>
      <c r="H36" s="317">
        <f t="shared" si="5"/>
        <v>46828.56</v>
      </c>
      <c r="I36" s="320"/>
      <c r="L36" s="319"/>
      <c r="M36" s="319"/>
    </row>
    <row r="37" spans="1:13" s="321" customFormat="1" ht="38.25" customHeight="1">
      <c r="A37" s="313" t="s">
        <v>1858</v>
      </c>
      <c r="B37" s="313" t="s">
        <v>1869</v>
      </c>
      <c r="C37" s="348"/>
      <c r="D37" s="314">
        <v>1</v>
      </c>
      <c r="E37" s="315">
        <v>101</v>
      </c>
      <c r="F37" s="316">
        <v>3902.38</v>
      </c>
      <c r="G37" s="317">
        <f t="shared" si="4"/>
        <v>3902.38</v>
      </c>
      <c r="H37" s="317">
        <f t="shared" si="5"/>
        <v>46828.56</v>
      </c>
      <c r="I37" s="320"/>
      <c r="L37" s="319"/>
      <c r="M37" s="319"/>
    </row>
    <row r="38" spans="1:13" s="321" customFormat="1" ht="38.25" customHeight="1">
      <c r="A38" s="313" t="s">
        <v>1852</v>
      </c>
      <c r="B38" s="313" t="s">
        <v>1883</v>
      </c>
      <c r="C38" s="348"/>
      <c r="D38" s="314">
        <v>1</v>
      </c>
      <c r="E38" s="315">
        <v>101</v>
      </c>
      <c r="F38" s="316">
        <v>5601.62</v>
      </c>
      <c r="G38" s="317">
        <f t="shared" si="4"/>
        <v>5601.62</v>
      </c>
      <c r="H38" s="317">
        <f t="shared" si="5"/>
        <v>67219.44</v>
      </c>
      <c r="I38" s="320"/>
      <c r="L38" s="319"/>
      <c r="M38" s="319"/>
    </row>
    <row r="39" spans="1:13" s="321" customFormat="1" ht="38.25" customHeight="1">
      <c r="A39" s="313" t="s">
        <v>1884</v>
      </c>
      <c r="B39" s="313" t="s">
        <v>1885</v>
      </c>
      <c r="C39" s="348"/>
      <c r="D39" s="314">
        <v>1</v>
      </c>
      <c r="E39" s="315">
        <v>101</v>
      </c>
      <c r="F39" s="316">
        <v>5601.62</v>
      </c>
      <c r="G39" s="317">
        <f t="shared" si="4"/>
        <v>5601.62</v>
      </c>
      <c r="H39" s="317">
        <f t="shared" si="5"/>
        <v>67219.44</v>
      </c>
      <c r="I39" s="320"/>
      <c r="L39" s="319"/>
      <c r="M39" s="319"/>
    </row>
    <row r="40" spans="1:13" s="321" customFormat="1" ht="38.25" customHeight="1">
      <c r="A40" s="313" t="s">
        <v>1886</v>
      </c>
      <c r="B40" s="313" t="s">
        <v>1887</v>
      </c>
      <c r="C40" s="348"/>
      <c r="D40" s="314">
        <v>1</v>
      </c>
      <c r="E40" s="315">
        <v>228</v>
      </c>
      <c r="F40" s="316">
        <v>10057.379999999999</v>
      </c>
      <c r="G40" s="317">
        <f t="shared" si="4"/>
        <v>10057.379999999999</v>
      </c>
      <c r="H40" s="317">
        <f t="shared" si="5"/>
        <v>120688.56</v>
      </c>
      <c r="I40" s="320"/>
      <c r="L40" s="319"/>
      <c r="M40" s="319"/>
    </row>
    <row r="41" spans="1:13" s="321" customFormat="1" ht="38.25" customHeight="1">
      <c r="A41" s="313" t="s">
        <v>1888</v>
      </c>
      <c r="B41" s="313" t="s">
        <v>1887</v>
      </c>
      <c r="C41" s="348"/>
      <c r="D41" s="314">
        <v>2</v>
      </c>
      <c r="E41" s="315">
        <v>228</v>
      </c>
      <c r="F41" s="316">
        <v>8354.86</v>
      </c>
      <c r="G41" s="317">
        <f t="shared" si="4"/>
        <v>16709.72</v>
      </c>
      <c r="H41" s="317">
        <f t="shared" si="5"/>
        <v>200516.64</v>
      </c>
      <c r="I41" s="320"/>
      <c r="L41" s="319"/>
      <c r="M41" s="319"/>
    </row>
    <row r="42" spans="1:13" s="321" customFormat="1" ht="38.25" customHeight="1">
      <c r="A42" s="313" t="s">
        <v>1889</v>
      </c>
      <c r="B42" s="313" t="s">
        <v>1887</v>
      </c>
      <c r="C42" s="348"/>
      <c r="D42" s="314">
        <v>1</v>
      </c>
      <c r="E42" s="315">
        <v>228</v>
      </c>
      <c r="F42" s="316">
        <v>6442.68</v>
      </c>
      <c r="G42" s="317">
        <f t="shared" si="4"/>
        <v>6442.68</v>
      </c>
      <c r="H42" s="317">
        <f t="shared" si="5"/>
        <v>77312.160000000003</v>
      </c>
      <c r="I42" s="320"/>
      <c r="L42" s="319"/>
      <c r="M42" s="319"/>
    </row>
    <row r="43" spans="1:13" s="321" customFormat="1" ht="38.25" customHeight="1">
      <c r="A43" s="313" t="s">
        <v>1890</v>
      </c>
      <c r="B43" s="313" t="s">
        <v>1887</v>
      </c>
      <c r="C43" s="348"/>
      <c r="D43" s="314">
        <v>14</v>
      </c>
      <c r="E43" s="315">
        <v>228</v>
      </c>
      <c r="F43" s="316">
        <v>6218.26</v>
      </c>
      <c r="G43" s="317">
        <f t="shared" si="4"/>
        <v>87055.64</v>
      </c>
      <c r="H43" s="317">
        <f t="shared" si="5"/>
        <v>1044667.6799999999</v>
      </c>
      <c r="I43" s="320"/>
      <c r="L43" s="319"/>
      <c r="M43" s="319"/>
    </row>
    <row r="44" spans="1:13" s="321" customFormat="1" ht="38.25" customHeight="1">
      <c r="A44" s="313" t="s">
        <v>1845</v>
      </c>
      <c r="B44" s="313" t="s">
        <v>1887</v>
      </c>
      <c r="C44" s="348"/>
      <c r="D44" s="314">
        <v>1</v>
      </c>
      <c r="E44" s="315">
        <v>228</v>
      </c>
      <c r="F44" s="316">
        <v>7869.16</v>
      </c>
      <c r="G44" s="317">
        <f t="shared" si="4"/>
        <v>7869.16</v>
      </c>
      <c r="H44" s="317">
        <f t="shared" si="5"/>
        <v>94429.92</v>
      </c>
      <c r="I44" s="320"/>
      <c r="L44" s="319"/>
      <c r="M44" s="319"/>
    </row>
    <row r="45" spans="1:13" s="321" customFormat="1" ht="38.25" customHeight="1">
      <c r="A45" s="313" t="s">
        <v>1891</v>
      </c>
      <c r="B45" s="313" t="s">
        <v>1887</v>
      </c>
      <c r="C45" s="348"/>
      <c r="D45" s="314">
        <v>2</v>
      </c>
      <c r="E45" s="315">
        <v>228</v>
      </c>
      <c r="F45" s="316">
        <v>6218.26</v>
      </c>
      <c r="G45" s="317">
        <f t="shared" si="4"/>
        <v>12436.52</v>
      </c>
      <c r="H45" s="317">
        <f t="shared" si="5"/>
        <v>149238.24</v>
      </c>
      <c r="I45" s="320"/>
      <c r="L45" s="319"/>
      <c r="M45" s="319"/>
    </row>
    <row r="46" spans="1:13" s="321" customFormat="1" ht="38.25" customHeight="1">
      <c r="A46" s="313"/>
      <c r="B46" s="313"/>
      <c r="C46" s="348"/>
      <c r="D46" s="314"/>
      <c r="E46" s="315"/>
      <c r="F46" s="316"/>
      <c r="G46" s="317">
        <f t="shared" si="0"/>
        <v>0</v>
      </c>
      <c r="H46" s="317">
        <f t="shared" si="1"/>
        <v>0</v>
      </c>
      <c r="I46" s="320"/>
      <c r="L46" s="319"/>
      <c r="M46" s="319"/>
    </row>
    <row r="47" spans="1:13" ht="0.75" customHeight="1">
      <c r="A47" s="322"/>
      <c r="B47" s="323"/>
      <c r="D47" s="325"/>
      <c r="E47" s="326"/>
      <c r="F47" s="327"/>
      <c r="G47" s="328"/>
      <c r="H47" s="328"/>
    </row>
    <row r="48" spans="1:13" s="329" customFormat="1" ht="24.75" customHeight="1" thickBot="1">
      <c r="A48" s="341"/>
      <c r="B48" s="342"/>
      <c r="C48" s="343"/>
      <c r="D48" s="344"/>
      <c r="E48" s="342"/>
      <c r="F48" s="345"/>
      <c r="G48" s="346" t="s">
        <v>1308</v>
      </c>
      <c r="H48" s="347">
        <f>SUM(H2:H47)</f>
        <v>5913452.4000000004</v>
      </c>
      <c r="I48" s="330"/>
      <c r="L48" s="319"/>
      <c r="M48" s="319"/>
    </row>
    <row r="49" spans="1:29" ht="15.75" hidden="1" thickTop="1">
      <c r="A49" s="331"/>
      <c r="B49" s="332"/>
      <c r="D49" s="333"/>
      <c r="E49" s="332"/>
      <c r="F49" s="334"/>
      <c r="G49" s="333"/>
      <c r="H49" s="334"/>
    </row>
    <row r="50" spans="1:29" ht="15.75" hidden="1" thickTop="1">
      <c r="A50" s="331"/>
      <c r="B50" s="332"/>
      <c r="D50" s="333"/>
      <c r="E50" s="332"/>
      <c r="F50" s="334"/>
      <c r="G50" s="333"/>
      <c r="H50" s="333"/>
    </row>
    <row r="51" spans="1:29" s="335" customFormat="1" ht="13.5" hidden="1" thickTop="1">
      <c r="A51" s="331"/>
      <c r="B51" s="332"/>
      <c r="D51" s="333"/>
      <c r="E51" s="332"/>
      <c r="F51" s="334"/>
      <c r="G51" s="333"/>
      <c r="H51" s="333"/>
      <c r="I51" s="318"/>
      <c r="J51" s="319"/>
      <c r="K51" s="319"/>
      <c r="L51" s="319"/>
      <c r="M51" s="319"/>
      <c r="N51" s="319"/>
      <c r="O51" s="319"/>
      <c r="P51" s="319"/>
      <c r="Q51" s="319"/>
      <c r="R51" s="319"/>
      <c r="S51" s="319"/>
      <c r="T51" s="319"/>
      <c r="U51" s="319"/>
      <c r="V51" s="319"/>
      <c r="W51" s="319"/>
      <c r="X51" s="319"/>
      <c r="Y51" s="319"/>
      <c r="Z51" s="319"/>
      <c r="AA51" s="319"/>
      <c r="AB51" s="319"/>
      <c r="AC51" s="319"/>
    </row>
    <row r="52" spans="1:29" s="335" customFormat="1" ht="13.5" hidden="1" thickTop="1">
      <c r="A52" s="319"/>
      <c r="B52" s="319"/>
      <c r="E52" s="336"/>
      <c r="F52" s="337"/>
      <c r="I52" s="318"/>
      <c r="J52" s="319"/>
      <c r="K52" s="319"/>
      <c r="L52" s="319"/>
      <c r="M52" s="319"/>
      <c r="N52" s="319"/>
      <c r="O52" s="319"/>
      <c r="P52" s="319"/>
      <c r="Q52" s="319"/>
      <c r="R52" s="319"/>
      <c r="S52" s="319"/>
      <c r="T52" s="319"/>
      <c r="U52" s="319"/>
      <c r="V52" s="319"/>
      <c r="W52" s="319"/>
      <c r="X52" s="319"/>
      <c r="Y52" s="319"/>
      <c r="Z52" s="319"/>
      <c r="AA52" s="319"/>
      <c r="AB52" s="319"/>
      <c r="AC52" s="319"/>
    </row>
    <row r="53" spans="1:29" s="335" customFormat="1" ht="13.5" hidden="1" thickTop="1">
      <c r="A53" s="319"/>
      <c r="B53" s="319"/>
      <c r="E53" s="336"/>
      <c r="F53" s="337"/>
      <c r="I53" s="318"/>
      <c r="J53" s="319"/>
      <c r="K53" s="319"/>
      <c r="L53" s="319"/>
      <c r="M53" s="319"/>
      <c r="N53" s="319"/>
      <c r="O53" s="319"/>
      <c r="P53" s="319"/>
      <c r="Q53" s="319"/>
      <c r="R53" s="319"/>
      <c r="S53" s="319"/>
      <c r="T53" s="319"/>
      <c r="U53" s="319"/>
      <c r="V53" s="319"/>
      <c r="W53" s="319"/>
      <c r="X53" s="319"/>
      <c r="Y53" s="319"/>
      <c r="Z53" s="319"/>
      <c r="AA53" s="319"/>
      <c r="AB53" s="319"/>
      <c r="AC53" s="319"/>
    </row>
    <row r="54" spans="1:29" s="335" customFormat="1" ht="13.5" hidden="1" thickTop="1">
      <c r="A54" s="319"/>
      <c r="B54" s="319"/>
      <c r="E54" s="336"/>
      <c r="F54" s="337"/>
      <c r="I54" s="318"/>
      <c r="J54" s="319"/>
      <c r="K54" s="319"/>
      <c r="L54" s="319"/>
      <c r="M54" s="319"/>
      <c r="N54" s="319"/>
      <c r="O54" s="319"/>
      <c r="P54" s="319"/>
      <c r="Q54" s="319"/>
      <c r="R54" s="319"/>
      <c r="S54" s="319"/>
      <c r="T54" s="319"/>
      <c r="U54" s="319"/>
      <c r="V54" s="319"/>
      <c r="W54" s="319"/>
      <c r="X54" s="319"/>
      <c r="Y54" s="319"/>
      <c r="Z54" s="319"/>
      <c r="AA54" s="319"/>
      <c r="AB54" s="319"/>
      <c r="AC54" s="319"/>
    </row>
    <row r="55" spans="1:29" s="335" customFormat="1" ht="13.5" hidden="1" thickTop="1">
      <c r="A55" s="319"/>
      <c r="B55" s="319"/>
      <c r="E55" s="336"/>
      <c r="F55" s="337"/>
      <c r="I55" s="318"/>
      <c r="J55" s="319"/>
      <c r="K55" s="319"/>
      <c r="L55" s="319"/>
      <c r="M55" s="319"/>
      <c r="N55" s="319"/>
      <c r="O55" s="319"/>
      <c r="P55" s="319"/>
      <c r="Q55" s="319"/>
      <c r="R55" s="319"/>
      <c r="S55" s="319"/>
      <c r="T55" s="319"/>
      <c r="U55" s="319"/>
      <c r="V55" s="319"/>
      <c r="W55" s="319"/>
      <c r="X55" s="319"/>
      <c r="Y55" s="319"/>
      <c r="Z55" s="319"/>
      <c r="AA55" s="319"/>
      <c r="AB55" s="319"/>
      <c r="AC55" s="319"/>
    </row>
    <row r="56" spans="1:29" s="335" customFormat="1" ht="13.5" hidden="1" thickTop="1">
      <c r="A56" s="319"/>
      <c r="B56" s="319"/>
      <c r="E56" s="336"/>
      <c r="F56" s="337"/>
      <c r="I56" s="318"/>
      <c r="J56" s="319"/>
      <c r="K56" s="319"/>
      <c r="L56" s="319"/>
      <c r="M56" s="319"/>
      <c r="N56" s="319"/>
      <c r="O56" s="319"/>
      <c r="P56" s="319"/>
      <c r="Q56" s="319"/>
      <c r="R56" s="319"/>
      <c r="S56" s="319"/>
      <c r="T56" s="319"/>
      <c r="U56" s="319"/>
      <c r="V56" s="319"/>
      <c r="W56" s="319"/>
      <c r="X56" s="319"/>
      <c r="Y56" s="319"/>
      <c r="Z56" s="319"/>
      <c r="AA56" s="319"/>
      <c r="AB56" s="319"/>
      <c r="AC56" s="319"/>
    </row>
    <row r="57" spans="1:29" s="335" customFormat="1" ht="13.5" hidden="1" thickTop="1">
      <c r="A57" s="319"/>
      <c r="B57" s="319"/>
      <c r="E57" s="336"/>
      <c r="F57" s="337"/>
      <c r="I57" s="318"/>
      <c r="J57" s="319"/>
      <c r="K57" s="319"/>
      <c r="L57" s="319"/>
      <c r="M57" s="319"/>
      <c r="N57" s="319"/>
      <c r="O57" s="319"/>
      <c r="P57" s="319"/>
      <c r="Q57" s="319"/>
      <c r="R57" s="319"/>
      <c r="S57" s="319"/>
      <c r="T57" s="319"/>
      <c r="U57" s="319"/>
      <c r="V57" s="319"/>
      <c r="W57" s="319"/>
      <c r="X57" s="319"/>
      <c r="Y57" s="319"/>
      <c r="Z57" s="319"/>
      <c r="AA57" s="319"/>
      <c r="AB57" s="319"/>
      <c r="AC57" s="319"/>
    </row>
    <row r="58" spans="1:29" s="335" customFormat="1" ht="13.5" hidden="1" thickTop="1">
      <c r="A58" s="319"/>
      <c r="B58" s="319"/>
      <c r="E58" s="336"/>
      <c r="F58" s="337"/>
      <c r="I58" s="318"/>
      <c r="J58" s="319"/>
      <c r="K58" s="319"/>
      <c r="L58" s="319"/>
      <c r="M58" s="319"/>
      <c r="N58" s="319"/>
      <c r="O58" s="319"/>
      <c r="P58" s="319"/>
      <c r="Q58" s="319"/>
      <c r="R58" s="319"/>
      <c r="S58" s="319"/>
      <c r="T58" s="319"/>
      <c r="U58" s="319"/>
      <c r="V58" s="319"/>
      <c r="W58" s="319"/>
      <c r="X58" s="319"/>
      <c r="Y58" s="319"/>
      <c r="Z58" s="319"/>
      <c r="AA58" s="319"/>
      <c r="AB58" s="319"/>
      <c r="AC58" s="319"/>
    </row>
    <row r="59" spans="1:29" s="335" customFormat="1" ht="13.5" hidden="1" thickTop="1">
      <c r="A59" s="319"/>
      <c r="B59" s="319"/>
      <c r="E59" s="336"/>
      <c r="F59" s="337"/>
      <c r="I59" s="318"/>
      <c r="J59" s="319"/>
      <c r="K59" s="319"/>
      <c r="L59" s="319"/>
      <c r="M59" s="319"/>
      <c r="N59" s="319"/>
      <c r="O59" s="319"/>
      <c r="P59" s="319"/>
      <c r="Q59" s="319"/>
      <c r="R59" s="319"/>
      <c r="S59" s="319"/>
      <c r="T59" s="319"/>
      <c r="U59" s="319"/>
      <c r="V59" s="319"/>
      <c r="W59" s="319"/>
      <c r="X59" s="319"/>
      <c r="Y59" s="319"/>
      <c r="Z59" s="319"/>
      <c r="AA59" s="319"/>
      <c r="AB59" s="319"/>
      <c r="AC59" s="319"/>
    </row>
    <row r="60" spans="1:29" s="335" customFormat="1" ht="13.5" hidden="1" thickTop="1">
      <c r="A60" s="319"/>
      <c r="B60" s="319"/>
      <c r="E60" s="336"/>
      <c r="F60" s="337"/>
      <c r="I60" s="318"/>
      <c r="J60" s="319"/>
      <c r="K60" s="319"/>
      <c r="L60" s="319"/>
      <c r="M60" s="319"/>
      <c r="N60" s="319"/>
      <c r="O60" s="319"/>
      <c r="P60" s="319"/>
      <c r="Q60" s="319"/>
      <c r="R60" s="319"/>
      <c r="S60" s="319"/>
      <c r="T60" s="319"/>
      <c r="U60" s="319"/>
      <c r="V60" s="319"/>
      <c r="W60" s="319"/>
      <c r="X60" s="319"/>
      <c r="Y60" s="319"/>
      <c r="Z60" s="319"/>
      <c r="AA60" s="319"/>
      <c r="AB60" s="319"/>
      <c r="AC60" s="319"/>
    </row>
    <row r="61" spans="1:29" s="335" customFormat="1" ht="13.5" hidden="1" thickTop="1">
      <c r="A61" s="319"/>
      <c r="B61" s="319"/>
      <c r="E61" s="336"/>
      <c r="F61" s="337"/>
      <c r="I61" s="318"/>
      <c r="J61" s="319"/>
      <c r="K61" s="319"/>
      <c r="L61" s="319"/>
      <c r="M61" s="319"/>
      <c r="N61" s="319"/>
      <c r="O61" s="319"/>
      <c r="P61" s="319"/>
      <c r="Q61" s="319"/>
      <c r="R61" s="319"/>
      <c r="S61" s="319"/>
      <c r="T61" s="319"/>
      <c r="U61" s="319"/>
      <c r="V61" s="319"/>
      <c r="W61" s="319"/>
      <c r="X61" s="319"/>
      <c r="Y61" s="319"/>
      <c r="Z61" s="319"/>
      <c r="AA61" s="319"/>
      <c r="AB61" s="319"/>
      <c r="AC61" s="319"/>
    </row>
    <row r="62" spans="1:29" s="335" customFormat="1" ht="13.5" hidden="1" thickTop="1">
      <c r="A62" s="319"/>
      <c r="B62" s="319"/>
      <c r="E62" s="336"/>
      <c r="F62" s="337"/>
      <c r="I62" s="318"/>
      <c r="J62" s="319"/>
      <c r="K62" s="319"/>
      <c r="L62" s="319"/>
      <c r="M62" s="319"/>
      <c r="N62" s="319"/>
      <c r="O62" s="319"/>
      <c r="P62" s="319"/>
      <c r="Q62" s="319"/>
      <c r="R62" s="319"/>
      <c r="S62" s="319"/>
      <c r="T62" s="319"/>
      <c r="U62" s="319"/>
      <c r="V62" s="319"/>
      <c r="W62" s="319"/>
      <c r="X62" s="319"/>
      <c r="Y62" s="319"/>
      <c r="Z62" s="319"/>
      <c r="AA62" s="319"/>
      <c r="AB62" s="319"/>
      <c r="AC62" s="319"/>
    </row>
    <row r="63" spans="1:29" s="335" customFormat="1" ht="13.5" hidden="1" thickTop="1">
      <c r="A63" s="319"/>
      <c r="B63" s="319"/>
      <c r="E63" s="336"/>
      <c r="F63" s="337"/>
      <c r="I63" s="318"/>
      <c r="J63" s="319"/>
      <c r="K63" s="319"/>
      <c r="L63" s="319"/>
      <c r="M63" s="319"/>
      <c r="N63" s="319"/>
      <c r="O63" s="319"/>
      <c r="P63" s="319"/>
      <c r="Q63" s="319"/>
      <c r="R63" s="319"/>
      <c r="S63" s="319"/>
      <c r="T63" s="319"/>
      <c r="U63" s="319"/>
      <c r="V63" s="319"/>
      <c r="W63" s="319"/>
      <c r="X63" s="319"/>
      <c r="Y63" s="319"/>
      <c r="Z63" s="319"/>
      <c r="AA63" s="319"/>
      <c r="AB63" s="319"/>
      <c r="AC63" s="319"/>
    </row>
    <row r="64" spans="1:29" s="335" customFormat="1" ht="13.5" hidden="1" thickTop="1">
      <c r="A64" s="319"/>
      <c r="B64" s="319"/>
      <c r="E64" s="336"/>
      <c r="F64" s="337"/>
      <c r="I64" s="318"/>
      <c r="J64" s="319"/>
      <c r="K64" s="319"/>
      <c r="L64" s="319"/>
      <c r="M64" s="319"/>
      <c r="N64" s="319"/>
      <c r="O64" s="319"/>
      <c r="P64" s="319"/>
      <c r="Q64" s="319"/>
      <c r="R64" s="319"/>
      <c r="S64" s="319"/>
      <c r="T64" s="319"/>
      <c r="U64" s="319"/>
      <c r="V64" s="319"/>
      <c r="W64" s="319"/>
      <c r="X64" s="319"/>
      <c r="Y64" s="319"/>
      <c r="Z64" s="319"/>
      <c r="AA64" s="319"/>
      <c r="AB64" s="319"/>
      <c r="AC64" s="319"/>
    </row>
    <row r="65" spans="1:29" s="335" customFormat="1" ht="13.5" hidden="1" thickTop="1">
      <c r="A65" s="319"/>
      <c r="B65" s="319"/>
      <c r="E65" s="336"/>
      <c r="F65" s="337"/>
      <c r="I65" s="318"/>
      <c r="J65" s="319"/>
      <c r="K65" s="319"/>
      <c r="L65" s="319"/>
      <c r="M65" s="319"/>
      <c r="N65" s="319"/>
      <c r="O65" s="319"/>
      <c r="P65" s="319"/>
      <c r="Q65" s="319"/>
      <c r="R65" s="319"/>
      <c r="S65" s="319"/>
      <c r="T65" s="319"/>
      <c r="U65" s="319"/>
      <c r="V65" s="319"/>
      <c r="W65" s="319"/>
      <c r="X65" s="319"/>
      <c r="Y65" s="319"/>
      <c r="Z65" s="319"/>
      <c r="AA65" s="319"/>
      <c r="AB65" s="319"/>
      <c r="AC65" s="319"/>
    </row>
    <row r="66" spans="1:29" s="335" customFormat="1" ht="13.5" hidden="1" thickTop="1">
      <c r="A66" s="319"/>
      <c r="B66" s="319"/>
      <c r="E66" s="336"/>
      <c r="F66" s="337"/>
      <c r="I66" s="318"/>
      <c r="J66" s="319"/>
      <c r="K66" s="319"/>
      <c r="L66" s="319"/>
      <c r="M66" s="319"/>
      <c r="N66" s="319"/>
      <c r="O66" s="319"/>
      <c r="P66" s="319"/>
      <c r="Q66" s="319"/>
      <c r="R66" s="319"/>
      <c r="S66" s="319"/>
      <c r="T66" s="319"/>
      <c r="U66" s="319"/>
      <c r="V66" s="319"/>
      <c r="W66" s="319"/>
      <c r="X66" s="319"/>
      <c r="Y66" s="319"/>
      <c r="Z66" s="319"/>
      <c r="AA66" s="319"/>
      <c r="AB66" s="319"/>
      <c r="AC66" s="319"/>
    </row>
    <row r="67" spans="1:29" ht="15.75" hidden="1" thickTop="1"/>
    <row r="68" spans="1:29" ht="15.75" hidden="1" thickTop="1"/>
    <row r="69" spans="1:29" ht="15.75" hidden="1" thickTop="1"/>
    <row r="70" spans="1:29" ht="15.75" hidden="1" thickTop="1"/>
    <row r="71" spans="1:29" ht="15.75" hidden="1" thickTop="1"/>
    <row r="72" spans="1:29" ht="15.75" hidden="1" thickTop="1"/>
    <row r="73" spans="1:29" ht="15.75" hidden="1" thickTop="1"/>
    <row r="74" spans="1:29" ht="15.75" hidden="1" thickTop="1"/>
    <row r="75" spans="1:29" ht="15.75" hidden="1" thickTop="1"/>
    <row r="76" spans="1:29" ht="15.75" hidden="1" thickTop="1"/>
    <row r="77" spans="1:29" ht="15.75" hidden="1" thickTop="1"/>
    <row r="78" spans="1:29" ht="15.75" hidden="1" thickTop="1"/>
    <row r="79" spans="1:29" ht="15.75" hidden="1" thickTop="1"/>
    <row r="80" spans="1:29" ht="15.75" hidden="1" thickTop="1"/>
    <row r="81" ht="15.75" hidden="1" thickTop="1"/>
    <row r="82" ht="15.75" hidden="1" thickTop="1"/>
    <row r="83" ht="15.75" hidden="1" thickTop="1"/>
    <row r="84" ht="15.75" hidden="1" thickTop="1"/>
    <row r="85" ht="15.75" hidden="1" thickTop="1"/>
    <row r="86" ht="15.75" hidden="1" thickTop="1"/>
    <row r="87" ht="15.75" hidden="1" thickTop="1"/>
    <row r="88" ht="15.75" hidden="1" thickTop="1"/>
    <row r="89" ht="15.75" hidden="1" thickTop="1"/>
    <row r="90" ht="15.75" hidden="1" thickTop="1"/>
    <row r="91" ht="15.75" hidden="1" thickTop="1"/>
    <row r="92" ht="15.75" hidden="1" thickTop="1"/>
    <row r="93" ht="15.75" hidden="1" thickTop="1"/>
    <row r="94" ht="15.75" hidden="1" thickTop="1"/>
    <row r="95" ht="15.75" hidden="1" thickTop="1"/>
    <row r="96" ht="15.75" hidden="1" thickTop="1"/>
    <row r="97" ht="15.75" hidden="1" thickTop="1"/>
    <row r="98" ht="15.75" hidden="1" thickTop="1"/>
    <row r="99" ht="15.75" hidden="1" thickTop="1"/>
    <row r="100" ht="15.75" hidden="1" thickTop="1"/>
    <row r="101" ht="15.75" hidden="1" thickTop="1"/>
    <row r="102" ht="15.75" hidden="1" thickTop="1"/>
    <row r="103" ht="15.75" hidden="1" thickTop="1"/>
    <row r="104" ht="15.75" hidden="1" thickTop="1"/>
    <row r="105" ht="15.75" hidden="1" thickTop="1"/>
  </sheetData>
  <sheetProtection password="D38D" sheet="1" objects="1" scenarios="1" insertRows="0" deleteRows="0"/>
  <mergeCells count="5">
    <mergeCell ref="A1:A2"/>
    <mergeCell ref="B1:B2"/>
    <mergeCell ref="E1:E2"/>
    <mergeCell ref="D1:D2"/>
    <mergeCell ref="F1:H1"/>
  </mergeCells>
  <dataValidations count="29">
    <dataValidation type="list" allowBlank="1" showInputMessage="1" showErrorMessage="1" errorTitle="Error en el dato introducido" error="Se ingreso una referencia distinta a &quot;P&quot;, &quot;I&quot; o &quot;F&quot; en el origen del recurso de la plaza." prompt="Selecciona o captura la incial si la plaza se paga:_x000a_&quot;P&quot; cuando corresponda al tipo de recurso Propios._x000a_&quot;I&quot; cuando corresponda al tipo de recurso Infraestructura._x000a_&quot;F&quot; cuando corresponde al tipo de recurso Fortalecimiento." sqref="WVA983053:WVA983087 WLE983053:WLE983087 WBI983053:WBI983087 VRM983053:VRM983087 VHQ983053:VHQ983087 UXU983053:UXU983087 UNY983053:UNY983087 UEC983053:UEC983087 TUG983053:TUG983087 TKK983053:TKK983087 TAO983053:TAO983087 SQS983053:SQS983087 SGW983053:SGW983087 RXA983053:RXA983087 RNE983053:RNE983087 RDI983053:RDI983087 QTM983053:QTM983087 QJQ983053:QJQ983087 PZU983053:PZU983087 PPY983053:PPY983087 PGC983053:PGC983087 OWG983053:OWG983087 OMK983053:OMK983087 OCO983053:OCO983087 NSS983053:NSS983087 NIW983053:NIW983087 MZA983053:MZA983087 MPE983053:MPE983087 MFI983053:MFI983087 LVM983053:LVM983087 LLQ983053:LLQ983087 LBU983053:LBU983087 KRY983053:KRY983087 KIC983053:KIC983087 JYG983053:JYG983087 JOK983053:JOK983087 JEO983053:JEO983087 IUS983053:IUS983087 IKW983053:IKW983087 IBA983053:IBA983087 HRE983053:HRE983087 HHI983053:HHI983087 GXM983053:GXM983087 GNQ983053:GNQ983087 GDU983053:GDU983087 FTY983053:FTY983087 FKC983053:FKC983087 FAG983053:FAG983087 EQK983053:EQK983087 EGO983053:EGO983087 DWS983053:DWS983087 DMW983053:DMW983087 DDA983053:DDA983087 CTE983053:CTE983087 CJI983053:CJI983087 BZM983053:BZM983087 BPQ983053:BPQ983087 BFU983053:BFU983087 AVY983053:AVY983087 AMC983053:AMC983087 ACG983053:ACG983087 SK983053:SK983087 IO983053:IO983087 WVA917517:WVA917551 WLE917517:WLE917551 WBI917517:WBI917551 VRM917517:VRM917551 VHQ917517:VHQ917551 UXU917517:UXU917551 UNY917517:UNY917551 UEC917517:UEC917551 TUG917517:TUG917551 TKK917517:TKK917551 TAO917517:TAO917551 SQS917517:SQS917551 SGW917517:SGW917551 RXA917517:RXA917551 RNE917517:RNE917551 RDI917517:RDI917551 QTM917517:QTM917551 QJQ917517:QJQ917551 PZU917517:PZU917551 PPY917517:PPY917551 PGC917517:PGC917551 OWG917517:OWG917551 OMK917517:OMK917551 OCO917517:OCO917551 NSS917517:NSS917551 NIW917517:NIW917551 MZA917517:MZA917551 MPE917517:MPE917551 MFI917517:MFI917551 LVM917517:LVM917551 LLQ917517:LLQ917551 LBU917517:LBU917551 KRY917517:KRY917551 KIC917517:KIC917551 JYG917517:JYG917551 JOK917517:JOK917551 JEO917517:JEO917551 IUS917517:IUS917551 IKW917517:IKW917551 IBA917517:IBA917551 HRE917517:HRE917551 HHI917517:HHI917551 GXM917517:GXM917551 GNQ917517:GNQ917551 GDU917517:GDU917551 FTY917517:FTY917551 FKC917517:FKC917551 FAG917517:FAG917551 EQK917517:EQK917551 EGO917517:EGO917551 DWS917517:DWS917551 DMW917517:DMW917551 DDA917517:DDA917551 CTE917517:CTE917551 CJI917517:CJI917551 BZM917517:BZM917551 BPQ917517:BPQ917551 BFU917517:BFU917551 AVY917517:AVY917551 AMC917517:AMC917551 ACG917517:ACG917551 SK917517:SK917551 IO917517:IO917551 WVA851981:WVA852015 WLE851981:WLE852015 WBI851981:WBI852015 VRM851981:VRM852015 VHQ851981:VHQ852015 UXU851981:UXU852015 UNY851981:UNY852015 UEC851981:UEC852015 TUG851981:TUG852015 TKK851981:TKK852015 TAO851981:TAO852015 SQS851981:SQS852015 SGW851981:SGW852015 RXA851981:RXA852015 RNE851981:RNE852015 RDI851981:RDI852015 QTM851981:QTM852015 QJQ851981:QJQ852015 PZU851981:PZU852015 PPY851981:PPY852015 PGC851981:PGC852015 OWG851981:OWG852015 OMK851981:OMK852015 OCO851981:OCO852015 NSS851981:NSS852015 NIW851981:NIW852015 MZA851981:MZA852015 MPE851981:MPE852015 MFI851981:MFI852015 LVM851981:LVM852015 LLQ851981:LLQ852015 LBU851981:LBU852015 KRY851981:KRY852015 KIC851981:KIC852015 JYG851981:JYG852015 JOK851981:JOK852015 JEO851981:JEO852015 IUS851981:IUS852015 IKW851981:IKW852015 IBA851981:IBA852015 HRE851981:HRE852015 HHI851981:HHI852015 GXM851981:GXM852015 GNQ851981:GNQ852015 GDU851981:GDU852015 FTY851981:FTY852015 FKC851981:FKC852015 FAG851981:FAG852015 EQK851981:EQK852015 EGO851981:EGO852015 DWS851981:DWS852015 DMW851981:DMW852015 DDA851981:DDA852015 CTE851981:CTE852015 CJI851981:CJI852015 BZM851981:BZM852015 BPQ851981:BPQ852015 BFU851981:BFU852015 AVY851981:AVY852015 AMC851981:AMC852015 ACG851981:ACG852015 SK851981:SK852015 IO851981:IO852015 WVA786445:WVA786479 WLE786445:WLE786479 WBI786445:WBI786479 VRM786445:VRM786479 VHQ786445:VHQ786479 UXU786445:UXU786479 UNY786445:UNY786479 UEC786445:UEC786479 TUG786445:TUG786479 TKK786445:TKK786479 TAO786445:TAO786479 SQS786445:SQS786479 SGW786445:SGW786479 RXA786445:RXA786479 RNE786445:RNE786479 RDI786445:RDI786479 QTM786445:QTM786479 QJQ786445:QJQ786479 PZU786445:PZU786479 PPY786445:PPY786479 PGC786445:PGC786479 OWG786445:OWG786479 OMK786445:OMK786479 OCO786445:OCO786479 NSS786445:NSS786479 NIW786445:NIW786479 MZA786445:MZA786479 MPE786445:MPE786479 MFI786445:MFI786479 LVM786445:LVM786479 LLQ786445:LLQ786479 LBU786445:LBU786479 KRY786445:KRY786479 KIC786445:KIC786479 JYG786445:JYG786479 JOK786445:JOK786479 JEO786445:JEO786479 IUS786445:IUS786479 IKW786445:IKW786479 IBA786445:IBA786479 HRE786445:HRE786479 HHI786445:HHI786479 GXM786445:GXM786479 GNQ786445:GNQ786479 GDU786445:GDU786479 FTY786445:FTY786479 FKC786445:FKC786479 FAG786445:FAG786479 EQK786445:EQK786479 EGO786445:EGO786479 DWS786445:DWS786479 DMW786445:DMW786479 DDA786445:DDA786479 CTE786445:CTE786479 CJI786445:CJI786479 BZM786445:BZM786479 BPQ786445:BPQ786479 BFU786445:BFU786479 AVY786445:AVY786479 AMC786445:AMC786479 ACG786445:ACG786479 SK786445:SK786479 IO786445:IO786479 WVA720909:WVA720943 WLE720909:WLE720943 WBI720909:WBI720943 VRM720909:VRM720943 VHQ720909:VHQ720943 UXU720909:UXU720943 UNY720909:UNY720943 UEC720909:UEC720943 TUG720909:TUG720943 TKK720909:TKK720943 TAO720909:TAO720943 SQS720909:SQS720943 SGW720909:SGW720943 RXA720909:RXA720943 RNE720909:RNE720943 RDI720909:RDI720943 QTM720909:QTM720943 QJQ720909:QJQ720943 PZU720909:PZU720943 PPY720909:PPY720943 PGC720909:PGC720943 OWG720909:OWG720943 OMK720909:OMK720943 OCO720909:OCO720943 NSS720909:NSS720943 NIW720909:NIW720943 MZA720909:MZA720943 MPE720909:MPE720943 MFI720909:MFI720943 LVM720909:LVM720943 LLQ720909:LLQ720943 LBU720909:LBU720943 KRY720909:KRY720943 KIC720909:KIC720943 JYG720909:JYG720943 JOK720909:JOK720943 JEO720909:JEO720943 IUS720909:IUS720943 IKW720909:IKW720943 IBA720909:IBA720943 HRE720909:HRE720943 HHI720909:HHI720943 GXM720909:GXM720943 GNQ720909:GNQ720943 GDU720909:GDU720943 FTY720909:FTY720943 FKC720909:FKC720943 FAG720909:FAG720943 EQK720909:EQK720943 EGO720909:EGO720943 DWS720909:DWS720943 DMW720909:DMW720943 DDA720909:DDA720943 CTE720909:CTE720943 CJI720909:CJI720943 BZM720909:BZM720943 BPQ720909:BPQ720943 BFU720909:BFU720943 AVY720909:AVY720943 AMC720909:AMC720943 ACG720909:ACG720943 SK720909:SK720943 IO720909:IO720943 WVA655373:WVA655407 WLE655373:WLE655407 WBI655373:WBI655407 VRM655373:VRM655407 VHQ655373:VHQ655407 UXU655373:UXU655407 UNY655373:UNY655407 UEC655373:UEC655407 TUG655373:TUG655407 TKK655373:TKK655407 TAO655373:TAO655407 SQS655373:SQS655407 SGW655373:SGW655407 RXA655373:RXA655407 RNE655373:RNE655407 RDI655373:RDI655407 QTM655373:QTM655407 QJQ655373:QJQ655407 PZU655373:PZU655407 PPY655373:PPY655407 PGC655373:PGC655407 OWG655373:OWG655407 OMK655373:OMK655407 OCO655373:OCO655407 NSS655373:NSS655407 NIW655373:NIW655407 MZA655373:MZA655407 MPE655373:MPE655407 MFI655373:MFI655407 LVM655373:LVM655407 LLQ655373:LLQ655407 LBU655373:LBU655407 KRY655373:KRY655407 KIC655373:KIC655407 JYG655373:JYG655407 JOK655373:JOK655407 JEO655373:JEO655407 IUS655373:IUS655407 IKW655373:IKW655407 IBA655373:IBA655407 HRE655373:HRE655407 HHI655373:HHI655407 GXM655373:GXM655407 GNQ655373:GNQ655407 GDU655373:GDU655407 FTY655373:FTY655407 FKC655373:FKC655407 FAG655373:FAG655407 EQK655373:EQK655407 EGO655373:EGO655407 DWS655373:DWS655407 DMW655373:DMW655407 DDA655373:DDA655407 CTE655373:CTE655407 CJI655373:CJI655407 BZM655373:BZM655407 BPQ655373:BPQ655407 BFU655373:BFU655407 AVY655373:AVY655407 AMC655373:AMC655407 ACG655373:ACG655407 SK655373:SK655407 IO655373:IO655407 WVA589837:WVA589871 WLE589837:WLE589871 WBI589837:WBI589871 VRM589837:VRM589871 VHQ589837:VHQ589871 UXU589837:UXU589871 UNY589837:UNY589871 UEC589837:UEC589871 TUG589837:TUG589871 TKK589837:TKK589871 TAO589837:TAO589871 SQS589837:SQS589871 SGW589837:SGW589871 RXA589837:RXA589871 RNE589837:RNE589871 RDI589837:RDI589871 QTM589837:QTM589871 QJQ589837:QJQ589871 PZU589837:PZU589871 PPY589837:PPY589871 PGC589837:PGC589871 OWG589837:OWG589871 OMK589837:OMK589871 OCO589837:OCO589871 NSS589837:NSS589871 NIW589837:NIW589871 MZA589837:MZA589871 MPE589837:MPE589871 MFI589837:MFI589871 LVM589837:LVM589871 LLQ589837:LLQ589871 LBU589837:LBU589871 KRY589837:KRY589871 KIC589837:KIC589871 JYG589837:JYG589871 JOK589837:JOK589871 JEO589837:JEO589871 IUS589837:IUS589871 IKW589837:IKW589871 IBA589837:IBA589871 HRE589837:HRE589871 HHI589837:HHI589871 GXM589837:GXM589871 GNQ589837:GNQ589871 GDU589837:GDU589871 FTY589837:FTY589871 FKC589837:FKC589871 FAG589837:FAG589871 EQK589837:EQK589871 EGO589837:EGO589871 DWS589837:DWS589871 DMW589837:DMW589871 DDA589837:DDA589871 CTE589837:CTE589871 CJI589837:CJI589871 BZM589837:BZM589871 BPQ589837:BPQ589871 BFU589837:BFU589871 AVY589837:AVY589871 AMC589837:AMC589871 ACG589837:ACG589871 SK589837:SK589871 IO589837:IO589871 WVA524301:WVA524335 WLE524301:WLE524335 WBI524301:WBI524335 VRM524301:VRM524335 VHQ524301:VHQ524335 UXU524301:UXU524335 UNY524301:UNY524335 UEC524301:UEC524335 TUG524301:TUG524335 TKK524301:TKK524335 TAO524301:TAO524335 SQS524301:SQS524335 SGW524301:SGW524335 RXA524301:RXA524335 RNE524301:RNE524335 RDI524301:RDI524335 QTM524301:QTM524335 QJQ524301:QJQ524335 PZU524301:PZU524335 PPY524301:PPY524335 PGC524301:PGC524335 OWG524301:OWG524335 OMK524301:OMK524335 OCO524301:OCO524335 NSS524301:NSS524335 NIW524301:NIW524335 MZA524301:MZA524335 MPE524301:MPE524335 MFI524301:MFI524335 LVM524301:LVM524335 LLQ524301:LLQ524335 LBU524301:LBU524335 KRY524301:KRY524335 KIC524301:KIC524335 JYG524301:JYG524335 JOK524301:JOK524335 JEO524301:JEO524335 IUS524301:IUS524335 IKW524301:IKW524335 IBA524301:IBA524335 HRE524301:HRE524335 HHI524301:HHI524335 GXM524301:GXM524335 GNQ524301:GNQ524335 GDU524301:GDU524335 FTY524301:FTY524335 FKC524301:FKC524335 FAG524301:FAG524335 EQK524301:EQK524335 EGO524301:EGO524335 DWS524301:DWS524335 DMW524301:DMW524335 DDA524301:DDA524335 CTE524301:CTE524335 CJI524301:CJI524335 BZM524301:BZM524335 BPQ524301:BPQ524335 BFU524301:BFU524335 AVY524301:AVY524335 AMC524301:AMC524335 ACG524301:ACG524335 SK524301:SK524335 IO524301:IO524335 WVA458765:WVA458799 WLE458765:WLE458799 WBI458765:WBI458799 VRM458765:VRM458799 VHQ458765:VHQ458799 UXU458765:UXU458799 UNY458765:UNY458799 UEC458765:UEC458799 TUG458765:TUG458799 TKK458765:TKK458799 TAO458765:TAO458799 SQS458765:SQS458799 SGW458765:SGW458799 RXA458765:RXA458799 RNE458765:RNE458799 RDI458765:RDI458799 QTM458765:QTM458799 QJQ458765:QJQ458799 PZU458765:PZU458799 PPY458765:PPY458799 PGC458765:PGC458799 OWG458765:OWG458799 OMK458765:OMK458799 OCO458765:OCO458799 NSS458765:NSS458799 NIW458765:NIW458799 MZA458765:MZA458799 MPE458765:MPE458799 MFI458765:MFI458799 LVM458765:LVM458799 LLQ458765:LLQ458799 LBU458765:LBU458799 KRY458765:KRY458799 KIC458765:KIC458799 JYG458765:JYG458799 JOK458765:JOK458799 JEO458765:JEO458799 IUS458765:IUS458799 IKW458765:IKW458799 IBA458765:IBA458799 HRE458765:HRE458799 HHI458765:HHI458799 GXM458765:GXM458799 GNQ458765:GNQ458799 GDU458765:GDU458799 FTY458765:FTY458799 FKC458765:FKC458799 FAG458765:FAG458799 EQK458765:EQK458799 EGO458765:EGO458799 DWS458765:DWS458799 DMW458765:DMW458799 DDA458765:DDA458799 CTE458765:CTE458799 CJI458765:CJI458799 BZM458765:BZM458799 BPQ458765:BPQ458799 BFU458765:BFU458799 AVY458765:AVY458799 AMC458765:AMC458799 ACG458765:ACG458799 SK458765:SK458799 IO458765:IO458799 WVA393229:WVA393263 WLE393229:WLE393263 WBI393229:WBI393263 VRM393229:VRM393263 VHQ393229:VHQ393263 UXU393229:UXU393263 UNY393229:UNY393263 UEC393229:UEC393263 TUG393229:TUG393263 TKK393229:TKK393263 TAO393229:TAO393263 SQS393229:SQS393263 SGW393229:SGW393263 RXA393229:RXA393263 RNE393229:RNE393263 RDI393229:RDI393263 QTM393229:QTM393263 QJQ393229:QJQ393263 PZU393229:PZU393263 PPY393229:PPY393263 PGC393229:PGC393263 OWG393229:OWG393263 OMK393229:OMK393263 OCO393229:OCO393263 NSS393229:NSS393263 NIW393229:NIW393263 MZA393229:MZA393263 MPE393229:MPE393263 MFI393229:MFI393263 LVM393229:LVM393263 LLQ393229:LLQ393263 LBU393229:LBU393263 KRY393229:KRY393263 KIC393229:KIC393263 JYG393229:JYG393263 JOK393229:JOK393263 JEO393229:JEO393263 IUS393229:IUS393263 IKW393229:IKW393263 IBA393229:IBA393263 HRE393229:HRE393263 HHI393229:HHI393263 GXM393229:GXM393263 GNQ393229:GNQ393263 GDU393229:GDU393263 FTY393229:FTY393263 FKC393229:FKC393263 FAG393229:FAG393263 EQK393229:EQK393263 EGO393229:EGO393263 DWS393229:DWS393263 DMW393229:DMW393263 DDA393229:DDA393263 CTE393229:CTE393263 CJI393229:CJI393263 BZM393229:BZM393263 BPQ393229:BPQ393263 BFU393229:BFU393263 AVY393229:AVY393263 AMC393229:AMC393263 ACG393229:ACG393263 SK393229:SK393263 IO393229:IO393263 WVA327693:WVA327727 WLE327693:WLE327727 WBI327693:WBI327727 VRM327693:VRM327727 VHQ327693:VHQ327727 UXU327693:UXU327727 UNY327693:UNY327727 UEC327693:UEC327727 TUG327693:TUG327727 TKK327693:TKK327727 TAO327693:TAO327727 SQS327693:SQS327727 SGW327693:SGW327727 RXA327693:RXA327727 RNE327693:RNE327727 RDI327693:RDI327727 QTM327693:QTM327727 QJQ327693:QJQ327727 PZU327693:PZU327727 PPY327693:PPY327727 PGC327693:PGC327727 OWG327693:OWG327727 OMK327693:OMK327727 OCO327693:OCO327727 NSS327693:NSS327727 NIW327693:NIW327727 MZA327693:MZA327727 MPE327693:MPE327727 MFI327693:MFI327727 LVM327693:LVM327727 LLQ327693:LLQ327727 LBU327693:LBU327727 KRY327693:KRY327727 KIC327693:KIC327727 JYG327693:JYG327727 JOK327693:JOK327727 JEO327693:JEO327727 IUS327693:IUS327727 IKW327693:IKW327727 IBA327693:IBA327727 HRE327693:HRE327727 HHI327693:HHI327727 GXM327693:GXM327727 GNQ327693:GNQ327727 GDU327693:GDU327727 FTY327693:FTY327727 FKC327693:FKC327727 FAG327693:FAG327727 EQK327693:EQK327727 EGO327693:EGO327727 DWS327693:DWS327727 DMW327693:DMW327727 DDA327693:DDA327727 CTE327693:CTE327727 CJI327693:CJI327727 BZM327693:BZM327727 BPQ327693:BPQ327727 BFU327693:BFU327727 AVY327693:AVY327727 AMC327693:AMC327727 ACG327693:ACG327727 SK327693:SK327727 IO327693:IO327727 WVA262157:WVA262191 WLE262157:WLE262191 WBI262157:WBI262191 VRM262157:VRM262191 VHQ262157:VHQ262191 UXU262157:UXU262191 UNY262157:UNY262191 UEC262157:UEC262191 TUG262157:TUG262191 TKK262157:TKK262191 TAO262157:TAO262191 SQS262157:SQS262191 SGW262157:SGW262191 RXA262157:RXA262191 RNE262157:RNE262191 RDI262157:RDI262191 QTM262157:QTM262191 QJQ262157:QJQ262191 PZU262157:PZU262191 PPY262157:PPY262191 PGC262157:PGC262191 OWG262157:OWG262191 OMK262157:OMK262191 OCO262157:OCO262191 NSS262157:NSS262191 NIW262157:NIW262191 MZA262157:MZA262191 MPE262157:MPE262191 MFI262157:MFI262191 LVM262157:LVM262191 LLQ262157:LLQ262191 LBU262157:LBU262191 KRY262157:KRY262191 KIC262157:KIC262191 JYG262157:JYG262191 JOK262157:JOK262191 JEO262157:JEO262191 IUS262157:IUS262191 IKW262157:IKW262191 IBA262157:IBA262191 HRE262157:HRE262191 HHI262157:HHI262191 GXM262157:GXM262191 GNQ262157:GNQ262191 GDU262157:GDU262191 FTY262157:FTY262191 FKC262157:FKC262191 FAG262157:FAG262191 EQK262157:EQK262191 EGO262157:EGO262191 DWS262157:DWS262191 DMW262157:DMW262191 DDA262157:DDA262191 CTE262157:CTE262191 CJI262157:CJI262191 BZM262157:BZM262191 BPQ262157:BPQ262191 BFU262157:BFU262191 AVY262157:AVY262191 AMC262157:AMC262191 ACG262157:ACG262191 SK262157:SK262191 IO262157:IO262191 WVA196621:WVA196655 WLE196621:WLE196655 WBI196621:WBI196655 VRM196621:VRM196655 VHQ196621:VHQ196655 UXU196621:UXU196655 UNY196621:UNY196655 UEC196621:UEC196655 TUG196621:TUG196655 TKK196621:TKK196655 TAO196621:TAO196655 SQS196621:SQS196655 SGW196621:SGW196655 RXA196621:RXA196655 RNE196621:RNE196655 RDI196621:RDI196655 QTM196621:QTM196655 QJQ196621:QJQ196655 PZU196621:PZU196655 PPY196621:PPY196655 PGC196621:PGC196655 OWG196621:OWG196655 OMK196621:OMK196655 OCO196621:OCO196655 NSS196621:NSS196655 NIW196621:NIW196655 MZA196621:MZA196655 MPE196621:MPE196655 MFI196621:MFI196655 LVM196621:LVM196655 LLQ196621:LLQ196655 LBU196621:LBU196655 KRY196621:KRY196655 KIC196621:KIC196655 JYG196621:JYG196655 JOK196621:JOK196655 JEO196621:JEO196655 IUS196621:IUS196655 IKW196621:IKW196655 IBA196621:IBA196655 HRE196621:HRE196655 HHI196621:HHI196655 GXM196621:GXM196655 GNQ196621:GNQ196655 GDU196621:GDU196655 FTY196621:FTY196655 FKC196621:FKC196655 FAG196621:FAG196655 EQK196621:EQK196655 EGO196621:EGO196655 DWS196621:DWS196655 DMW196621:DMW196655 DDA196621:DDA196655 CTE196621:CTE196655 CJI196621:CJI196655 BZM196621:BZM196655 BPQ196621:BPQ196655 BFU196621:BFU196655 AVY196621:AVY196655 AMC196621:AMC196655 ACG196621:ACG196655 SK196621:SK196655 IO196621:IO196655 WVA131085:WVA131119 WLE131085:WLE131119 WBI131085:WBI131119 VRM131085:VRM131119 VHQ131085:VHQ131119 UXU131085:UXU131119 UNY131085:UNY131119 UEC131085:UEC131119 TUG131085:TUG131119 TKK131085:TKK131119 TAO131085:TAO131119 SQS131085:SQS131119 SGW131085:SGW131119 RXA131085:RXA131119 RNE131085:RNE131119 RDI131085:RDI131119 QTM131085:QTM131119 QJQ131085:QJQ131119 PZU131085:PZU131119 PPY131085:PPY131119 PGC131085:PGC131119 OWG131085:OWG131119 OMK131085:OMK131119 OCO131085:OCO131119 NSS131085:NSS131119 NIW131085:NIW131119 MZA131085:MZA131119 MPE131085:MPE131119 MFI131085:MFI131119 LVM131085:LVM131119 LLQ131085:LLQ131119 LBU131085:LBU131119 KRY131085:KRY131119 KIC131085:KIC131119 JYG131085:JYG131119 JOK131085:JOK131119 JEO131085:JEO131119 IUS131085:IUS131119 IKW131085:IKW131119 IBA131085:IBA131119 HRE131085:HRE131119 HHI131085:HHI131119 GXM131085:GXM131119 GNQ131085:GNQ131119 GDU131085:GDU131119 FTY131085:FTY131119 FKC131085:FKC131119 FAG131085:FAG131119 EQK131085:EQK131119 EGO131085:EGO131119 DWS131085:DWS131119 DMW131085:DMW131119 DDA131085:DDA131119 CTE131085:CTE131119 CJI131085:CJI131119 BZM131085:BZM131119 BPQ131085:BPQ131119 BFU131085:BFU131119 AVY131085:AVY131119 AMC131085:AMC131119 ACG131085:ACG131119 SK131085:SK131119 IO131085:IO131119 WVA65549:WVA65583 WLE65549:WLE65583 WBI65549:WBI65583 VRM65549:VRM65583 VHQ65549:VHQ65583 UXU65549:UXU65583 UNY65549:UNY65583 UEC65549:UEC65583 TUG65549:TUG65583 TKK65549:TKK65583 TAO65549:TAO65583 SQS65549:SQS65583 SGW65549:SGW65583 RXA65549:RXA65583 RNE65549:RNE65583 RDI65549:RDI65583 QTM65549:QTM65583 QJQ65549:QJQ65583 PZU65549:PZU65583 PPY65549:PPY65583 PGC65549:PGC65583 OWG65549:OWG65583 OMK65549:OMK65583 OCO65549:OCO65583 NSS65549:NSS65583 NIW65549:NIW65583 MZA65549:MZA65583 MPE65549:MPE65583 MFI65549:MFI65583 LVM65549:LVM65583 LLQ65549:LLQ65583 LBU65549:LBU65583 KRY65549:KRY65583 KIC65549:KIC65583 JYG65549:JYG65583 JOK65549:JOK65583 JEO65549:JEO65583 IUS65549:IUS65583 IKW65549:IKW65583 IBA65549:IBA65583 HRE65549:HRE65583 HHI65549:HHI65583 GXM65549:GXM65583 GNQ65549:GNQ65583 GDU65549:GDU65583 FTY65549:FTY65583 FKC65549:FKC65583 FAG65549:FAG65583 EQK65549:EQK65583 EGO65549:EGO65583 DWS65549:DWS65583 DMW65549:DMW65583 DDA65549:DDA65583 CTE65549:CTE65583 CJI65549:CJI65583 BZM65549:BZM65583 BPQ65549:BPQ65583 BFU65549:BFU65583 AVY65549:AVY65583 AMC65549:AMC65583 ACG65549:ACG65583 SK65549:SK65583 IO65549:IO65583 E983053:E983087 E65549:E65583 E131085:E131119 E196621:E196655 E262157:E262191 E327693:E327727 E393229:E393263 E458765:E458799 E524301:E524335 E589837:E589871 E655373:E655407 E720909:E720943 E786445:E786479 E851981:E852015 E917517:E917551 E47 IO3:IO47 SK3:SK47 ACG3:ACG47 AMC3:AMC47 AVY3:AVY47 BFU3:BFU47 BPQ3:BPQ47 BZM3:BZM47 CJI3:CJI47 CTE3:CTE47 DDA3:DDA47 DMW3:DMW47 DWS3:DWS47 EGO3:EGO47 EQK3:EQK47 FAG3:FAG47 FKC3:FKC47 FTY3:FTY47 GDU3:GDU47 GNQ3:GNQ47 GXM3:GXM47 HHI3:HHI47 HRE3:HRE47 IBA3:IBA47 IKW3:IKW47 IUS3:IUS47 JEO3:JEO47 JOK3:JOK47 JYG3:JYG47 KIC3:KIC47 KRY3:KRY47 LBU3:LBU47 LLQ3:LLQ47 LVM3:LVM47 MFI3:MFI47 MPE3:MPE47 MZA3:MZA47 NIW3:NIW47 NSS3:NSS47 OCO3:OCO47 OMK3:OMK47 OWG3:OWG47 PGC3:PGC47 PPY3:PPY47 PZU3:PZU47 QJQ3:QJQ47 QTM3:QTM47 RDI3:RDI47 RNE3:RNE47 RXA3:RXA47 SGW3:SGW47 SQS3:SQS47 TAO3:TAO47 TKK3:TKK47 TUG3:TUG47 UEC3:UEC47 UNY3:UNY47 UXU3:UXU47 VHQ3:VHQ47 VRM3:VRM47 WBI3:WBI47 WLE3:WLE47 WVA3:WVA47">
      <formula1>#REF!</formula1>
    </dataValidation>
    <dataValidation type="list" allowBlank="1" showInputMessage="1" showErrorMessage="1" errorTitle="Error en el dato introducido" error="Se ingreso una referencia distinta a &quot;P&quot;, &quot;I&quot; o &quot;F&quot; en el origen del recurso de la plaza." prompt="Seleccióna o captura la incial si la plaza se paga:_x000a_&quot;P&quot; cuando corresponda al tipo de recurso Propios._x000a_&quot;I&quot; cuando corresponda al tipo de recurso Infraestructura._x000a_&quot;F&quot; cuando corresponde al tipo de recurso Fortalecimiento." sqref="WLE983089:WLE1048576 WBI983089:WBI1048576 VRM983089:VRM1048576 VHQ983089:VHQ1048576 UXU983089:UXU1048576 UNY983089:UNY1048576 UEC983089:UEC1048576 TUG983089:TUG1048576 TKK983089:TKK1048576 TAO983089:TAO1048576 SQS983089:SQS1048576 SGW983089:SGW1048576 RXA983089:RXA1048576 RNE983089:RNE1048576 RDI983089:RDI1048576 QTM983089:QTM1048576 QJQ983089:QJQ1048576 PZU983089:PZU1048576 PPY983089:PPY1048576 PGC983089:PGC1048576 OWG983089:OWG1048576 OMK983089:OMK1048576 OCO983089:OCO1048576 NSS983089:NSS1048576 NIW983089:NIW1048576 MZA983089:MZA1048576 MPE983089:MPE1048576 MFI983089:MFI1048576 LVM983089:LVM1048576 LLQ983089:LLQ1048576 LBU983089:LBU1048576 KRY983089:KRY1048576 KIC983089:KIC1048576 JYG983089:JYG1048576 JOK983089:JOK1048576 JEO983089:JEO1048576 IUS983089:IUS1048576 IKW983089:IKW1048576 IBA983089:IBA1048576 HRE983089:HRE1048576 HHI983089:HHI1048576 GXM983089:GXM1048576 GNQ983089:GNQ1048576 GDU983089:GDU1048576 FTY983089:FTY1048576 FKC983089:FKC1048576 FAG983089:FAG1048576 EQK983089:EQK1048576 EGO983089:EGO1048576 DWS983089:DWS1048576 DMW983089:DMW1048576 DDA983089:DDA1048576 CTE983089:CTE1048576 CJI983089:CJI1048576 BZM983089:BZM1048576 BPQ983089:BPQ1048576 BFU983089:BFU1048576 AVY983089:AVY1048576 AMC983089:AMC1048576 ACG983089:ACG1048576 SK983089:SK1048576 IO983089:IO1048576 WVA917553:WVA983042 WLE917553:WLE983042 WBI917553:WBI983042 VRM917553:VRM983042 VHQ917553:VHQ983042 UXU917553:UXU983042 UNY917553:UNY983042 UEC917553:UEC983042 TUG917553:TUG983042 TKK917553:TKK983042 TAO917553:TAO983042 SQS917553:SQS983042 SGW917553:SGW983042 RXA917553:RXA983042 RNE917553:RNE983042 RDI917553:RDI983042 QTM917553:QTM983042 QJQ917553:QJQ983042 PZU917553:PZU983042 PPY917553:PPY983042 PGC917553:PGC983042 OWG917553:OWG983042 OMK917553:OMK983042 OCO917553:OCO983042 NSS917553:NSS983042 NIW917553:NIW983042 MZA917553:MZA983042 MPE917553:MPE983042 MFI917553:MFI983042 LVM917553:LVM983042 LLQ917553:LLQ983042 LBU917553:LBU983042 KRY917553:KRY983042 KIC917553:KIC983042 JYG917553:JYG983042 JOK917553:JOK983042 JEO917553:JEO983042 IUS917553:IUS983042 IKW917553:IKW983042 IBA917553:IBA983042 HRE917553:HRE983042 HHI917553:HHI983042 GXM917553:GXM983042 GNQ917553:GNQ983042 GDU917553:GDU983042 FTY917553:FTY983042 FKC917553:FKC983042 FAG917553:FAG983042 EQK917553:EQK983042 EGO917553:EGO983042 DWS917553:DWS983042 DMW917553:DMW983042 DDA917553:DDA983042 CTE917553:CTE983042 CJI917553:CJI983042 BZM917553:BZM983042 BPQ917553:BPQ983042 BFU917553:BFU983042 AVY917553:AVY983042 AMC917553:AMC983042 ACG917553:ACG983042 SK917553:SK983042 IO917553:IO983042 WVA852017:WVA917506 WLE852017:WLE917506 WBI852017:WBI917506 VRM852017:VRM917506 VHQ852017:VHQ917506 UXU852017:UXU917506 UNY852017:UNY917506 UEC852017:UEC917506 TUG852017:TUG917506 TKK852017:TKK917506 TAO852017:TAO917506 SQS852017:SQS917506 SGW852017:SGW917506 RXA852017:RXA917506 RNE852017:RNE917506 RDI852017:RDI917506 QTM852017:QTM917506 QJQ852017:QJQ917506 PZU852017:PZU917506 PPY852017:PPY917506 PGC852017:PGC917506 OWG852017:OWG917506 OMK852017:OMK917506 OCO852017:OCO917506 NSS852017:NSS917506 NIW852017:NIW917506 MZA852017:MZA917506 MPE852017:MPE917506 MFI852017:MFI917506 LVM852017:LVM917506 LLQ852017:LLQ917506 LBU852017:LBU917506 KRY852017:KRY917506 KIC852017:KIC917506 JYG852017:JYG917506 JOK852017:JOK917506 JEO852017:JEO917506 IUS852017:IUS917506 IKW852017:IKW917506 IBA852017:IBA917506 HRE852017:HRE917506 HHI852017:HHI917506 GXM852017:GXM917506 GNQ852017:GNQ917506 GDU852017:GDU917506 FTY852017:FTY917506 FKC852017:FKC917506 FAG852017:FAG917506 EQK852017:EQK917506 EGO852017:EGO917506 DWS852017:DWS917506 DMW852017:DMW917506 DDA852017:DDA917506 CTE852017:CTE917506 CJI852017:CJI917506 BZM852017:BZM917506 BPQ852017:BPQ917506 BFU852017:BFU917506 AVY852017:AVY917506 AMC852017:AMC917506 ACG852017:ACG917506 SK852017:SK917506 IO852017:IO917506 WVA786481:WVA851970 WLE786481:WLE851970 WBI786481:WBI851970 VRM786481:VRM851970 VHQ786481:VHQ851970 UXU786481:UXU851970 UNY786481:UNY851970 UEC786481:UEC851970 TUG786481:TUG851970 TKK786481:TKK851970 TAO786481:TAO851970 SQS786481:SQS851970 SGW786481:SGW851970 RXA786481:RXA851970 RNE786481:RNE851970 RDI786481:RDI851970 QTM786481:QTM851970 QJQ786481:QJQ851970 PZU786481:PZU851970 PPY786481:PPY851970 PGC786481:PGC851970 OWG786481:OWG851970 OMK786481:OMK851970 OCO786481:OCO851970 NSS786481:NSS851970 NIW786481:NIW851970 MZA786481:MZA851970 MPE786481:MPE851970 MFI786481:MFI851970 LVM786481:LVM851970 LLQ786481:LLQ851970 LBU786481:LBU851970 KRY786481:KRY851970 KIC786481:KIC851970 JYG786481:JYG851970 JOK786481:JOK851970 JEO786481:JEO851970 IUS786481:IUS851970 IKW786481:IKW851970 IBA786481:IBA851970 HRE786481:HRE851970 HHI786481:HHI851970 GXM786481:GXM851970 GNQ786481:GNQ851970 GDU786481:GDU851970 FTY786481:FTY851970 FKC786481:FKC851970 FAG786481:FAG851970 EQK786481:EQK851970 EGO786481:EGO851970 DWS786481:DWS851970 DMW786481:DMW851970 DDA786481:DDA851970 CTE786481:CTE851970 CJI786481:CJI851970 BZM786481:BZM851970 BPQ786481:BPQ851970 BFU786481:BFU851970 AVY786481:AVY851970 AMC786481:AMC851970 ACG786481:ACG851970 SK786481:SK851970 IO786481:IO851970 WVA720945:WVA786434 WLE720945:WLE786434 WBI720945:WBI786434 VRM720945:VRM786434 VHQ720945:VHQ786434 UXU720945:UXU786434 UNY720945:UNY786434 UEC720945:UEC786434 TUG720945:TUG786434 TKK720945:TKK786434 TAO720945:TAO786434 SQS720945:SQS786434 SGW720945:SGW786434 RXA720945:RXA786434 RNE720945:RNE786434 RDI720945:RDI786434 QTM720945:QTM786434 QJQ720945:QJQ786434 PZU720945:PZU786434 PPY720945:PPY786434 PGC720945:PGC786434 OWG720945:OWG786434 OMK720945:OMK786434 OCO720945:OCO786434 NSS720945:NSS786434 NIW720945:NIW786434 MZA720945:MZA786434 MPE720945:MPE786434 MFI720945:MFI786434 LVM720945:LVM786434 LLQ720945:LLQ786434 LBU720945:LBU786434 KRY720945:KRY786434 KIC720945:KIC786434 JYG720945:JYG786434 JOK720945:JOK786434 JEO720945:JEO786434 IUS720945:IUS786434 IKW720945:IKW786434 IBA720945:IBA786434 HRE720945:HRE786434 HHI720945:HHI786434 GXM720945:GXM786434 GNQ720945:GNQ786434 GDU720945:GDU786434 FTY720945:FTY786434 FKC720945:FKC786434 FAG720945:FAG786434 EQK720945:EQK786434 EGO720945:EGO786434 DWS720945:DWS786434 DMW720945:DMW786434 DDA720945:DDA786434 CTE720945:CTE786434 CJI720945:CJI786434 BZM720945:BZM786434 BPQ720945:BPQ786434 BFU720945:BFU786434 AVY720945:AVY786434 AMC720945:AMC786434 ACG720945:ACG786434 SK720945:SK786434 IO720945:IO786434 WVA655409:WVA720898 WLE655409:WLE720898 WBI655409:WBI720898 VRM655409:VRM720898 VHQ655409:VHQ720898 UXU655409:UXU720898 UNY655409:UNY720898 UEC655409:UEC720898 TUG655409:TUG720898 TKK655409:TKK720898 TAO655409:TAO720898 SQS655409:SQS720898 SGW655409:SGW720898 RXA655409:RXA720898 RNE655409:RNE720898 RDI655409:RDI720898 QTM655409:QTM720898 QJQ655409:QJQ720898 PZU655409:PZU720898 PPY655409:PPY720898 PGC655409:PGC720898 OWG655409:OWG720898 OMK655409:OMK720898 OCO655409:OCO720898 NSS655409:NSS720898 NIW655409:NIW720898 MZA655409:MZA720898 MPE655409:MPE720898 MFI655409:MFI720898 LVM655409:LVM720898 LLQ655409:LLQ720898 LBU655409:LBU720898 KRY655409:KRY720898 KIC655409:KIC720898 JYG655409:JYG720898 JOK655409:JOK720898 JEO655409:JEO720898 IUS655409:IUS720898 IKW655409:IKW720898 IBA655409:IBA720898 HRE655409:HRE720898 HHI655409:HHI720898 GXM655409:GXM720898 GNQ655409:GNQ720898 GDU655409:GDU720898 FTY655409:FTY720898 FKC655409:FKC720898 FAG655409:FAG720898 EQK655409:EQK720898 EGO655409:EGO720898 DWS655409:DWS720898 DMW655409:DMW720898 DDA655409:DDA720898 CTE655409:CTE720898 CJI655409:CJI720898 BZM655409:BZM720898 BPQ655409:BPQ720898 BFU655409:BFU720898 AVY655409:AVY720898 AMC655409:AMC720898 ACG655409:ACG720898 SK655409:SK720898 IO655409:IO720898 WVA589873:WVA655362 WLE589873:WLE655362 WBI589873:WBI655362 VRM589873:VRM655362 VHQ589873:VHQ655362 UXU589873:UXU655362 UNY589873:UNY655362 UEC589873:UEC655362 TUG589873:TUG655362 TKK589873:TKK655362 TAO589873:TAO655362 SQS589873:SQS655362 SGW589873:SGW655362 RXA589873:RXA655362 RNE589873:RNE655362 RDI589873:RDI655362 QTM589873:QTM655362 QJQ589873:QJQ655362 PZU589873:PZU655362 PPY589873:PPY655362 PGC589873:PGC655362 OWG589873:OWG655362 OMK589873:OMK655362 OCO589873:OCO655362 NSS589873:NSS655362 NIW589873:NIW655362 MZA589873:MZA655362 MPE589873:MPE655362 MFI589873:MFI655362 LVM589873:LVM655362 LLQ589873:LLQ655362 LBU589873:LBU655362 KRY589873:KRY655362 KIC589873:KIC655362 JYG589873:JYG655362 JOK589873:JOK655362 JEO589873:JEO655362 IUS589873:IUS655362 IKW589873:IKW655362 IBA589873:IBA655362 HRE589873:HRE655362 HHI589873:HHI655362 GXM589873:GXM655362 GNQ589873:GNQ655362 GDU589873:GDU655362 FTY589873:FTY655362 FKC589873:FKC655362 FAG589873:FAG655362 EQK589873:EQK655362 EGO589873:EGO655362 DWS589873:DWS655362 DMW589873:DMW655362 DDA589873:DDA655362 CTE589873:CTE655362 CJI589873:CJI655362 BZM589873:BZM655362 BPQ589873:BPQ655362 BFU589873:BFU655362 AVY589873:AVY655362 AMC589873:AMC655362 ACG589873:ACG655362 SK589873:SK655362 IO589873:IO655362 WVA524337:WVA589826 WLE524337:WLE589826 WBI524337:WBI589826 VRM524337:VRM589826 VHQ524337:VHQ589826 UXU524337:UXU589826 UNY524337:UNY589826 UEC524337:UEC589826 TUG524337:TUG589826 TKK524337:TKK589826 TAO524337:TAO589826 SQS524337:SQS589826 SGW524337:SGW589826 RXA524337:RXA589826 RNE524337:RNE589826 RDI524337:RDI589826 QTM524337:QTM589826 QJQ524337:QJQ589826 PZU524337:PZU589826 PPY524337:PPY589826 PGC524337:PGC589826 OWG524337:OWG589826 OMK524337:OMK589826 OCO524337:OCO589826 NSS524337:NSS589826 NIW524337:NIW589826 MZA524337:MZA589826 MPE524337:MPE589826 MFI524337:MFI589826 LVM524337:LVM589826 LLQ524337:LLQ589826 LBU524337:LBU589826 KRY524337:KRY589826 KIC524337:KIC589826 JYG524337:JYG589826 JOK524337:JOK589826 JEO524337:JEO589826 IUS524337:IUS589826 IKW524337:IKW589826 IBA524337:IBA589826 HRE524337:HRE589826 HHI524337:HHI589826 GXM524337:GXM589826 GNQ524337:GNQ589826 GDU524337:GDU589826 FTY524337:FTY589826 FKC524337:FKC589826 FAG524337:FAG589826 EQK524337:EQK589826 EGO524337:EGO589826 DWS524337:DWS589826 DMW524337:DMW589826 DDA524337:DDA589826 CTE524337:CTE589826 CJI524337:CJI589826 BZM524337:BZM589826 BPQ524337:BPQ589826 BFU524337:BFU589826 AVY524337:AVY589826 AMC524337:AMC589826 ACG524337:ACG589826 SK524337:SK589826 IO524337:IO589826 WVA458801:WVA524290 WLE458801:WLE524290 WBI458801:WBI524290 VRM458801:VRM524290 VHQ458801:VHQ524290 UXU458801:UXU524290 UNY458801:UNY524290 UEC458801:UEC524290 TUG458801:TUG524290 TKK458801:TKK524290 TAO458801:TAO524290 SQS458801:SQS524290 SGW458801:SGW524290 RXA458801:RXA524290 RNE458801:RNE524290 RDI458801:RDI524290 QTM458801:QTM524290 QJQ458801:QJQ524290 PZU458801:PZU524290 PPY458801:PPY524290 PGC458801:PGC524290 OWG458801:OWG524290 OMK458801:OMK524290 OCO458801:OCO524290 NSS458801:NSS524290 NIW458801:NIW524290 MZA458801:MZA524290 MPE458801:MPE524290 MFI458801:MFI524290 LVM458801:LVM524290 LLQ458801:LLQ524290 LBU458801:LBU524290 KRY458801:KRY524290 KIC458801:KIC524290 JYG458801:JYG524290 JOK458801:JOK524290 JEO458801:JEO524290 IUS458801:IUS524290 IKW458801:IKW524290 IBA458801:IBA524290 HRE458801:HRE524290 HHI458801:HHI524290 GXM458801:GXM524290 GNQ458801:GNQ524290 GDU458801:GDU524290 FTY458801:FTY524290 FKC458801:FKC524290 FAG458801:FAG524290 EQK458801:EQK524290 EGO458801:EGO524290 DWS458801:DWS524290 DMW458801:DMW524290 DDA458801:DDA524290 CTE458801:CTE524290 CJI458801:CJI524290 BZM458801:BZM524290 BPQ458801:BPQ524290 BFU458801:BFU524290 AVY458801:AVY524290 AMC458801:AMC524290 ACG458801:ACG524290 SK458801:SK524290 IO458801:IO524290 WVA393265:WVA458754 WLE393265:WLE458754 WBI393265:WBI458754 VRM393265:VRM458754 VHQ393265:VHQ458754 UXU393265:UXU458754 UNY393265:UNY458754 UEC393265:UEC458754 TUG393265:TUG458754 TKK393265:TKK458754 TAO393265:TAO458754 SQS393265:SQS458754 SGW393265:SGW458754 RXA393265:RXA458754 RNE393265:RNE458754 RDI393265:RDI458754 QTM393265:QTM458754 QJQ393265:QJQ458754 PZU393265:PZU458754 PPY393265:PPY458754 PGC393265:PGC458754 OWG393265:OWG458754 OMK393265:OMK458754 OCO393265:OCO458754 NSS393265:NSS458754 NIW393265:NIW458754 MZA393265:MZA458754 MPE393265:MPE458754 MFI393265:MFI458754 LVM393265:LVM458754 LLQ393265:LLQ458754 LBU393265:LBU458754 KRY393265:KRY458754 KIC393265:KIC458754 JYG393265:JYG458754 JOK393265:JOK458754 JEO393265:JEO458754 IUS393265:IUS458754 IKW393265:IKW458754 IBA393265:IBA458754 HRE393265:HRE458754 HHI393265:HHI458754 GXM393265:GXM458754 GNQ393265:GNQ458754 GDU393265:GDU458754 FTY393265:FTY458754 FKC393265:FKC458754 FAG393265:FAG458754 EQK393265:EQK458754 EGO393265:EGO458754 DWS393265:DWS458754 DMW393265:DMW458754 DDA393265:DDA458754 CTE393265:CTE458754 CJI393265:CJI458754 BZM393265:BZM458754 BPQ393265:BPQ458754 BFU393265:BFU458754 AVY393265:AVY458754 AMC393265:AMC458754 ACG393265:ACG458754 SK393265:SK458754 IO393265:IO458754 WVA327729:WVA393218 WLE327729:WLE393218 WBI327729:WBI393218 VRM327729:VRM393218 VHQ327729:VHQ393218 UXU327729:UXU393218 UNY327729:UNY393218 UEC327729:UEC393218 TUG327729:TUG393218 TKK327729:TKK393218 TAO327729:TAO393218 SQS327729:SQS393218 SGW327729:SGW393218 RXA327729:RXA393218 RNE327729:RNE393218 RDI327729:RDI393218 QTM327729:QTM393218 QJQ327729:QJQ393218 PZU327729:PZU393218 PPY327729:PPY393218 PGC327729:PGC393218 OWG327729:OWG393218 OMK327729:OMK393218 OCO327729:OCO393218 NSS327729:NSS393218 NIW327729:NIW393218 MZA327729:MZA393218 MPE327729:MPE393218 MFI327729:MFI393218 LVM327729:LVM393218 LLQ327729:LLQ393218 LBU327729:LBU393218 KRY327729:KRY393218 KIC327729:KIC393218 JYG327729:JYG393218 JOK327729:JOK393218 JEO327729:JEO393218 IUS327729:IUS393218 IKW327729:IKW393218 IBA327729:IBA393218 HRE327729:HRE393218 HHI327729:HHI393218 GXM327729:GXM393218 GNQ327729:GNQ393218 GDU327729:GDU393218 FTY327729:FTY393218 FKC327729:FKC393218 FAG327729:FAG393218 EQK327729:EQK393218 EGO327729:EGO393218 DWS327729:DWS393218 DMW327729:DMW393218 DDA327729:DDA393218 CTE327729:CTE393218 CJI327729:CJI393218 BZM327729:BZM393218 BPQ327729:BPQ393218 BFU327729:BFU393218 AVY327729:AVY393218 AMC327729:AMC393218 ACG327729:ACG393218 SK327729:SK393218 IO327729:IO393218 WVA262193:WVA327682 WLE262193:WLE327682 WBI262193:WBI327682 VRM262193:VRM327682 VHQ262193:VHQ327682 UXU262193:UXU327682 UNY262193:UNY327682 UEC262193:UEC327682 TUG262193:TUG327682 TKK262193:TKK327682 TAO262193:TAO327682 SQS262193:SQS327682 SGW262193:SGW327682 RXA262193:RXA327682 RNE262193:RNE327682 RDI262193:RDI327682 QTM262193:QTM327682 QJQ262193:QJQ327682 PZU262193:PZU327682 PPY262193:PPY327682 PGC262193:PGC327682 OWG262193:OWG327682 OMK262193:OMK327682 OCO262193:OCO327682 NSS262193:NSS327682 NIW262193:NIW327682 MZA262193:MZA327682 MPE262193:MPE327682 MFI262193:MFI327682 LVM262193:LVM327682 LLQ262193:LLQ327682 LBU262193:LBU327682 KRY262193:KRY327682 KIC262193:KIC327682 JYG262193:JYG327682 JOK262193:JOK327682 JEO262193:JEO327682 IUS262193:IUS327682 IKW262193:IKW327682 IBA262193:IBA327682 HRE262193:HRE327682 HHI262193:HHI327682 GXM262193:GXM327682 GNQ262193:GNQ327682 GDU262193:GDU327682 FTY262193:FTY327682 FKC262193:FKC327682 FAG262193:FAG327682 EQK262193:EQK327682 EGO262193:EGO327682 DWS262193:DWS327682 DMW262193:DMW327682 DDA262193:DDA327682 CTE262193:CTE327682 CJI262193:CJI327682 BZM262193:BZM327682 BPQ262193:BPQ327682 BFU262193:BFU327682 AVY262193:AVY327682 AMC262193:AMC327682 ACG262193:ACG327682 SK262193:SK327682 IO262193:IO327682 WVA196657:WVA262146 WLE196657:WLE262146 WBI196657:WBI262146 VRM196657:VRM262146 VHQ196657:VHQ262146 UXU196657:UXU262146 UNY196657:UNY262146 UEC196657:UEC262146 TUG196657:TUG262146 TKK196657:TKK262146 TAO196657:TAO262146 SQS196657:SQS262146 SGW196657:SGW262146 RXA196657:RXA262146 RNE196657:RNE262146 RDI196657:RDI262146 QTM196657:QTM262146 QJQ196657:QJQ262146 PZU196657:PZU262146 PPY196657:PPY262146 PGC196657:PGC262146 OWG196657:OWG262146 OMK196657:OMK262146 OCO196657:OCO262146 NSS196657:NSS262146 NIW196657:NIW262146 MZA196657:MZA262146 MPE196657:MPE262146 MFI196657:MFI262146 LVM196657:LVM262146 LLQ196657:LLQ262146 LBU196657:LBU262146 KRY196657:KRY262146 KIC196657:KIC262146 JYG196657:JYG262146 JOK196657:JOK262146 JEO196657:JEO262146 IUS196657:IUS262146 IKW196657:IKW262146 IBA196657:IBA262146 HRE196657:HRE262146 HHI196657:HHI262146 GXM196657:GXM262146 GNQ196657:GNQ262146 GDU196657:GDU262146 FTY196657:FTY262146 FKC196657:FKC262146 FAG196657:FAG262146 EQK196657:EQK262146 EGO196657:EGO262146 DWS196657:DWS262146 DMW196657:DMW262146 DDA196657:DDA262146 CTE196657:CTE262146 CJI196657:CJI262146 BZM196657:BZM262146 BPQ196657:BPQ262146 BFU196657:BFU262146 AVY196657:AVY262146 AMC196657:AMC262146 ACG196657:ACG262146 SK196657:SK262146 IO196657:IO262146 WVA131121:WVA196610 WLE131121:WLE196610 WBI131121:WBI196610 VRM131121:VRM196610 VHQ131121:VHQ196610 UXU131121:UXU196610 UNY131121:UNY196610 UEC131121:UEC196610 TUG131121:TUG196610 TKK131121:TKK196610 TAO131121:TAO196610 SQS131121:SQS196610 SGW131121:SGW196610 RXA131121:RXA196610 RNE131121:RNE196610 RDI131121:RDI196610 QTM131121:QTM196610 QJQ131121:QJQ196610 PZU131121:PZU196610 PPY131121:PPY196610 PGC131121:PGC196610 OWG131121:OWG196610 OMK131121:OMK196610 OCO131121:OCO196610 NSS131121:NSS196610 NIW131121:NIW196610 MZA131121:MZA196610 MPE131121:MPE196610 MFI131121:MFI196610 LVM131121:LVM196610 LLQ131121:LLQ196610 LBU131121:LBU196610 KRY131121:KRY196610 KIC131121:KIC196610 JYG131121:JYG196610 JOK131121:JOK196610 JEO131121:JEO196610 IUS131121:IUS196610 IKW131121:IKW196610 IBA131121:IBA196610 HRE131121:HRE196610 HHI131121:HHI196610 GXM131121:GXM196610 GNQ131121:GNQ196610 GDU131121:GDU196610 FTY131121:FTY196610 FKC131121:FKC196610 FAG131121:FAG196610 EQK131121:EQK196610 EGO131121:EGO196610 DWS131121:DWS196610 DMW131121:DMW196610 DDA131121:DDA196610 CTE131121:CTE196610 CJI131121:CJI196610 BZM131121:BZM196610 BPQ131121:BPQ196610 BFU131121:BFU196610 AVY131121:AVY196610 AMC131121:AMC196610 ACG131121:ACG196610 SK131121:SK196610 IO131121:IO196610 WVA65585:WVA131074 WLE65585:WLE131074 WBI65585:WBI131074 VRM65585:VRM131074 VHQ65585:VHQ131074 UXU65585:UXU131074 UNY65585:UNY131074 UEC65585:UEC131074 TUG65585:TUG131074 TKK65585:TKK131074 TAO65585:TAO131074 SQS65585:SQS131074 SGW65585:SGW131074 RXA65585:RXA131074 RNE65585:RNE131074 RDI65585:RDI131074 QTM65585:QTM131074 QJQ65585:QJQ131074 PZU65585:PZU131074 PPY65585:PPY131074 PGC65585:PGC131074 OWG65585:OWG131074 OMK65585:OMK131074 OCO65585:OCO131074 NSS65585:NSS131074 NIW65585:NIW131074 MZA65585:MZA131074 MPE65585:MPE131074 MFI65585:MFI131074 LVM65585:LVM131074 LLQ65585:LLQ131074 LBU65585:LBU131074 KRY65585:KRY131074 KIC65585:KIC131074 JYG65585:JYG131074 JOK65585:JOK131074 JEO65585:JEO131074 IUS65585:IUS131074 IKW65585:IKW131074 IBA65585:IBA131074 HRE65585:HRE131074 HHI65585:HHI131074 GXM65585:GXM131074 GNQ65585:GNQ131074 GDU65585:GDU131074 FTY65585:FTY131074 FKC65585:FKC131074 FAG65585:FAG131074 EQK65585:EQK131074 EGO65585:EGO131074 DWS65585:DWS131074 DMW65585:DMW131074 DDA65585:DDA131074 CTE65585:CTE131074 CJI65585:CJI131074 BZM65585:BZM131074 BPQ65585:BPQ131074 BFU65585:BFU131074 AVY65585:AVY131074 AMC65585:AMC131074 ACG65585:ACG131074 SK65585:SK131074 IO65585:IO131074 WVA49:WVA65538 WLE49:WLE65538 WBI49:WBI65538 VRM49:VRM65538 VHQ49:VHQ65538 UXU49:UXU65538 UNY49:UNY65538 UEC49:UEC65538 TUG49:TUG65538 TKK49:TKK65538 TAO49:TAO65538 SQS49:SQS65538 SGW49:SGW65538 RXA49:RXA65538 RNE49:RNE65538 RDI49:RDI65538 QTM49:QTM65538 QJQ49:QJQ65538 PZU49:PZU65538 PPY49:PPY65538 PGC49:PGC65538 OWG49:OWG65538 OMK49:OMK65538 OCO49:OCO65538 NSS49:NSS65538 NIW49:NIW65538 MZA49:MZA65538 MPE49:MPE65538 MFI49:MFI65538 LVM49:LVM65538 LLQ49:LLQ65538 LBU49:LBU65538 KRY49:KRY65538 KIC49:KIC65538 JYG49:JYG65538 JOK49:JOK65538 JEO49:JEO65538 IUS49:IUS65538 IKW49:IKW65538 IBA49:IBA65538 HRE49:HRE65538 HHI49:HHI65538 GXM49:GXM65538 GNQ49:GNQ65538 GDU49:GDU65538 FTY49:FTY65538 FKC49:FKC65538 FAG49:FAG65538 EQK49:EQK65538 EGO49:EGO65538 DWS49:DWS65538 DMW49:DMW65538 DDA49:DDA65538 CTE49:CTE65538 CJI49:CJI65538 BZM49:BZM65538 BPQ49:BPQ65538 BFU49:BFU65538 AVY49:AVY65538 AMC49:AMC65538 ACG49:ACG65538 SK49:SK65538 IO49:IO65538 WVA983089:WVA1048576 E65585:E131074 E131121:E196610 E196657:E262146 E262193:E327682 E327729:E393218 E393265:E458754 E458801:E524290 E524337:E589826 E589873:E655362 E655409:E720898 E720945:E786434 E786481:E851970 E852017:E917506 E917553:E983042 E983089:E1048576 E49:E65538">
      <formula1>#REF!</formula1>
    </dataValidation>
    <dataValidation type="whole" allowBlank="1" showInputMessage="1" showErrorMessage="1" errorTitle="Error en el dato de la celda" error="La cantidad a ingresar solo permite datos en el rango comprendido del 0 al 500." prompt="Ingresa el número de plazas para dicha adscripción, este se multiplica  automaticamente por el sueldo mensual (ejem. Regidores, número de        plazas &quot;9&quot;)." sqref="WVB983053:WVB983087 WLF983053:WLF983087 WBJ983053:WBJ983087 VRN983053:VRN983087 VHR983053:VHR983087 UXV983053:UXV983087 UNZ983053:UNZ983087 UED983053:UED983087 TUH983053:TUH983087 TKL983053:TKL983087 TAP983053:TAP983087 SQT983053:SQT983087 SGX983053:SGX983087 RXB983053:RXB983087 RNF983053:RNF983087 RDJ983053:RDJ983087 QTN983053:QTN983087 QJR983053:QJR983087 PZV983053:PZV983087 PPZ983053:PPZ983087 PGD983053:PGD983087 OWH983053:OWH983087 OML983053:OML983087 OCP983053:OCP983087 NST983053:NST983087 NIX983053:NIX983087 MZB983053:MZB983087 MPF983053:MPF983087 MFJ983053:MFJ983087 LVN983053:LVN983087 LLR983053:LLR983087 LBV983053:LBV983087 KRZ983053:KRZ983087 KID983053:KID983087 JYH983053:JYH983087 JOL983053:JOL983087 JEP983053:JEP983087 IUT983053:IUT983087 IKX983053:IKX983087 IBB983053:IBB983087 HRF983053:HRF983087 HHJ983053:HHJ983087 GXN983053:GXN983087 GNR983053:GNR983087 GDV983053:GDV983087 FTZ983053:FTZ983087 FKD983053:FKD983087 FAH983053:FAH983087 EQL983053:EQL983087 EGP983053:EGP983087 DWT983053:DWT983087 DMX983053:DMX983087 DDB983053:DDB983087 CTF983053:CTF983087 CJJ983053:CJJ983087 BZN983053:BZN983087 BPR983053:BPR983087 BFV983053:BFV983087 AVZ983053:AVZ983087 AMD983053:AMD983087 ACH983053:ACH983087 SL983053:SL983087 IP983053:IP983087 WVB917517:WVB917551 WLF917517:WLF917551 WBJ917517:WBJ917551 VRN917517:VRN917551 VHR917517:VHR917551 UXV917517:UXV917551 UNZ917517:UNZ917551 UED917517:UED917551 TUH917517:TUH917551 TKL917517:TKL917551 TAP917517:TAP917551 SQT917517:SQT917551 SGX917517:SGX917551 RXB917517:RXB917551 RNF917517:RNF917551 RDJ917517:RDJ917551 QTN917517:QTN917551 QJR917517:QJR917551 PZV917517:PZV917551 PPZ917517:PPZ917551 PGD917517:PGD917551 OWH917517:OWH917551 OML917517:OML917551 OCP917517:OCP917551 NST917517:NST917551 NIX917517:NIX917551 MZB917517:MZB917551 MPF917517:MPF917551 MFJ917517:MFJ917551 LVN917517:LVN917551 LLR917517:LLR917551 LBV917517:LBV917551 KRZ917517:KRZ917551 KID917517:KID917551 JYH917517:JYH917551 JOL917517:JOL917551 JEP917517:JEP917551 IUT917517:IUT917551 IKX917517:IKX917551 IBB917517:IBB917551 HRF917517:HRF917551 HHJ917517:HHJ917551 GXN917517:GXN917551 GNR917517:GNR917551 GDV917517:GDV917551 FTZ917517:FTZ917551 FKD917517:FKD917551 FAH917517:FAH917551 EQL917517:EQL917551 EGP917517:EGP917551 DWT917517:DWT917551 DMX917517:DMX917551 DDB917517:DDB917551 CTF917517:CTF917551 CJJ917517:CJJ917551 BZN917517:BZN917551 BPR917517:BPR917551 BFV917517:BFV917551 AVZ917517:AVZ917551 AMD917517:AMD917551 ACH917517:ACH917551 SL917517:SL917551 IP917517:IP917551 WVB851981:WVB852015 WLF851981:WLF852015 WBJ851981:WBJ852015 VRN851981:VRN852015 VHR851981:VHR852015 UXV851981:UXV852015 UNZ851981:UNZ852015 UED851981:UED852015 TUH851981:TUH852015 TKL851981:TKL852015 TAP851981:TAP852015 SQT851981:SQT852015 SGX851981:SGX852015 RXB851981:RXB852015 RNF851981:RNF852015 RDJ851981:RDJ852015 QTN851981:QTN852015 QJR851981:QJR852015 PZV851981:PZV852015 PPZ851981:PPZ852015 PGD851981:PGD852015 OWH851981:OWH852015 OML851981:OML852015 OCP851981:OCP852015 NST851981:NST852015 NIX851981:NIX852015 MZB851981:MZB852015 MPF851981:MPF852015 MFJ851981:MFJ852015 LVN851981:LVN852015 LLR851981:LLR852015 LBV851981:LBV852015 KRZ851981:KRZ852015 KID851981:KID852015 JYH851981:JYH852015 JOL851981:JOL852015 JEP851981:JEP852015 IUT851981:IUT852015 IKX851981:IKX852015 IBB851981:IBB852015 HRF851981:HRF852015 HHJ851981:HHJ852015 GXN851981:GXN852015 GNR851981:GNR852015 GDV851981:GDV852015 FTZ851981:FTZ852015 FKD851981:FKD852015 FAH851981:FAH852015 EQL851981:EQL852015 EGP851981:EGP852015 DWT851981:DWT852015 DMX851981:DMX852015 DDB851981:DDB852015 CTF851981:CTF852015 CJJ851981:CJJ852015 BZN851981:BZN852015 BPR851981:BPR852015 BFV851981:BFV852015 AVZ851981:AVZ852015 AMD851981:AMD852015 ACH851981:ACH852015 SL851981:SL852015 IP851981:IP852015 WVB786445:WVB786479 WLF786445:WLF786479 WBJ786445:WBJ786479 VRN786445:VRN786479 VHR786445:VHR786479 UXV786445:UXV786479 UNZ786445:UNZ786479 UED786445:UED786479 TUH786445:TUH786479 TKL786445:TKL786479 TAP786445:TAP786479 SQT786445:SQT786479 SGX786445:SGX786479 RXB786445:RXB786479 RNF786445:RNF786479 RDJ786445:RDJ786479 QTN786445:QTN786479 QJR786445:QJR786479 PZV786445:PZV786479 PPZ786445:PPZ786479 PGD786445:PGD786479 OWH786445:OWH786479 OML786445:OML786479 OCP786445:OCP786479 NST786445:NST786479 NIX786445:NIX786479 MZB786445:MZB786479 MPF786445:MPF786479 MFJ786445:MFJ786479 LVN786445:LVN786479 LLR786445:LLR786479 LBV786445:LBV786479 KRZ786445:KRZ786479 KID786445:KID786479 JYH786445:JYH786479 JOL786445:JOL786479 JEP786445:JEP786479 IUT786445:IUT786479 IKX786445:IKX786479 IBB786445:IBB786479 HRF786445:HRF786479 HHJ786445:HHJ786479 GXN786445:GXN786479 GNR786445:GNR786479 GDV786445:GDV786479 FTZ786445:FTZ786479 FKD786445:FKD786479 FAH786445:FAH786479 EQL786445:EQL786479 EGP786445:EGP786479 DWT786445:DWT786479 DMX786445:DMX786479 DDB786445:DDB786479 CTF786445:CTF786479 CJJ786445:CJJ786479 BZN786445:BZN786479 BPR786445:BPR786479 BFV786445:BFV786479 AVZ786445:AVZ786479 AMD786445:AMD786479 ACH786445:ACH786479 SL786445:SL786479 IP786445:IP786479 WVB720909:WVB720943 WLF720909:WLF720943 WBJ720909:WBJ720943 VRN720909:VRN720943 VHR720909:VHR720943 UXV720909:UXV720943 UNZ720909:UNZ720943 UED720909:UED720943 TUH720909:TUH720943 TKL720909:TKL720943 TAP720909:TAP720943 SQT720909:SQT720943 SGX720909:SGX720943 RXB720909:RXB720943 RNF720909:RNF720943 RDJ720909:RDJ720943 QTN720909:QTN720943 QJR720909:QJR720943 PZV720909:PZV720943 PPZ720909:PPZ720943 PGD720909:PGD720943 OWH720909:OWH720943 OML720909:OML720943 OCP720909:OCP720943 NST720909:NST720943 NIX720909:NIX720943 MZB720909:MZB720943 MPF720909:MPF720943 MFJ720909:MFJ720943 LVN720909:LVN720943 LLR720909:LLR720943 LBV720909:LBV720943 KRZ720909:KRZ720943 KID720909:KID720943 JYH720909:JYH720943 JOL720909:JOL720943 JEP720909:JEP720943 IUT720909:IUT720943 IKX720909:IKX720943 IBB720909:IBB720943 HRF720909:HRF720943 HHJ720909:HHJ720943 GXN720909:GXN720943 GNR720909:GNR720943 GDV720909:GDV720943 FTZ720909:FTZ720943 FKD720909:FKD720943 FAH720909:FAH720943 EQL720909:EQL720943 EGP720909:EGP720943 DWT720909:DWT720943 DMX720909:DMX720943 DDB720909:DDB720943 CTF720909:CTF720943 CJJ720909:CJJ720943 BZN720909:BZN720943 BPR720909:BPR720943 BFV720909:BFV720943 AVZ720909:AVZ720943 AMD720909:AMD720943 ACH720909:ACH720943 SL720909:SL720943 IP720909:IP720943 WVB655373:WVB655407 WLF655373:WLF655407 WBJ655373:WBJ655407 VRN655373:VRN655407 VHR655373:VHR655407 UXV655373:UXV655407 UNZ655373:UNZ655407 UED655373:UED655407 TUH655373:TUH655407 TKL655373:TKL655407 TAP655373:TAP655407 SQT655373:SQT655407 SGX655373:SGX655407 RXB655373:RXB655407 RNF655373:RNF655407 RDJ655373:RDJ655407 QTN655373:QTN655407 QJR655373:QJR655407 PZV655373:PZV655407 PPZ655373:PPZ655407 PGD655373:PGD655407 OWH655373:OWH655407 OML655373:OML655407 OCP655373:OCP655407 NST655373:NST655407 NIX655373:NIX655407 MZB655373:MZB655407 MPF655373:MPF655407 MFJ655373:MFJ655407 LVN655373:LVN655407 LLR655373:LLR655407 LBV655373:LBV655407 KRZ655373:KRZ655407 KID655373:KID655407 JYH655373:JYH655407 JOL655373:JOL655407 JEP655373:JEP655407 IUT655373:IUT655407 IKX655373:IKX655407 IBB655373:IBB655407 HRF655373:HRF655407 HHJ655373:HHJ655407 GXN655373:GXN655407 GNR655373:GNR655407 GDV655373:GDV655407 FTZ655373:FTZ655407 FKD655373:FKD655407 FAH655373:FAH655407 EQL655373:EQL655407 EGP655373:EGP655407 DWT655373:DWT655407 DMX655373:DMX655407 DDB655373:DDB655407 CTF655373:CTF655407 CJJ655373:CJJ655407 BZN655373:BZN655407 BPR655373:BPR655407 BFV655373:BFV655407 AVZ655373:AVZ655407 AMD655373:AMD655407 ACH655373:ACH655407 SL655373:SL655407 IP655373:IP655407 WVB589837:WVB589871 WLF589837:WLF589871 WBJ589837:WBJ589871 VRN589837:VRN589871 VHR589837:VHR589871 UXV589837:UXV589871 UNZ589837:UNZ589871 UED589837:UED589871 TUH589837:TUH589871 TKL589837:TKL589871 TAP589837:TAP589871 SQT589837:SQT589871 SGX589837:SGX589871 RXB589837:RXB589871 RNF589837:RNF589871 RDJ589837:RDJ589871 QTN589837:QTN589871 QJR589837:QJR589871 PZV589837:PZV589871 PPZ589837:PPZ589871 PGD589837:PGD589871 OWH589837:OWH589871 OML589837:OML589871 OCP589837:OCP589871 NST589837:NST589871 NIX589837:NIX589871 MZB589837:MZB589871 MPF589837:MPF589871 MFJ589837:MFJ589871 LVN589837:LVN589871 LLR589837:LLR589871 LBV589837:LBV589871 KRZ589837:KRZ589871 KID589837:KID589871 JYH589837:JYH589871 JOL589837:JOL589871 JEP589837:JEP589871 IUT589837:IUT589871 IKX589837:IKX589871 IBB589837:IBB589871 HRF589837:HRF589871 HHJ589837:HHJ589871 GXN589837:GXN589871 GNR589837:GNR589871 GDV589837:GDV589871 FTZ589837:FTZ589871 FKD589837:FKD589871 FAH589837:FAH589871 EQL589837:EQL589871 EGP589837:EGP589871 DWT589837:DWT589871 DMX589837:DMX589871 DDB589837:DDB589871 CTF589837:CTF589871 CJJ589837:CJJ589871 BZN589837:BZN589871 BPR589837:BPR589871 BFV589837:BFV589871 AVZ589837:AVZ589871 AMD589837:AMD589871 ACH589837:ACH589871 SL589837:SL589871 IP589837:IP589871 WVB524301:WVB524335 WLF524301:WLF524335 WBJ524301:WBJ524335 VRN524301:VRN524335 VHR524301:VHR524335 UXV524301:UXV524335 UNZ524301:UNZ524335 UED524301:UED524335 TUH524301:TUH524335 TKL524301:TKL524335 TAP524301:TAP524335 SQT524301:SQT524335 SGX524301:SGX524335 RXB524301:RXB524335 RNF524301:RNF524335 RDJ524301:RDJ524335 QTN524301:QTN524335 QJR524301:QJR524335 PZV524301:PZV524335 PPZ524301:PPZ524335 PGD524301:PGD524335 OWH524301:OWH524335 OML524301:OML524335 OCP524301:OCP524335 NST524301:NST524335 NIX524301:NIX524335 MZB524301:MZB524335 MPF524301:MPF524335 MFJ524301:MFJ524335 LVN524301:LVN524335 LLR524301:LLR524335 LBV524301:LBV524335 KRZ524301:KRZ524335 KID524301:KID524335 JYH524301:JYH524335 JOL524301:JOL524335 JEP524301:JEP524335 IUT524301:IUT524335 IKX524301:IKX524335 IBB524301:IBB524335 HRF524301:HRF524335 HHJ524301:HHJ524335 GXN524301:GXN524335 GNR524301:GNR524335 GDV524301:GDV524335 FTZ524301:FTZ524335 FKD524301:FKD524335 FAH524301:FAH524335 EQL524301:EQL524335 EGP524301:EGP524335 DWT524301:DWT524335 DMX524301:DMX524335 DDB524301:DDB524335 CTF524301:CTF524335 CJJ524301:CJJ524335 BZN524301:BZN524335 BPR524301:BPR524335 BFV524301:BFV524335 AVZ524301:AVZ524335 AMD524301:AMD524335 ACH524301:ACH524335 SL524301:SL524335 IP524301:IP524335 WVB458765:WVB458799 WLF458765:WLF458799 WBJ458765:WBJ458799 VRN458765:VRN458799 VHR458765:VHR458799 UXV458765:UXV458799 UNZ458765:UNZ458799 UED458765:UED458799 TUH458765:TUH458799 TKL458765:TKL458799 TAP458765:TAP458799 SQT458765:SQT458799 SGX458765:SGX458799 RXB458765:RXB458799 RNF458765:RNF458799 RDJ458765:RDJ458799 QTN458765:QTN458799 QJR458765:QJR458799 PZV458765:PZV458799 PPZ458765:PPZ458799 PGD458765:PGD458799 OWH458765:OWH458799 OML458765:OML458799 OCP458765:OCP458799 NST458765:NST458799 NIX458765:NIX458799 MZB458765:MZB458799 MPF458765:MPF458799 MFJ458765:MFJ458799 LVN458765:LVN458799 LLR458765:LLR458799 LBV458765:LBV458799 KRZ458765:KRZ458799 KID458765:KID458799 JYH458765:JYH458799 JOL458765:JOL458799 JEP458765:JEP458799 IUT458765:IUT458799 IKX458765:IKX458799 IBB458765:IBB458799 HRF458765:HRF458799 HHJ458765:HHJ458799 GXN458765:GXN458799 GNR458765:GNR458799 GDV458765:GDV458799 FTZ458765:FTZ458799 FKD458765:FKD458799 FAH458765:FAH458799 EQL458765:EQL458799 EGP458765:EGP458799 DWT458765:DWT458799 DMX458765:DMX458799 DDB458765:DDB458799 CTF458765:CTF458799 CJJ458765:CJJ458799 BZN458765:BZN458799 BPR458765:BPR458799 BFV458765:BFV458799 AVZ458765:AVZ458799 AMD458765:AMD458799 ACH458765:ACH458799 SL458765:SL458799 IP458765:IP458799 WVB393229:WVB393263 WLF393229:WLF393263 WBJ393229:WBJ393263 VRN393229:VRN393263 VHR393229:VHR393263 UXV393229:UXV393263 UNZ393229:UNZ393263 UED393229:UED393263 TUH393229:TUH393263 TKL393229:TKL393263 TAP393229:TAP393263 SQT393229:SQT393263 SGX393229:SGX393263 RXB393229:RXB393263 RNF393229:RNF393263 RDJ393229:RDJ393263 QTN393229:QTN393263 QJR393229:QJR393263 PZV393229:PZV393263 PPZ393229:PPZ393263 PGD393229:PGD393263 OWH393229:OWH393263 OML393229:OML393263 OCP393229:OCP393263 NST393229:NST393263 NIX393229:NIX393263 MZB393229:MZB393263 MPF393229:MPF393263 MFJ393229:MFJ393263 LVN393229:LVN393263 LLR393229:LLR393263 LBV393229:LBV393263 KRZ393229:KRZ393263 KID393229:KID393263 JYH393229:JYH393263 JOL393229:JOL393263 JEP393229:JEP393263 IUT393229:IUT393263 IKX393229:IKX393263 IBB393229:IBB393263 HRF393229:HRF393263 HHJ393229:HHJ393263 GXN393229:GXN393263 GNR393229:GNR393263 GDV393229:GDV393263 FTZ393229:FTZ393263 FKD393229:FKD393263 FAH393229:FAH393263 EQL393229:EQL393263 EGP393229:EGP393263 DWT393229:DWT393263 DMX393229:DMX393263 DDB393229:DDB393263 CTF393229:CTF393263 CJJ393229:CJJ393263 BZN393229:BZN393263 BPR393229:BPR393263 BFV393229:BFV393263 AVZ393229:AVZ393263 AMD393229:AMD393263 ACH393229:ACH393263 SL393229:SL393263 IP393229:IP393263 WVB327693:WVB327727 WLF327693:WLF327727 WBJ327693:WBJ327727 VRN327693:VRN327727 VHR327693:VHR327727 UXV327693:UXV327727 UNZ327693:UNZ327727 UED327693:UED327727 TUH327693:TUH327727 TKL327693:TKL327727 TAP327693:TAP327727 SQT327693:SQT327727 SGX327693:SGX327727 RXB327693:RXB327727 RNF327693:RNF327727 RDJ327693:RDJ327727 QTN327693:QTN327727 QJR327693:QJR327727 PZV327693:PZV327727 PPZ327693:PPZ327727 PGD327693:PGD327727 OWH327693:OWH327727 OML327693:OML327727 OCP327693:OCP327727 NST327693:NST327727 NIX327693:NIX327727 MZB327693:MZB327727 MPF327693:MPF327727 MFJ327693:MFJ327727 LVN327693:LVN327727 LLR327693:LLR327727 LBV327693:LBV327727 KRZ327693:KRZ327727 KID327693:KID327727 JYH327693:JYH327727 JOL327693:JOL327727 JEP327693:JEP327727 IUT327693:IUT327727 IKX327693:IKX327727 IBB327693:IBB327727 HRF327693:HRF327727 HHJ327693:HHJ327727 GXN327693:GXN327727 GNR327693:GNR327727 GDV327693:GDV327727 FTZ327693:FTZ327727 FKD327693:FKD327727 FAH327693:FAH327727 EQL327693:EQL327727 EGP327693:EGP327727 DWT327693:DWT327727 DMX327693:DMX327727 DDB327693:DDB327727 CTF327693:CTF327727 CJJ327693:CJJ327727 BZN327693:BZN327727 BPR327693:BPR327727 BFV327693:BFV327727 AVZ327693:AVZ327727 AMD327693:AMD327727 ACH327693:ACH327727 SL327693:SL327727 IP327693:IP327727 WVB262157:WVB262191 WLF262157:WLF262191 WBJ262157:WBJ262191 VRN262157:VRN262191 VHR262157:VHR262191 UXV262157:UXV262191 UNZ262157:UNZ262191 UED262157:UED262191 TUH262157:TUH262191 TKL262157:TKL262191 TAP262157:TAP262191 SQT262157:SQT262191 SGX262157:SGX262191 RXB262157:RXB262191 RNF262157:RNF262191 RDJ262157:RDJ262191 QTN262157:QTN262191 QJR262157:QJR262191 PZV262157:PZV262191 PPZ262157:PPZ262191 PGD262157:PGD262191 OWH262157:OWH262191 OML262157:OML262191 OCP262157:OCP262191 NST262157:NST262191 NIX262157:NIX262191 MZB262157:MZB262191 MPF262157:MPF262191 MFJ262157:MFJ262191 LVN262157:LVN262191 LLR262157:LLR262191 LBV262157:LBV262191 KRZ262157:KRZ262191 KID262157:KID262191 JYH262157:JYH262191 JOL262157:JOL262191 JEP262157:JEP262191 IUT262157:IUT262191 IKX262157:IKX262191 IBB262157:IBB262191 HRF262157:HRF262191 HHJ262157:HHJ262191 GXN262157:GXN262191 GNR262157:GNR262191 GDV262157:GDV262191 FTZ262157:FTZ262191 FKD262157:FKD262191 FAH262157:FAH262191 EQL262157:EQL262191 EGP262157:EGP262191 DWT262157:DWT262191 DMX262157:DMX262191 DDB262157:DDB262191 CTF262157:CTF262191 CJJ262157:CJJ262191 BZN262157:BZN262191 BPR262157:BPR262191 BFV262157:BFV262191 AVZ262157:AVZ262191 AMD262157:AMD262191 ACH262157:ACH262191 SL262157:SL262191 IP262157:IP262191 WVB196621:WVB196655 WLF196621:WLF196655 WBJ196621:WBJ196655 VRN196621:VRN196655 VHR196621:VHR196655 UXV196621:UXV196655 UNZ196621:UNZ196655 UED196621:UED196655 TUH196621:TUH196655 TKL196621:TKL196655 TAP196621:TAP196655 SQT196621:SQT196655 SGX196621:SGX196655 RXB196621:RXB196655 RNF196621:RNF196655 RDJ196621:RDJ196655 QTN196621:QTN196655 QJR196621:QJR196655 PZV196621:PZV196655 PPZ196621:PPZ196655 PGD196621:PGD196655 OWH196621:OWH196655 OML196621:OML196655 OCP196621:OCP196655 NST196621:NST196655 NIX196621:NIX196655 MZB196621:MZB196655 MPF196621:MPF196655 MFJ196621:MFJ196655 LVN196621:LVN196655 LLR196621:LLR196655 LBV196621:LBV196655 KRZ196621:KRZ196655 KID196621:KID196655 JYH196621:JYH196655 JOL196621:JOL196655 JEP196621:JEP196655 IUT196621:IUT196655 IKX196621:IKX196655 IBB196621:IBB196655 HRF196621:HRF196655 HHJ196621:HHJ196655 GXN196621:GXN196655 GNR196621:GNR196655 GDV196621:GDV196655 FTZ196621:FTZ196655 FKD196621:FKD196655 FAH196621:FAH196655 EQL196621:EQL196655 EGP196621:EGP196655 DWT196621:DWT196655 DMX196621:DMX196655 DDB196621:DDB196655 CTF196621:CTF196655 CJJ196621:CJJ196655 BZN196621:BZN196655 BPR196621:BPR196655 BFV196621:BFV196655 AVZ196621:AVZ196655 AMD196621:AMD196655 ACH196621:ACH196655 SL196621:SL196655 IP196621:IP196655 WVB131085:WVB131119 WLF131085:WLF131119 WBJ131085:WBJ131119 VRN131085:VRN131119 VHR131085:VHR131119 UXV131085:UXV131119 UNZ131085:UNZ131119 UED131085:UED131119 TUH131085:TUH131119 TKL131085:TKL131119 TAP131085:TAP131119 SQT131085:SQT131119 SGX131085:SGX131119 RXB131085:RXB131119 RNF131085:RNF131119 RDJ131085:RDJ131119 QTN131085:QTN131119 QJR131085:QJR131119 PZV131085:PZV131119 PPZ131085:PPZ131119 PGD131085:PGD131119 OWH131085:OWH131119 OML131085:OML131119 OCP131085:OCP131119 NST131085:NST131119 NIX131085:NIX131119 MZB131085:MZB131119 MPF131085:MPF131119 MFJ131085:MFJ131119 LVN131085:LVN131119 LLR131085:LLR131119 LBV131085:LBV131119 KRZ131085:KRZ131119 KID131085:KID131119 JYH131085:JYH131119 JOL131085:JOL131119 JEP131085:JEP131119 IUT131085:IUT131119 IKX131085:IKX131119 IBB131085:IBB131119 HRF131085:HRF131119 HHJ131085:HHJ131119 GXN131085:GXN131119 GNR131085:GNR131119 GDV131085:GDV131119 FTZ131085:FTZ131119 FKD131085:FKD131119 FAH131085:FAH131119 EQL131085:EQL131119 EGP131085:EGP131119 DWT131085:DWT131119 DMX131085:DMX131119 DDB131085:DDB131119 CTF131085:CTF131119 CJJ131085:CJJ131119 BZN131085:BZN131119 BPR131085:BPR131119 BFV131085:BFV131119 AVZ131085:AVZ131119 AMD131085:AMD131119 ACH131085:ACH131119 SL131085:SL131119 IP131085:IP131119 WVB65549:WVB65583 WLF65549:WLF65583 WBJ65549:WBJ65583 VRN65549:VRN65583 VHR65549:VHR65583 UXV65549:UXV65583 UNZ65549:UNZ65583 UED65549:UED65583 TUH65549:TUH65583 TKL65549:TKL65583 TAP65549:TAP65583 SQT65549:SQT65583 SGX65549:SGX65583 RXB65549:RXB65583 RNF65549:RNF65583 RDJ65549:RDJ65583 QTN65549:QTN65583 QJR65549:QJR65583 PZV65549:PZV65583 PPZ65549:PPZ65583 PGD65549:PGD65583 OWH65549:OWH65583 OML65549:OML65583 OCP65549:OCP65583 NST65549:NST65583 NIX65549:NIX65583 MZB65549:MZB65583 MPF65549:MPF65583 MFJ65549:MFJ65583 LVN65549:LVN65583 LLR65549:LLR65583 LBV65549:LBV65583 KRZ65549:KRZ65583 KID65549:KID65583 JYH65549:JYH65583 JOL65549:JOL65583 JEP65549:JEP65583 IUT65549:IUT65583 IKX65549:IKX65583 IBB65549:IBB65583 HRF65549:HRF65583 HHJ65549:HHJ65583 GXN65549:GXN65583 GNR65549:GNR65583 GDV65549:GDV65583 FTZ65549:FTZ65583 FKD65549:FKD65583 FAH65549:FAH65583 EQL65549:EQL65583 EGP65549:EGP65583 DWT65549:DWT65583 DMX65549:DMX65583 DDB65549:DDB65583 CTF65549:CTF65583 CJJ65549:CJJ65583 BZN65549:BZN65583 BPR65549:BPR65583 BFV65549:BFV65583 AVZ65549:AVZ65583 AMD65549:AMD65583 ACH65549:ACH65583 SL65549:SL65583 IP65549:IP65583 D917517:D917551 D851981:D852015 D786445:D786479 D720909:D720943 D655373:D655407 D589837:D589871 D524301:D524335 D458765:D458799 D393229:D393263 D327693:D327727 D262157:D262191 D196621:D196655 D131085:D131119 D65549:D65583 D983053:D983087 D47 SL3:SL47 ACH3:ACH47 AMD3:AMD47 AVZ3:AVZ47 BFV3:BFV47 BPR3:BPR47 BZN3:BZN47 CJJ3:CJJ47 CTF3:CTF47 DDB3:DDB47 DMX3:DMX47 DWT3:DWT47 EGP3:EGP47 EQL3:EQL47 FAH3:FAH47 FKD3:FKD47 FTZ3:FTZ47 GDV3:GDV47 GNR3:GNR47 GXN3:GXN47 HHJ3:HHJ47 HRF3:HRF47 IBB3:IBB47 IKX3:IKX47 IUT3:IUT47 JEP3:JEP47 JOL3:JOL47 JYH3:JYH47 KID3:KID47 KRZ3:KRZ47 LBV3:LBV47 LLR3:LLR47 LVN3:LVN47 MFJ3:MFJ47 MPF3:MPF47 MZB3:MZB47 NIX3:NIX47 NST3:NST47 OCP3:OCP47 OML3:OML47 OWH3:OWH47 PGD3:PGD47 PPZ3:PPZ47 PZV3:PZV47 QJR3:QJR47 QTN3:QTN47 RDJ3:RDJ47 RNF3:RNF47 RXB3:RXB47 SGX3:SGX47 SQT3:SQT47 TAP3:TAP47 TKL3:TKL47 TUH3:TUH47 UED3:UED47 UNZ3:UNZ47 UXV3:UXV47 VHR3:VHR47 VRN3:VRN47 WBJ3:WBJ47 WLF3:WLF47 WVB3:WVB47 IP3:IP47">
      <formula1>0</formula1>
      <formula2>500</formula2>
    </dataValidation>
    <dataValidation type="list" allowBlank="1" showInputMessage="1" showErrorMessage="1" errorTitle="Error en los datos introducidos" error="Se ingreso una referencia distinta a &quot;B&quot; o &quot;C&quot; en la categoría de la plaza." prompt="Seleccione o introduzca en la categoría solo una inicial:_x000a_&quot;B&quot; si corresponde la plaza a Base._x000a_&quot;C&quot; si corresponde la plaza a Confianza." sqref="IN65549:IN65583 SJ65549:SJ65583 ACF65549:ACF65583 AMB65549:AMB65583 AVX65549:AVX65583 BFT65549:BFT65583 BPP65549:BPP65583 BZL65549:BZL65583 CJH65549:CJH65583 CTD65549:CTD65583 DCZ65549:DCZ65583 DMV65549:DMV65583 DWR65549:DWR65583 EGN65549:EGN65583 EQJ65549:EQJ65583 FAF65549:FAF65583 FKB65549:FKB65583 FTX65549:FTX65583 GDT65549:GDT65583 GNP65549:GNP65583 GXL65549:GXL65583 HHH65549:HHH65583 HRD65549:HRD65583 IAZ65549:IAZ65583 IKV65549:IKV65583 IUR65549:IUR65583 JEN65549:JEN65583 JOJ65549:JOJ65583 JYF65549:JYF65583 KIB65549:KIB65583 KRX65549:KRX65583 LBT65549:LBT65583 LLP65549:LLP65583 LVL65549:LVL65583 MFH65549:MFH65583 MPD65549:MPD65583 MYZ65549:MYZ65583 NIV65549:NIV65583 NSR65549:NSR65583 OCN65549:OCN65583 OMJ65549:OMJ65583 OWF65549:OWF65583 PGB65549:PGB65583 PPX65549:PPX65583 PZT65549:PZT65583 QJP65549:QJP65583 QTL65549:QTL65583 RDH65549:RDH65583 RND65549:RND65583 RWZ65549:RWZ65583 SGV65549:SGV65583 SQR65549:SQR65583 TAN65549:TAN65583 TKJ65549:TKJ65583 TUF65549:TUF65583 UEB65549:UEB65583 UNX65549:UNX65583 UXT65549:UXT65583 VHP65549:VHP65583 VRL65549:VRL65583 WBH65549:WBH65583 WLD65549:WLD65583 WUZ65549:WUZ65583 IN131085:IN131119 SJ131085:SJ131119 ACF131085:ACF131119 AMB131085:AMB131119 AVX131085:AVX131119 BFT131085:BFT131119 BPP131085:BPP131119 BZL131085:BZL131119 CJH131085:CJH131119 CTD131085:CTD131119 DCZ131085:DCZ131119 DMV131085:DMV131119 DWR131085:DWR131119 EGN131085:EGN131119 EQJ131085:EQJ131119 FAF131085:FAF131119 FKB131085:FKB131119 FTX131085:FTX131119 GDT131085:GDT131119 GNP131085:GNP131119 GXL131085:GXL131119 HHH131085:HHH131119 HRD131085:HRD131119 IAZ131085:IAZ131119 IKV131085:IKV131119 IUR131085:IUR131119 JEN131085:JEN131119 JOJ131085:JOJ131119 JYF131085:JYF131119 KIB131085:KIB131119 KRX131085:KRX131119 LBT131085:LBT131119 LLP131085:LLP131119 LVL131085:LVL131119 MFH131085:MFH131119 MPD131085:MPD131119 MYZ131085:MYZ131119 NIV131085:NIV131119 NSR131085:NSR131119 OCN131085:OCN131119 OMJ131085:OMJ131119 OWF131085:OWF131119 PGB131085:PGB131119 PPX131085:PPX131119 PZT131085:PZT131119 QJP131085:QJP131119 QTL131085:QTL131119 RDH131085:RDH131119 RND131085:RND131119 RWZ131085:RWZ131119 SGV131085:SGV131119 SQR131085:SQR131119 TAN131085:TAN131119 TKJ131085:TKJ131119 TUF131085:TUF131119 UEB131085:UEB131119 UNX131085:UNX131119 UXT131085:UXT131119 VHP131085:VHP131119 VRL131085:VRL131119 WBH131085:WBH131119 WLD131085:WLD131119 WUZ131085:WUZ131119 IN196621:IN196655 SJ196621:SJ196655 ACF196621:ACF196655 AMB196621:AMB196655 AVX196621:AVX196655 BFT196621:BFT196655 BPP196621:BPP196655 BZL196621:BZL196655 CJH196621:CJH196655 CTD196621:CTD196655 DCZ196621:DCZ196655 DMV196621:DMV196655 DWR196621:DWR196655 EGN196621:EGN196655 EQJ196621:EQJ196655 FAF196621:FAF196655 FKB196621:FKB196655 FTX196621:FTX196655 GDT196621:GDT196655 GNP196621:GNP196655 GXL196621:GXL196655 HHH196621:HHH196655 HRD196621:HRD196655 IAZ196621:IAZ196655 IKV196621:IKV196655 IUR196621:IUR196655 JEN196621:JEN196655 JOJ196621:JOJ196655 JYF196621:JYF196655 KIB196621:KIB196655 KRX196621:KRX196655 LBT196621:LBT196655 LLP196621:LLP196655 LVL196621:LVL196655 MFH196621:MFH196655 MPD196621:MPD196655 MYZ196621:MYZ196655 NIV196621:NIV196655 NSR196621:NSR196655 OCN196621:OCN196655 OMJ196621:OMJ196655 OWF196621:OWF196655 PGB196621:PGB196655 PPX196621:PPX196655 PZT196621:PZT196655 QJP196621:QJP196655 QTL196621:QTL196655 RDH196621:RDH196655 RND196621:RND196655 RWZ196621:RWZ196655 SGV196621:SGV196655 SQR196621:SQR196655 TAN196621:TAN196655 TKJ196621:TKJ196655 TUF196621:TUF196655 UEB196621:UEB196655 UNX196621:UNX196655 UXT196621:UXT196655 VHP196621:VHP196655 VRL196621:VRL196655 WBH196621:WBH196655 WLD196621:WLD196655 WUZ196621:WUZ196655 IN262157:IN262191 SJ262157:SJ262191 ACF262157:ACF262191 AMB262157:AMB262191 AVX262157:AVX262191 BFT262157:BFT262191 BPP262157:BPP262191 BZL262157:BZL262191 CJH262157:CJH262191 CTD262157:CTD262191 DCZ262157:DCZ262191 DMV262157:DMV262191 DWR262157:DWR262191 EGN262157:EGN262191 EQJ262157:EQJ262191 FAF262157:FAF262191 FKB262157:FKB262191 FTX262157:FTX262191 GDT262157:GDT262191 GNP262157:GNP262191 GXL262157:GXL262191 HHH262157:HHH262191 HRD262157:HRD262191 IAZ262157:IAZ262191 IKV262157:IKV262191 IUR262157:IUR262191 JEN262157:JEN262191 JOJ262157:JOJ262191 JYF262157:JYF262191 KIB262157:KIB262191 KRX262157:KRX262191 LBT262157:LBT262191 LLP262157:LLP262191 LVL262157:LVL262191 MFH262157:MFH262191 MPD262157:MPD262191 MYZ262157:MYZ262191 NIV262157:NIV262191 NSR262157:NSR262191 OCN262157:OCN262191 OMJ262157:OMJ262191 OWF262157:OWF262191 PGB262157:PGB262191 PPX262157:PPX262191 PZT262157:PZT262191 QJP262157:QJP262191 QTL262157:QTL262191 RDH262157:RDH262191 RND262157:RND262191 RWZ262157:RWZ262191 SGV262157:SGV262191 SQR262157:SQR262191 TAN262157:TAN262191 TKJ262157:TKJ262191 TUF262157:TUF262191 UEB262157:UEB262191 UNX262157:UNX262191 UXT262157:UXT262191 VHP262157:VHP262191 VRL262157:VRL262191 WBH262157:WBH262191 WLD262157:WLD262191 WUZ262157:WUZ262191 IN327693:IN327727 SJ327693:SJ327727 ACF327693:ACF327727 AMB327693:AMB327727 AVX327693:AVX327727 BFT327693:BFT327727 BPP327693:BPP327727 BZL327693:BZL327727 CJH327693:CJH327727 CTD327693:CTD327727 DCZ327693:DCZ327727 DMV327693:DMV327727 DWR327693:DWR327727 EGN327693:EGN327727 EQJ327693:EQJ327727 FAF327693:FAF327727 FKB327693:FKB327727 FTX327693:FTX327727 GDT327693:GDT327727 GNP327693:GNP327727 GXL327693:GXL327727 HHH327693:HHH327727 HRD327693:HRD327727 IAZ327693:IAZ327727 IKV327693:IKV327727 IUR327693:IUR327727 JEN327693:JEN327727 JOJ327693:JOJ327727 JYF327693:JYF327727 KIB327693:KIB327727 KRX327693:KRX327727 LBT327693:LBT327727 LLP327693:LLP327727 LVL327693:LVL327727 MFH327693:MFH327727 MPD327693:MPD327727 MYZ327693:MYZ327727 NIV327693:NIV327727 NSR327693:NSR327727 OCN327693:OCN327727 OMJ327693:OMJ327727 OWF327693:OWF327727 PGB327693:PGB327727 PPX327693:PPX327727 PZT327693:PZT327727 QJP327693:QJP327727 QTL327693:QTL327727 RDH327693:RDH327727 RND327693:RND327727 RWZ327693:RWZ327727 SGV327693:SGV327727 SQR327693:SQR327727 TAN327693:TAN327727 TKJ327693:TKJ327727 TUF327693:TUF327727 UEB327693:UEB327727 UNX327693:UNX327727 UXT327693:UXT327727 VHP327693:VHP327727 VRL327693:VRL327727 WBH327693:WBH327727 WLD327693:WLD327727 WUZ327693:WUZ327727 IN393229:IN393263 SJ393229:SJ393263 ACF393229:ACF393263 AMB393229:AMB393263 AVX393229:AVX393263 BFT393229:BFT393263 BPP393229:BPP393263 BZL393229:BZL393263 CJH393229:CJH393263 CTD393229:CTD393263 DCZ393229:DCZ393263 DMV393229:DMV393263 DWR393229:DWR393263 EGN393229:EGN393263 EQJ393229:EQJ393263 FAF393229:FAF393263 FKB393229:FKB393263 FTX393229:FTX393263 GDT393229:GDT393263 GNP393229:GNP393263 GXL393229:GXL393263 HHH393229:HHH393263 HRD393229:HRD393263 IAZ393229:IAZ393263 IKV393229:IKV393263 IUR393229:IUR393263 JEN393229:JEN393263 JOJ393229:JOJ393263 JYF393229:JYF393263 KIB393229:KIB393263 KRX393229:KRX393263 LBT393229:LBT393263 LLP393229:LLP393263 LVL393229:LVL393263 MFH393229:MFH393263 MPD393229:MPD393263 MYZ393229:MYZ393263 NIV393229:NIV393263 NSR393229:NSR393263 OCN393229:OCN393263 OMJ393229:OMJ393263 OWF393229:OWF393263 PGB393229:PGB393263 PPX393229:PPX393263 PZT393229:PZT393263 QJP393229:QJP393263 QTL393229:QTL393263 RDH393229:RDH393263 RND393229:RND393263 RWZ393229:RWZ393263 SGV393229:SGV393263 SQR393229:SQR393263 TAN393229:TAN393263 TKJ393229:TKJ393263 TUF393229:TUF393263 UEB393229:UEB393263 UNX393229:UNX393263 UXT393229:UXT393263 VHP393229:VHP393263 VRL393229:VRL393263 WBH393229:WBH393263 WLD393229:WLD393263 WUZ393229:WUZ393263 IN458765:IN458799 SJ458765:SJ458799 ACF458765:ACF458799 AMB458765:AMB458799 AVX458765:AVX458799 BFT458765:BFT458799 BPP458765:BPP458799 BZL458765:BZL458799 CJH458765:CJH458799 CTD458765:CTD458799 DCZ458765:DCZ458799 DMV458765:DMV458799 DWR458765:DWR458799 EGN458765:EGN458799 EQJ458765:EQJ458799 FAF458765:FAF458799 FKB458765:FKB458799 FTX458765:FTX458799 GDT458765:GDT458799 GNP458765:GNP458799 GXL458765:GXL458799 HHH458765:HHH458799 HRD458765:HRD458799 IAZ458765:IAZ458799 IKV458765:IKV458799 IUR458765:IUR458799 JEN458765:JEN458799 JOJ458765:JOJ458799 JYF458765:JYF458799 KIB458765:KIB458799 KRX458765:KRX458799 LBT458765:LBT458799 LLP458765:LLP458799 LVL458765:LVL458799 MFH458765:MFH458799 MPD458765:MPD458799 MYZ458765:MYZ458799 NIV458765:NIV458799 NSR458765:NSR458799 OCN458765:OCN458799 OMJ458765:OMJ458799 OWF458765:OWF458799 PGB458765:PGB458799 PPX458765:PPX458799 PZT458765:PZT458799 QJP458765:QJP458799 QTL458765:QTL458799 RDH458765:RDH458799 RND458765:RND458799 RWZ458765:RWZ458799 SGV458765:SGV458799 SQR458765:SQR458799 TAN458765:TAN458799 TKJ458765:TKJ458799 TUF458765:TUF458799 UEB458765:UEB458799 UNX458765:UNX458799 UXT458765:UXT458799 VHP458765:VHP458799 VRL458765:VRL458799 WBH458765:WBH458799 WLD458765:WLD458799 WUZ458765:WUZ458799 IN524301:IN524335 SJ524301:SJ524335 ACF524301:ACF524335 AMB524301:AMB524335 AVX524301:AVX524335 BFT524301:BFT524335 BPP524301:BPP524335 BZL524301:BZL524335 CJH524301:CJH524335 CTD524301:CTD524335 DCZ524301:DCZ524335 DMV524301:DMV524335 DWR524301:DWR524335 EGN524301:EGN524335 EQJ524301:EQJ524335 FAF524301:FAF524335 FKB524301:FKB524335 FTX524301:FTX524335 GDT524301:GDT524335 GNP524301:GNP524335 GXL524301:GXL524335 HHH524301:HHH524335 HRD524301:HRD524335 IAZ524301:IAZ524335 IKV524301:IKV524335 IUR524301:IUR524335 JEN524301:JEN524335 JOJ524301:JOJ524335 JYF524301:JYF524335 KIB524301:KIB524335 KRX524301:KRX524335 LBT524301:LBT524335 LLP524301:LLP524335 LVL524301:LVL524335 MFH524301:MFH524335 MPD524301:MPD524335 MYZ524301:MYZ524335 NIV524301:NIV524335 NSR524301:NSR524335 OCN524301:OCN524335 OMJ524301:OMJ524335 OWF524301:OWF524335 PGB524301:PGB524335 PPX524301:PPX524335 PZT524301:PZT524335 QJP524301:QJP524335 QTL524301:QTL524335 RDH524301:RDH524335 RND524301:RND524335 RWZ524301:RWZ524335 SGV524301:SGV524335 SQR524301:SQR524335 TAN524301:TAN524335 TKJ524301:TKJ524335 TUF524301:TUF524335 UEB524301:UEB524335 UNX524301:UNX524335 UXT524301:UXT524335 VHP524301:VHP524335 VRL524301:VRL524335 WBH524301:WBH524335 WLD524301:WLD524335 WUZ524301:WUZ524335 IN589837:IN589871 SJ589837:SJ589871 ACF589837:ACF589871 AMB589837:AMB589871 AVX589837:AVX589871 BFT589837:BFT589871 BPP589837:BPP589871 BZL589837:BZL589871 CJH589837:CJH589871 CTD589837:CTD589871 DCZ589837:DCZ589871 DMV589837:DMV589871 DWR589837:DWR589871 EGN589837:EGN589871 EQJ589837:EQJ589871 FAF589837:FAF589871 FKB589837:FKB589871 FTX589837:FTX589871 GDT589837:GDT589871 GNP589837:GNP589871 GXL589837:GXL589871 HHH589837:HHH589871 HRD589837:HRD589871 IAZ589837:IAZ589871 IKV589837:IKV589871 IUR589837:IUR589871 JEN589837:JEN589871 JOJ589837:JOJ589871 JYF589837:JYF589871 KIB589837:KIB589871 KRX589837:KRX589871 LBT589837:LBT589871 LLP589837:LLP589871 LVL589837:LVL589871 MFH589837:MFH589871 MPD589837:MPD589871 MYZ589837:MYZ589871 NIV589837:NIV589871 NSR589837:NSR589871 OCN589837:OCN589871 OMJ589837:OMJ589871 OWF589837:OWF589871 PGB589837:PGB589871 PPX589837:PPX589871 PZT589837:PZT589871 QJP589837:QJP589871 QTL589837:QTL589871 RDH589837:RDH589871 RND589837:RND589871 RWZ589837:RWZ589871 SGV589837:SGV589871 SQR589837:SQR589871 TAN589837:TAN589871 TKJ589837:TKJ589871 TUF589837:TUF589871 UEB589837:UEB589871 UNX589837:UNX589871 UXT589837:UXT589871 VHP589837:VHP589871 VRL589837:VRL589871 WBH589837:WBH589871 WLD589837:WLD589871 WUZ589837:WUZ589871 IN655373:IN655407 SJ655373:SJ655407 ACF655373:ACF655407 AMB655373:AMB655407 AVX655373:AVX655407 BFT655373:BFT655407 BPP655373:BPP655407 BZL655373:BZL655407 CJH655373:CJH655407 CTD655373:CTD655407 DCZ655373:DCZ655407 DMV655373:DMV655407 DWR655373:DWR655407 EGN655373:EGN655407 EQJ655373:EQJ655407 FAF655373:FAF655407 FKB655373:FKB655407 FTX655373:FTX655407 GDT655373:GDT655407 GNP655373:GNP655407 GXL655373:GXL655407 HHH655373:HHH655407 HRD655373:HRD655407 IAZ655373:IAZ655407 IKV655373:IKV655407 IUR655373:IUR655407 JEN655373:JEN655407 JOJ655373:JOJ655407 JYF655373:JYF655407 KIB655373:KIB655407 KRX655373:KRX655407 LBT655373:LBT655407 LLP655373:LLP655407 LVL655373:LVL655407 MFH655373:MFH655407 MPD655373:MPD655407 MYZ655373:MYZ655407 NIV655373:NIV655407 NSR655373:NSR655407 OCN655373:OCN655407 OMJ655373:OMJ655407 OWF655373:OWF655407 PGB655373:PGB655407 PPX655373:PPX655407 PZT655373:PZT655407 QJP655373:QJP655407 QTL655373:QTL655407 RDH655373:RDH655407 RND655373:RND655407 RWZ655373:RWZ655407 SGV655373:SGV655407 SQR655373:SQR655407 TAN655373:TAN655407 TKJ655373:TKJ655407 TUF655373:TUF655407 UEB655373:UEB655407 UNX655373:UNX655407 UXT655373:UXT655407 VHP655373:VHP655407 VRL655373:VRL655407 WBH655373:WBH655407 WLD655373:WLD655407 WUZ655373:WUZ655407 IN720909:IN720943 SJ720909:SJ720943 ACF720909:ACF720943 AMB720909:AMB720943 AVX720909:AVX720943 BFT720909:BFT720943 BPP720909:BPP720943 BZL720909:BZL720943 CJH720909:CJH720943 CTD720909:CTD720943 DCZ720909:DCZ720943 DMV720909:DMV720943 DWR720909:DWR720943 EGN720909:EGN720943 EQJ720909:EQJ720943 FAF720909:FAF720943 FKB720909:FKB720943 FTX720909:FTX720943 GDT720909:GDT720943 GNP720909:GNP720943 GXL720909:GXL720943 HHH720909:HHH720943 HRD720909:HRD720943 IAZ720909:IAZ720943 IKV720909:IKV720943 IUR720909:IUR720943 JEN720909:JEN720943 JOJ720909:JOJ720943 JYF720909:JYF720943 KIB720909:KIB720943 KRX720909:KRX720943 LBT720909:LBT720943 LLP720909:LLP720943 LVL720909:LVL720943 MFH720909:MFH720943 MPD720909:MPD720943 MYZ720909:MYZ720943 NIV720909:NIV720943 NSR720909:NSR720943 OCN720909:OCN720943 OMJ720909:OMJ720943 OWF720909:OWF720943 PGB720909:PGB720943 PPX720909:PPX720943 PZT720909:PZT720943 QJP720909:QJP720943 QTL720909:QTL720943 RDH720909:RDH720943 RND720909:RND720943 RWZ720909:RWZ720943 SGV720909:SGV720943 SQR720909:SQR720943 TAN720909:TAN720943 TKJ720909:TKJ720943 TUF720909:TUF720943 UEB720909:UEB720943 UNX720909:UNX720943 UXT720909:UXT720943 VHP720909:VHP720943 VRL720909:VRL720943 WBH720909:WBH720943 WLD720909:WLD720943 WUZ720909:WUZ720943 IN786445:IN786479 SJ786445:SJ786479 ACF786445:ACF786479 AMB786445:AMB786479 AVX786445:AVX786479 BFT786445:BFT786479 BPP786445:BPP786479 BZL786445:BZL786479 CJH786445:CJH786479 CTD786445:CTD786479 DCZ786445:DCZ786479 DMV786445:DMV786479 DWR786445:DWR786479 EGN786445:EGN786479 EQJ786445:EQJ786479 FAF786445:FAF786479 FKB786445:FKB786479 FTX786445:FTX786479 GDT786445:GDT786479 GNP786445:GNP786479 GXL786445:GXL786479 HHH786445:HHH786479 HRD786445:HRD786479 IAZ786445:IAZ786479 IKV786445:IKV786479 IUR786445:IUR786479 JEN786445:JEN786479 JOJ786445:JOJ786479 JYF786445:JYF786479 KIB786445:KIB786479 KRX786445:KRX786479 LBT786445:LBT786479 LLP786445:LLP786479 LVL786445:LVL786479 MFH786445:MFH786479 MPD786445:MPD786479 MYZ786445:MYZ786479 NIV786445:NIV786479 NSR786445:NSR786479 OCN786445:OCN786479 OMJ786445:OMJ786479 OWF786445:OWF786479 PGB786445:PGB786479 PPX786445:PPX786479 PZT786445:PZT786479 QJP786445:QJP786479 QTL786445:QTL786479 RDH786445:RDH786479 RND786445:RND786479 RWZ786445:RWZ786479 SGV786445:SGV786479 SQR786445:SQR786479 TAN786445:TAN786479 TKJ786445:TKJ786479 TUF786445:TUF786479 UEB786445:UEB786479 UNX786445:UNX786479 UXT786445:UXT786479 VHP786445:VHP786479 VRL786445:VRL786479 WBH786445:WBH786479 WLD786445:WLD786479 WUZ786445:WUZ786479 IN851981:IN852015 SJ851981:SJ852015 ACF851981:ACF852015 AMB851981:AMB852015 AVX851981:AVX852015 BFT851981:BFT852015 BPP851981:BPP852015 BZL851981:BZL852015 CJH851981:CJH852015 CTD851981:CTD852015 DCZ851981:DCZ852015 DMV851981:DMV852015 DWR851981:DWR852015 EGN851981:EGN852015 EQJ851981:EQJ852015 FAF851981:FAF852015 FKB851981:FKB852015 FTX851981:FTX852015 GDT851981:GDT852015 GNP851981:GNP852015 GXL851981:GXL852015 HHH851981:HHH852015 HRD851981:HRD852015 IAZ851981:IAZ852015 IKV851981:IKV852015 IUR851981:IUR852015 JEN851981:JEN852015 JOJ851981:JOJ852015 JYF851981:JYF852015 KIB851981:KIB852015 KRX851981:KRX852015 LBT851981:LBT852015 LLP851981:LLP852015 LVL851981:LVL852015 MFH851981:MFH852015 MPD851981:MPD852015 MYZ851981:MYZ852015 NIV851981:NIV852015 NSR851981:NSR852015 OCN851981:OCN852015 OMJ851981:OMJ852015 OWF851981:OWF852015 PGB851981:PGB852015 PPX851981:PPX852015 PZT851981:PZT852015 QJP851981:QJP852015 QTL851981:QTL852015 RDH851981:RDH852015 RND851981:RND852015 RWZ851981:RWZ852015 SGV851981:SGV852015 SQR851981:SQR852015 TAN851981:TAN852015 TKJ851981:TKJ852015 TUF851981:TUF852015 UEB851981:UEB852015 UNX851981:UNX852015 UXT851981:UXT852015 VHP851981:VHP852015 VRL851981:VRL852015 WBH851981:WBH852015 WLD851981:WLD852015 WUZ851981:WUZ852015 IN917517:IN917551 SJ917517:SJ917551 ACF917517:ACF917551 AMB917517:AMB917551 AVX917517:AVX917551 BFT917517:BFT917551 BPP917517:BPP917551 BZL917517:BZL917551 CJH917517:CJH917551 CTD917517:CTD917551 DCZ917517:DCZ917551 DMV917517:DMV917551 DWR917517:DWR917551 EGN917517:EGN917551 EQJ917517:EQJ917551 FAF917517:FAF917551 FKB917517:FKB917551 FTX917517:FTX917551 GDT917517:GDT917551 GNP917517:GNP917551 GXL917517:GXL917551 HHH917517:HHH917551 HRD917517:HRD917551 IAZ917517:IAZ917551 IKV917517:IKV917551 IUR917517:IUR917551 JEN917517:JEN917551 JOJ917517:JOJ917551 JYF917517:JYF917551 KIB917517:KIB917551 KRX917517:KRX917551 LBT917517:LBT917551 LLP917517:LLP917551 LVL917517:LVL917551 MFH917517:MFH917551 MPD917517:MPD917551 MYZ917517:MYZ917551 NIV917517:NIV917551 NSR917517:NSR917551 OCN917517:OCN917551 OMJ917517:OMJ917551 OWF917517:OWF917551 PGB917517:PGB917551 PPX917517:PPX917551 PZT917517:PZT917551 QJP917517:QJP917551 QTL917517:QTL917551 RDH917517:RDH917551 RND917517:RND917551 RWZ917517:RWZ917551 SGV917517:SGV917551 SQR917517:SQR917551 TAN917517:TAN917551 TKJ917517:TKJ917551 TUF917517:TUF917551 UEB917517:UEB917551 UNX917517:UNX917551 UXT917517:UXT917551 VHP917517:VHP917551 VRL917517:VRL917551 WBH917517:WBH917551 WLD917517:WLD917551 WUZ917517:WUZ917551 IN983053:IN983087 SJ983053:SJ983087 ACF983053:ACF983087 AMB983053:AMB983087 AVX983053:AVX983087 BFT983053:BFT983087 BPP983053:BPP983087 BZL983053:BZL983087 CJH983053:CJH983087 CTD983053:CTD983087 DCZ983053:DCZ983087 DMV983053:DMV983087 DWR983053:DWR983087 EGN983053:EGN983087 EQJ983053:EQJ983087 FAF983053:FAF983087 FKB983053:FKB983087 FTX983053:FTX983087 GDT983053:GDT983087 GNP983053:GNP983087 GXL983053:GXL983087 HHH983053:HHH983087 HRD983053:HRD983087 IAZ983053:IAZ983087 IKV983053:IKV983087 IUR983053:IUR983087 JEN983053:JEN983087 JOJ983053:JOJ983087 JYF983053:JYF983087 KIB983053:KIB983087 KRX983053:KRX983087 LBT983053:LBT983087 LLP983053:LLP983087 LVL983053:LVL983087 MFH983053:MFH983087 MPD983053:MPD983087 MYZ983053:MYZ983087 NIV983053:NIV983087 NSR983053:NSR983087 OCN983053:OCN983087 OMJ983053:OMJ983087 OWF983053:OWF983087 PGB983053:PGB983087 PPX983053:PPX983087 PZT983053:PZT983087 QJP983053:QJP983087 QTL983053:QTL983087 RDH983053:RDH983087 RND983053:RND983087 RWZ983053:RWZ983087 SGV983053:SGV983087 SQR983053:SQR983087 TAN983053:TAN983087 TKJ983053:TKJ983087 TUF983053:TUF983087 UEB983053:UEB983087 UNX983053:UNX983087 UXT983053:UXT983087 VHP983053:VHP983087 VRL983053:VRL983087 WBH983053:WBH983087 WLD983053:WLD983087 WUZ983053:WUZ983087 WUZ3:WUZ47 WLD3:WLD47 WBH3:WBH47 VRL3:VRL47 VHP3:VHP47 UXT3:UXT47 UNX3:UNX47 UEB3:UEB47 TUF3:TUF47 TKJ3:TKJ47 TAN3:TAN47 SQR3:SQR47 SGV3:SGV47 RWZ3:RWZ47 RND3:RND47 RDH3:RDH47 QTL3:QTL47 QJP3:QJP47 PZT3:PZT47 PPX3:PPX47 PGB3:PGB47 OWF3:OWF47 OMJ3:OMJ47 OCN3:OCN47 NSR3:NSR47 NIV3:NIV47 MYZ3:MYZ47 MPD3:MPD47 MFH3:MFH47 LVL3:LVL47 LLP3:LLP47 LBT3:LBT47 KRX3:KRX47 KIB3:KIB47 JYF3:JYF47 JOJ3:JOJ47 JEN3:JEN47 IUR3:IUR47 IKV3:IKV47 IAZ3:IAZ47 HRD3:HRD47 HHH3:HHH47 GXL3:GXL47 GNP3:GNP47 GDT3:GDT47 FTX3:FTX47 FKB3:FKB47 FAF3:FAF47 EQJ3:EQJ47 EGN3:EGN47 DWR3:DWR47 DMV3:DMV47 DCZ3:DCZ47 CTD3:CTD47 CJH3:CJH47 BZL3:BZL47 BPP3:BPP47 BFT3:BFT47 AVX3:AVX47 AMB3:AMB47 ACF3:ACF47 SJ3:SJ47 IN3:IN47">
      <formula1>#REF!</formula1>
    </dataValidation>
    <dataValidation allowBlank="1" showInputMessage="1" showErrorMessage="1" prompt="Introduce el área, departamento o dirección a la que pertenece la plaza (ejem. Jefe de Ingresos pertenece al área de &quot;Hacienda Pública Municipal&quot;, Secretario Particular a &quot;Presidencia&quot;, Oficial Mayor a &quot;Departamento de Recursos Humanos&quot;, etc." sqref="WUX983053:WUX983087 WLB983053:WLB983087 WBF983053:WBF983087 VRJ983053:VRJ983087 VHN983053:VHN983087 UXR983053:UXR983087 UNV983053:UNV983087 UDZ983053:UDZ983087 TUD983053:TUD983087 TKH983053:TKH983087 TAL983053:TAL983087 SQP983053:SQP983087 SGT983053:SGT983087 RWX983053:RWX983087 RNB983053:RNB983087 RDF983053:RDF983087 QTJ983053:QTJ983087 QJN983053:QJN983087 PZR983053:PZR983087 PPV983053:PPV983087 PFZ983053:PFZ983087 OWD983053:OWD983087 OMH983053:OMH983087 OCL983053:OCL983087 NSP983053:NSP983087 NIT983053:NIT983087 MYX983053:MYX983087 MPB983053:MPB983087 MFF983053:MFF983087 LVJ983053:LVJ983087 LLN983053:LLN983087 LBR983053:LBR983087 KRV983053:KRV983087 KHZ983053:KHZ983087 JYD983053:JYD983087 JOH983053:JOH983087 JEL983053:JEL983087 IUP983053:IUP983087 IKT983053:IKT983087 IAX983053:IAX983087 HRB983053:HRB983087 HHF983053:HHF983087 GXJ983053:GXJ983087 GNN983053:GNN983087 GDR983053:GDR983087 FTV983053:FTV983087 FJZ983053:FJZ983087 FAD983053:FAD983087 EQH983053:EQH983087 EGL983053:EGL983087 DWP983053:DWP983087 DMT983053:DMT983087 DCX983053:DCX983087 CTB983053:CTB983087 CJF983053:CJF983087 BZJ983053:BZJ983087 BPN983053:BPN983087 BFR983053:BFR983087 AVV983053:AVV983087 ALZ983053:ALZ983087 ACD983053:ACD983087 SH983053:SH983087 IL983053:IL983087 WUX917517:WUX917551 WLB917517:WLB917551 WBF917517:WBF917551 VRJ917517:VRJ917551 VHN917517:VHN917551 UXR917517:UXR917551 UNV917517:UNV917551 UDZ917517:UDZ917551 TUD917517:TUD917551 TKH917517:TKH917551 TAL917517:TAL917551 SQP917517:SQP917551 SGT917517:SGT917551 RWX917517:RWX917551 RNB917517:RNB917551 RDF917517:RDF917551 QTJ917517:QTJ917551 QJN917517:QJN917551 PZR917517:PZR917551 PPV917517:PPV917551 PFZ917517:PFZ917551 OWD917517:OWD917551 OMH917517:OMH917551 OCL917517:OCL917551 NSP917517:NSP917551 NIT917517:NIT917551 MYX917517:MYX917551 MPB917517:MPB917551 MFF917517:MFF917551 LVJ917517:LVJ917551 LLN917517:LLN917551 LBR917517:LBR917551 KRV917517:KRV917551 KHZ917517:KHZ917551 JYD917517:JYD917551 JOH917517:JOH917551 JEL917517:JEL917551 IUP917517:IUP917551 IKT917517:IKT917551 IAX917517:IAX917551 HRB917517:HRB917551 HHF917517:HHF917551 GXJ917517:GXJ917551 GNN917517:GNN917551 GDR917517:GDR917551 FTV917517:FTV917551 FJZ917517:FJZ917551 FAD917517:FAD917551 EQH917517:EQH917551 EGL917517:EGL917551 DWP917517:DWP917551 DMT917517:DMT917551 DCX917517:DCX917551 CTB917517:CTB917551 CJF917517:CJF917551 BZJ917517:BZJ917551 BPN917517:BPN917551 BFR917517:BFR917551 AVV917517:AVV917551 ALZ917517:ALZ917551 ACD917517:ACD917551 SH917517:SH917551 IL917517:IL917551 WUX851981:WUX852015 WLB851981:WLB852015 WBF851981:WBF852015 VRJ851981:VRJ852015 VHN851981:VHN852015 UXR851981:UXR852015 UNV851981:UNV852015 UDZ851981:UDZ852015 TUD851981:TUD852015 TKH851981:TKH852015 TAL851981:TAL852015 SQP851981:SQP852015 SGT851981:SGT852015 RWX851981:RWX852015 RNB851981:RNB852015 RDF851981:RDF852015 QTJ851981:QTJ852015 QJN851981:QJN852015 PZR851981:PZR852015 PPV851981:PPV852015 PFZ851981:PFZ852015 OWD851981:OWD852015 OMH851981:OMH852015 OCL851981:OCL852015 NSP851981:NSP852015 NIT851981:NIT852015 MYX851981:MYX852015 MPB851981:MPB852015 MFF851981:MFF852015 LVJ851981:LVJ852015 LLN851981:LLN852015 LBR851981:LBR852015 KRV851981:KRV852015 KHZ851981:KHZ852015 JYD851981:JYD852015 JOH851981:JOH852015 JEL851981:JEL852015 IUP851981:IUP852015 IKT851981:IKT852015 IAX851981:IAX852015 HRB851981:HRB852015 HHF851981:HHF852015 GXJ851981:GXJ852015 GNN851981:GNN852015 GDR851981:GDR852015 FTV851981:FTV852015 FJZ851981:FJZ852015 FAD851981:FAD852015 EQH851981:EQH852015 EGL851981:EGL852015 DWP851981:DWP852015 DMT851981:DMT852015 DCX851981:DCX852015 CTB851981:CTB852015 CJF851981:CJF852015 BZJ851981:BZJ852015 BPN851981:BPN852015 BFR851981:BFR852015 AVV851981:AVV852015 ALZ851981:ALZ852015 ACD851981:ACD852015 SH851981:SH852015 IL851981:IL852015 WUX786445:WUX786479 WLB786445:WLB786479 WBF786445:WBF786479 VRJ786445:VRJ786479 VHN786445:VHN786479 UXR786445:UXR786479 UNV786445:UNV786479 UDZ786445:UDZ786479 TUD786445:TUD786479 TKH786445:TKH786479 TAL786445:TAL786479 SQP786445:SQP786479 SGT786445:SGT786479 RWX786445:RWX786479 RNB786445:RNB786479 RDF786445:RDF786479 QTJ786445:QTJ786479 QJN786445:QJN786479 PZR786445:PZR786479 PPV786445:PPV786479 PFZ786445:PFZ786479 OWD786445:OWD786479 OMH786445:OMH786479 OCL786445:OCL786479 NSP786445:NSP786479 NIT786445:NIT786479 MYX786445:MYX786479 MPB786445:MPB786479 MFF786445:MFF786479 LVJ786445:LVJ786479 LLN786445:LLN786479 LBR786445:LBR786479 KRV786445:KRV786479 KHZ786445:KHZ786479 JYD786445:JYD786479 JOH786445:JOH786479 JEL786445:JEL786479 IUP786445:IUP786479 IKT786445:IKT786479 IAX786445:IAX786479 HRB786445:HRB786479 HHF786445:HHF786479 GXJ786445:GXJ786479 GNN786445:GNN786479 GDR786445:GDR786479 FTV786445:FTV786479 FJZ786445:FJZ786479 FAD786445:FAD786479 EQH786445:EQH786479 EGL786445:EGL786479 DWP786445:DWP786479 DMT786445:DMT786479 DCX786445:DCX786479 CTB786445:CTB786479 CJF786445:CJF786479 BZJ786445:BZJ786479 BPN786445:BPN786479 BFR786445:BFR786479 AVV786445:AVV786479 ALZ786445:ALZ786479 ACD786445:ACD786479 SH786445:SH786479 IL786445:IL786479 WUX720909:WUX720943 WLB720909:WLB720943 WBF720909:WBF720943 VRJ720909:VRJ720943 VHN720909:VHN720943 UXR720909:UXR720943 UNV720909:UNV720943 UDZ720909:UDZ720943 TUD720909:TUD720943 TKH720909:TKH720943 TAL720909:TAL720943 SQP720909:SQP720943 SGT720909:SGT720943 RWX720909:RWX720943 RNB720909:RNB720943 RDF720909:RDF720943 QTJ720909:QTJ720943 QJN720909:QJN720943 PZR720909:PZR720943 PPV720909:PPV720943 PFZ720909:PFZ720943 OWD720909:OWD720943 OMH720909:OMH720943 OCL720909:OCL720943 NSP720909:NSP720943 NIT720909:NIT720943 MYX720909:MYX720943 MPB720909:MPB720943 MFF720909:MFF720943 LVJ720909:LVJ720943 LLN720909:LLN720943 LBR720909:LBR720943 KRV720909:KRV720943 KHZ720909:KHZ720943 JYD720909:JYD720943 JOH720909:JOH720943 JEL720909:JEL720943 IUP720909:IUP720943 IKT720909:IKT720943 IAX720909:IAX720943 HRB720909:HRB720943 HHF720909:HHF720943 GXJ720909:GXJ720943 GNN720909:GNN720943 GDR720909:GDR720943 FTV720909:FTV720943 FJZ720909:FJZ720943 FAD720909:FAD720943 EQH720909:EQH720943 EGL720909:EGL720943 DWP720909:DWP720943 DMT720909:DMT720943 DCX720909:DCX720943 CTB720909:CTB720943 CJF720909:CJF720943 BZJ720909:BZJ720943 BPN720909:BPN720943 BFR720909:BFR720943 AVV720909:AVV720943 ALZ720909:ALZ720943 ACD720909:ACD720943 SH720909:SH720943 IL720909:IL720943 WUX655373:WUX655407 WLB655373:WLB655407 WBF655373:WBF655407 VRJ655373:VRJ655407 VHN655373:VHN655407 UXR655373:UXR655407 UNV655373:UNV655407 UDZ655373:UDZ655407 TUD655373:TUD655407 TKH655373:TKH655407 TAL655373:TAL655407 SQP655373:SQP655407 SGT655373:SGT655407 RWX655373:RWX655407 RNB655373:RNB655407 RDF655373:RDF655407 QTJ655373:QTJ655407 QJN655373:QJN655407 PZR655373:PZR655407 PPV655373:PPV655407 PFZ655373:PFZ655407 OWD655373:OWD655407 OMH655373:OMH655407 OCL655373:OCL655407 NSP655373:NSP655407 NIT655373:NIT655407 MYX655373:MYX655407 MPB655373:MPB655407 MFF655373:MFF655407 LVJ655373:LVJ655407 LLN655373:LLN655407 LBR655373:LBR655407 KRV655373:KRV655407 KHZ655373:KHZ655407 JYD655373:JYD655407 JOH655373:JOH655407 JEL655373:JEL655407 IUP655373:IUP655407 IKT655373:IKT655407 IAX655373:IAX655407 HRB655373:HRB655407 HHF655373:HHF655407 GXJ655373:GXJ655407 GNN655373:GNN655407 GDR655373:GDR655407 FTV655373:FTV655407 FJZ655373:FJZ655407 FAD655373:FAD655407 EQH655373:EQH655407 EGL655373:EGL655407 DWP655373:DWP655407 DMT655373:DMT655407 DCX655373:DCX655407 CTB655373:CTB655407 CJF655373:CJF655407 BZJ655373:BZJ655407 BPN655373:BPN655407 BFR655373:BFR655407 AVV655373:AVV655407 ALZ655373:ALZ655407 ACD655373:ACD655407 SH655373:SH655407 IL655373:IL655407 WUX589837:WUX589871 WLB589837:WLB589871 WBF589837:WBF589871 VRJ589837:VRJ589871 VHN589837:VHN589871 UXR589837:UXR589871 UNV589837:UNV589871 UDZ589837:UDZ589871 TUD589837:TUD589871 TKH589837:TKH589871 TAL589837:TAL589871 SQP589837:SQP589871 SGT589837:SGT589871 RWX589837:RWX589871 RNB589837:RNB589871 RDF589837:RDF589871 QTJ589837:QTJ589871 QJN589837:QJN589871 PZR589837:PZR589871 PPV589837:PPV589871 PFZ589837:PFZ589871 OWD589837:OWD589871 OMH589837:OMH589871 OCL589837:OCL589871 NSP589837:NSP589871 NIT589837:NIT589871 MYX589837:MYX589871 MPB589837:MPB589871 MFF589837:MFF589871 LVJ589837:LVJ589871 LLN589837:LLN589871 LBR589837:LBR589871 KRV589837:KRV589871 KHZ589837:KHZ589871 JYD589837:JYD589871 JOH589837:JOH589871 JEL589837:JEL589871 IUP589837:IUP589871 IKT589837:IKT589871 IAX589837:IAX589871 HRB589837:HRB589871 HHF589837:HHF589871 GXJ589837:GXJ589871 GNN589837:GNN589871 GDR589837:GDR589871 FTV589837:FTV589871 FJZ589837:FJZ589871 FAD589837:FAD589871 EQH589837:EQH589871 EGL589837:EGL589871 DWP589837:DWP589871 DMT589837:DMT589871 DCX589837:DCX589871 CTB589837:CTB589871 CJF589837:CJF589871 BZJ589837:BZJ589871 BPN589837:BPN589871 BFR589837:BFR589871 AVV589837:AVV589871 ALZ589837:ALZ589871 ACD589837:ACD589871 SH589837:SH589871 IL589837:IL589871 WUX524301:WUX524335 WLB524301:WLB524335 WBF524301:WBF524335 VRJ524301:VRJ524335 VHN524301:VHN524335 UXR524301:UXR524335 UNV524301:UNV524335 UDZ524301:UDZ524335 TUD524301:TUD524335 TKH524301:TKH524335 TAL524301:TAL524335 SQP524301:SQP524335 SGT524301:SGT524335 RWX524301:RWX524335 RNB524301:RNB524335 RDF524301:RDF524335 QTJ524301:QTJ524335 QJN524301:QJN524335 PZR524301:PZR524335 PPV524301:PPV524335 PFZ524301:PFZ524335 OWD524301:OWD524335 OMH524301:OMH524335 OCL524301:OCL524335 NSP524301:NSP524335 NIT524301:NIT524335 MYX524301:MYX524335 MPB524301:MPB524335 MFF524301:MFF524335 LVJ524301:LVJ524335 LLN524301:LLN524335 LBR524301:LBR524335 KRV524301:KRV524335 KHZ524301:KHZ524335 JYD524301:JYD524335 JOH524301:JOH524335 JEL524301:JEL524335 IUP524301:IUP524335 IKT524301:IKT524335 IAX524301:IAX524335 HRB524301:HRB524335 HHF524301:HHF524335 GXJ524301:GXJ524335 GNN524301:GNN524335 GDR524301:GDR524335 FTV524301:FTV524335 FJZ524301:FJZ524335 FAD524301:FAD524335 EQH524301:EQH524335 EGL524301:EGL524335 DWP524301:DWP524335 DMT524301:DMT524335 DCX524301:DCX524335 CTB524301:CTB524335 CJF524301:CJF524335 BZJ524301:BZJ524335 BPN524301:BPN524335 BFR524301:BFR524335 AVV524301:AVV524335 ALZ524301:ALZ524335 ACD524301:ACD524335 SH524301:SH524335 IL524301:IL524335 WUX458765:WUX458799 WLB458765:WLB458799 WBF458765:WBF458799 VRJ458765:VRJ458799 VHN458765:VHN458799 UXR458765:UXR458799 UNV458765:UNV458799 UDZ458765:UDZ458799 TUD458765:TUD458799 TKH458765:TKH458799 TAL458765:TAL458799 SQP458765:SQP458799 SGT458765:SGT458799 RWX458765:RWX458799 RNB458765:RNB458799 RDF458765:RDF458799 QTJ458765:QTJ458799 QJN458765:QJN458799 PZR458765:PZR458799 PPV458765:PPV458799 PFZ458765:PFZ458799 OWD458765:OWD458799 OMH458765:OMH458799 OCL458765:OCL458799 NSP458765:NSP458799 NIT458765:NIT458799 MYX458765:MYX458799 MPB458765:MPB458799 MFF458765:MFF458799 LVJ458765:LVJ458799 LLN458765:LLN458799 LBR458765:LBR458799 KRV458765:KRV458799 KHZ458765:KHZ458799 JYD458765:JYD458799 JOH458765:JOH458799 JEL458765:JEL458799 IUP458765:IUP458799 IKT458765:IKT458799 IAX458765:IAX458799 HRB458765:HRB458799 HHF458765:HHF458799 GXJ458765:GXJ458799 GNN458765:GNN458799 GDR458765:GDR458799 FTV458765:FTV458799 FJZ458765:FJZ458799 FAD458765:FAD458799 EQH458765:EQH458799 EGL458765:EGL458799 DWP458765:DWP458799 DMT458765:DMT458799 DCX458765:DCX458799 CTB458765:CTB458799 CJF458765:CJF458799 BZJ458765:BZJ458799 BPN458765:BPN458799 BFR458765:BFR458799 AVV458765:AVV458799 ALZ458765:ALZ458799 ACD458765:ACD458799 SH458765:SH458799 IL458765:IL458799 WUX393229:WUX393263 WLB393229:WLB393263 WBF393229:WBF393263 VRJ393229:VRJ393263 VHN393229:VHN393263 UXR393229:UXR393263 UNV393229:UNV393263 UDZ393229:UDZ393263 TUD393229:TUD393263 TKH393229:TKH393263 TAL393229:TAL393263 SQP393229:SQP393263 SGT393229:SGT393263 RWX393229:RWX393263 RNB393229:RNB393263 RDF393229:RDF393263 QTJ393229:QTJ393263 QJN393229:QJN393263 PZR393229:PZR393263 PPV393229:PPV393263 PFZ393229:PFZ393263 OWD393229:OWD393263 OMH393229:OMH393263 OCL393229:OCL393263 NSP393229:NSP393263 NIT393229:NIT393263 MYX393229:MYX393263 MPB393229:MPB393263 MFF393229:MFF393263 LVJ393229:LVJ393263 LLN393229:LLN393263 LBR393229:LBR393263 KRV393229:KRV393263 KHZ393229:KHZ393263 JYD393229:JYD393263 JOH393229:JOH393263 JEL393229:JEL393263 IUP393229:IUP393263 IKT393229:IKT393263 IAX393229:IAX393263 HRB393229:HRB393263 HHF393229:HHF393263 GXJ393229:GXJ393263 GNN393229:GNN393263 GDR393229:GDR393263 FTV393229:FTV393263 FJZ393229:FJZ393263 FAD393229:FAD393263 EQH393229:EQH393263 EGL393229:EGL393263 DWP393229:DWP393263 DMT393229:DMT393263 DCX393229:DCX393263 CTB393229:CTB393263 CJF393229:CJF393263 BZJ393229:BZJ393263 BPN393229:BPN393263 BFR393229:BFR393263 AVV393229:AVV393263 ALZ393229:ALZ393263 ACD393229:ACD393263 SH393229:SH393263 IL393229:IL393263 WUX327693:WUX327727 WLB327693:WLB327727 WBF327693:WBF327727 VRJ327693:VRJ327727 VHN327693:VHN327727 UXR327693:UXR327727 UNV327693:UNV327727 UDZ327693:UDZ327727 TUD327693:TUD327727 TKH327693:TKH327727 TAL327693:TAL327727 SQP327693:SQP327727 SGT327693:SGT327727 RWX327693:RWX327727 RNB327693:RNB327727 RDF327693:RDF327727 QTJ327693:QTJ327727 QJN327693:QJN327727 PZR327693:PZR327727 PPV327693:PPV327727 PFZ327693:PFZ327727 OWD327693:OWD327727 OMH327693:OMH327727 OCL327693:OCL327727 NSP327693:NSP327727 NIT327693:NIT327727 MYX327693:MYX327727 MPB327693:MPB327727 MFF327693:MFF327727 LVJ327693:LVJ327727 LLN327693:LLN327727 LBR327693:LBR327727 KRV327693:KRV327727 KHZ327693:KHZ327727 JYD327693:JYD327727 JOH327693:JOH327727 JEL327693:JEL327727 IUP327693:IUP327727 IKT327693:IKT327727 IAX327693:IAX327727 HRB327693:HRB327727 HHF327693:HHF327727 GXJ327693:GXJ327727 GNN327693:GNN327727 GDR327693:GDR327727 FTV327693:FTV327727 FJZ327693:FJZ327727 FAD327693:FAD327727 EQH327693:EQH327727 EGL327693:EGL327727 DWP327693:DWP327727 DMT327693:DMT327727 DCX327693:DCX327727 CTB327693:CTB327727 CJF327693:CJF327727 BZJ327693:BZJ327727 BPN327693:BPN327727 BFR327693:BFR327727 AVV327693:AVV327727 ALZ327693:ALZ327727 ACD327693:ACD327727 SH327693:SH327727 IL327693:IL327727 WUX262157:WUX262191 WLB262157:WLB262191 WBF262157:WBF262191 VRJ262157:VRJ262191 VHN262157:VHN262191 UXR262157:UXR262191 UNV262157:UNV262191 UDZ262157:UDZ262191 TUD262157:TUD262191 TKH262157:TKH262191 TAL262157:TAL262191 SQP262157:SQP262191 SGT262157:SGT262191 RWX262157:RWX262191 RNB262157:RNB262191 RDF262157:RDF262191 QTJ262157:QTJ262191 QJN262157:QJN262191 PZR262157:PZR262191 PPV262157:PPV262191 PFZ262157:PFZ262191 OWD262157:OWD262191 OMH262157:OMH262191 OCL262157:OCL262191 NSP262157:NSP262191 NIT262157:NIT262191 MYX262157:MYX262191 MPB262157:MPB262191 MFF262157:MFF262191 LVJ262157:LVJ262191 LLN262157:LLN262191 LBR262157:LBR262191 KRV262157:KRV262191 KHZ262157:KHZ262191 JYD262157:JYD262191 JOH262157:JOH262191 JEL262157:JEL262191 IUP262157:IUP262191 IKT262157:IKT262191 IAX262157:IAX262191 HRB262157:HRB262191 HHF262157:HHF262191 GXJ262157:GXJ262191 GNN262157:GNN262191 GDR262157:GDR262191 FTV262157:FTV262191 FJZ262157:FJZ262191 FAD262157:FAD262191 EQH262157:EQH262191 EGL262157:EGL262191 DWP262157:DWP262191 DMT262157:DMT262191 DCX262157:DCX262191 CTB262157:CTB262191 CJF262157:CJF262191 BZJ262157:BZJ262191 BPN262157:BPN262191 BFR262157:BFR262191 AVV262157:AVV262191 ALZ262157:ALZ262191 ACD262157:ACD262191 SH262157:SH262191 IL262157:IL262191 WUX196621:WUX196655 WLB196621:WLB196655 WBF196621:WBF196655 VRJ196621:VRJ196655 VHN196621:VHN196655 UXR196621:UXR196655 UNV196621:UNV196655 UDZ196621:UDZ196655 TUD196621:TUD196655 TKH196621:TKH196655 TAL196621:TAL196655 SQP196621:SQP196655 SGT196621:SGT196655 RWX196621:RWX196655 RNB196621:RNB196655 RDF196621:RDF196655 QTJ196621:QTJ196655 QJN196621:QJN196655 PZR196621:PZR196655 PPV196621:PPV196655 PFZ196621:PFZ196655 OWD196621:OWD196655 OMH196621:OMH196655 OCL196621:OCL196655 NSP196621:NSP196655 NIT196621:NIT196655 MYX196621:MYX196655 MPB196621:MPB196655 MFF196621:MFF196655 LVJ196621:LVJ196655 LLN196621:LLN196655 LBR196621:LBR196655 KRV196621:KRV196655 KHZ196621:KHZ196655 JYD196621:JYD196655 JOH196621:JOH196655 JEL196621:JEL196655 IUP196621:IUP196655 IKT196621:IKT196655 IAX196621:IAX196655 HRB196621:HRB196655 HHF196621:HHF196655 GXJ196621:GXJ196655 GNN196621:GNN196655 GDR196621:GDR196655 FTV196621:FTV196655 FJZ196621:FJZ196655 FAD196621:FAD196655 EQH196621:EQH196655 EGL196621:EGL196655 DWP196621:DWP196655 DMT196621:DMT196655 DCX196621:DCX196655 CTB196621:CTB196655 CJF196621:CJF196655 BZJ196621:BZJ196655 BPN196621:BPN196655 BFR196621:BFR196655 AVV196621:AVV196655 ALZ196621:ALZ196655 ACD196621:ACD196655 SH196621:SH196655 IL196621:IL196655 WUX131085:WUX131119 WLB131085:WLB131119 WBF131085:WBF131119 VRJ131085:VRJ131119 VHN131085:VHN131119 UXR131085:UXR131119 UNV131085:UNV131119 UDZ131085:UDZ131119 TUD131085:TUD131119 TKH131085:TKH131119 TAL131085:TAL131119 SQP131085:SQP131119 SGT131085:SGT131119 RWX131085:RWX131119 RNB131085:RNB131119 RDF131085:RDF131119 QTJ131085:QTJ131119 QJN131085:QJN131119 PZR131085:PZR131119 PPV131085:PPV131119 PFZ131085:PFZ131119 OWD131085:OWD131119 OMH131085:OMH131119 OCL131085:OCL131119 NSP131085:NSP131119 NIT131085:NIT131119 MYX131085:MYX131119 MPB131085:MPB131119 MFF131085:MFF131119 LVJ131085:LVJ131119 LLN131085:LLN131119 LBR131085:LBR131119 KRV131085:KRV131119 KHZ131085:KHZ131119 JYD131085:JYD131119 JOH131085:JOH131119 JEL131085:JEL131119 IUP131085:IUP131119 IKT131085:IKT131119 IAX131085:IAX131119 HRB131085:HRB131119 HHF131085:HHF131119 GXJ131085:GXJ131119 GNN131085:GNN131119 GDR131085:GDR131119 FTV131085:FTV131119 FJZ131085:FJZ131119 FAD131085:FAD131119 EQH131085:EQH131119 EGL131085:EGL131119 DWP131085:DWP131119 DMT131085:DMT131119 DCX131085:DCX131119 CTB131085:CTB131119 CJF131085:CJF131119 BZJ131085:BZJ131119 BPN131085:BPN131119 BFR131085:BFR131119 AVV131085:AVV131119 ALZ131085:ALZ131119 ACD131085:ACD131119 SH131085:SH131119 IL131085:IL131119 WUX65549:WUX65583 WLB65549:WLB65583 WBF65549:WBF65583 VRJ65549:VRJ65583 VHN65549:VHN65583 UXR65549:UXR65583 UNV65549:UNV65583 UDZ65549:UDZ65583 TUD65549:TUD65583 TKH65549:TKH65583 TAL65549:TAL65583 SQP65549:SQP65583 SGT65549:SGT65583 RWX65549:RWX65583 RNB65549:RNB65583 RDF65549:RDF65583 QTJ65549:QTJ65583 QJN65549:QJN65583 PZR65549:PZR65583 PPV65549:PPV65583 PFZ65549:PFZ65583 OWD65549:OWD65583 OMH65549:OMH65583 OCL65549:OCL65583 NSP65549:NSP65583 NIT65549:NIT65583 MYX65549:MYX65583 MPB65549:MPB65583 MFF65549:MFF65583 LVJ65549:LVJ65583 LLN65549:LLN65583 LBR65549:LBR65583 KRV65549:KRV65583 KHZ65549:KHZ65583 JYD65549:JYD65583 JOH65549:JOH65583 JEL65549:JEL65583 IUP65549:IUP65583 IKT65549:IKT65583 IAX65549:IAX65583 HRB65549:HRB65583 HHF65549:HHF65583 GXJ65549:GXJ65583 GNN65549:GNN65583 GDR65549:GDR65583 FTV65549:FTV65583 FJZ65549:FJZ65583 FAD65549:FAD65583 EQH65549:EQH65583 EGL65549:EGL65583 DWP65549:DWP65583 DMT65549:DMT65583 DCX65549:DCX65583 CTB65549:CTB65583 CJF65549:CJF65583 BZJ65549:BZJ65583 BPN65549:BPN65583 BFR65549:BFR65583 AVV65549:AVV65583 ALZ65549:ALZ65583 ACD65549:ACD65583 SH65549:SH65583 IL65549:IL65583 B983053:B983087 B65549:B65583 B131085:B131119 B196621:B196655 B262157:B262191 B327693:B327727 B393229:B393263 B458765:B458799 B524301:B524335 B589837:B589871 B655373:B655407 B720909:B720943 B786445:B786479 B851981:B852015 B917517:B917551 B47 SH3:SH47 ACD3:ACD47 ALZ3:ALZ47 AVV3:AVV47 BFR3:BFR47 BPN3:BPN47 BZJ3:BZJ47 CJF3:CJF47 CTB3:CTB47 DCX3:DCX47 DMT3:DMT47 DWP3:DWP47 EGL3:EGL47 EQH3:EQH47 FAD3:FAD47 FJZ3:FJZ47 FTV3:FTV47 GDR3:GDR47 GNN3:GNN47 GXJ3:GXJ47 HHF3:HHF47 HRB3:HRB47 IAX3:IAX47 IKT3:IKT47 IUP3:IUP47 JEL3:JEL47 JOH3:JOH47 JYD3:JYD47 KHZ3:KHZ47 KRV3:KRV47 LBR3:LBR47 LLN3:LLN47 LVJ3:LVJ47 MFF3:MFF47 MPB3:MPB47 MYX3:MYX47 NIT3:NIT47 NSP3:NSP47 OCL3:OCL47 OMH3:OMH47 OWD3:OWD47 PFZ3:PFZ47 PPV3:PPV47 PZR3:PZR47 QJN3:QJN47 QTJ3:QTJ47 RDF3:RDF47 RNB3:RNB47 RWX3:RWX47 SGT3:SGT47 SQP3:SQP47 TAL3:TAL47 TKH3:TKH47 TUD3:TUD47 UDZ3:UDZ47 UNV3:UNV47 UXR3:UXR47 VHN3:VHN47 VRJ3:VRJ47 WBF3:WBF47 WLB3:WLB47 WUX3:WUX47 IL3:IL47"/>
    <dataValidation type="whole" allowBlank="1" showInputMessage="1" showErrorMessage="1" errorTitle="Error en el dato de la celda" error="La estimación de la celda no permite importes en negativo." prompt="El importe a capturar en la celda debe ser el costo grupal, no individual, esto corresponde que se determina la prestación por el número de plazas a que tiene derecho." sqref="WVF983053:WVI983086 WLJ983053:WLM983086 WBN983053:WBQ983086 VRR983053:VRU983086 VHV983053:VHY983086 UXZ983053:UYC983086 UOD983053:UOG983086 UEH983053:UEK983086 TUL983053:TUO983086 TKP983053:TKS983086 TAT983053:TAW983086 SQX983053:SRA983086 SHB983053:SHE983086 RXF983053:RXI983086 RNJ983053:RNM983086 RDN983053:RDQ983086 QTR983053:QTU983086 QJV983053:QJY983086 PZZ983053:QAC983086 PQD983053:PQG983086 PGH983053:PGK983086 OWL983053:OWO983086 OMP983053:OMS983086 OCT983053:OCW983086 NSX983053:NTA983086 NJB983053:NJE983086 MZF983053:MZI983086 MPJ983053:MPM983086 MFN983053:MFQ983086 LVR983053:LVU983086 LLV983053:LLY983086 LBZ983053:LCC983086 KSD983053:KSG983086 KIH983053:KIK983086 JYL983053:JYO983086 JOP983053:JOS983086 JET983053:JEW983086 IUX983053:IVA983086 ILB983053:ILE983086 IBF983053:IBI983086 HRJ983053:HRM983086 HHN983053:HHQ983086 GXR983053:GXU983086 GNV983053:GNY983086 GDZ983053:GEC983086 FUD983053:FUG983086 FKH983053:FKK983086 FAL983053:FAO983086 EQP983053:EQS983086 EGT983053:EGW983086 DWX983053:DXA983086 DNB983053:DNE983086 DDF983053:DDI983086 CTJ983053:CTM983086 CJN983053:CJQ983086 BZR983053:BZU983086 BPV983053:BPY983086 BFZ983053:BGC983086 AWD983053:AWG983086 AMH983053:AMK983086 ACL983053:ACO983086 SP983053:SS983086 IT983053:IW983086 WVF917517:WVI917550 WLJ917517:WLM917550 WBN917517:WBQ917550 VRR917517:VRU917550 VHV917517:VHY917550 UXZ917517:UYC917550 UOD917517:UOG917550 UEH917517:UEK917550 TUL917517:TUO917550 TKP917517:TKS917550 TAT917517:TAW917550 SQX917517:SRA917550 SHB917517:SHE917550 RXF917517:RXI917550 RNJ917517:RNM917550 RDN917517:RDQ917550 QTR917517:QTU917550 QJV917517:QJY917550 PZZ917517:QAC917550 PQD917517:PQG917550 PGH917517:PGK917550 OWL917517:OWO917550 OMP917517:OMS917550 OCT917517:OCW917550 NSX917517:NTA917550 NJB917517:NJE917550 MZF917517:MZI917550 MPJ917517:MPM917550 MFN917517:MFQ917550 LVR917517:LVU917550 LLV917517:LLY917550 LBZ917517:LCC917550 KSD917517:KSG917550 KIH917517:KIK917550 JYL917517:JYO917550 JOP917517:JOS917550 JET917517:JEW917550 IUX917517:IVA917550 ILB917517:ILE917550 IBF917517:IBI917550 HRJ917517:HRM917550 HHN917517:HHQ917550 GXR917517:GXU917550 GNV917517:GNY917550 GDZ917517:GEC917550 FUD917517:FUG917550 FKH917517:FKK917550 FAL917517:FAO917550 EQP917517:EQS917550 EGT917517:EGW917550 DWX917517:DXA917550 DNB917517:DNE917550 DDF917517:DDI917550 CTJ917517:CTM917550 CJN917517:CJQ917550 BZR917517:BZU917550 BPV917517:BPY917550 BFZ917517:BGC917550 AWD917517:AWG917550 AMH917517:AMK917550 ACL917517:ACO917550 SP917517:SS917550 IT917517:IW917550 WVF851981:WVI852014 WLJ851981:WLM852014 WBN851981:WBQ852014 VRR851981:VRU852014 VHV851981:VHY852014 UXZ851981:UYC852014 UOD851981:UOG852014 UEH851981:UEK852014 TUL851981:TUO852014 TKP851981:TKS852014 TAT851981:TAW852014 SQX851981:SRA852014 SHB851981:SHE852014 RXF851981:RXI852014 RNJ851981:RNM852014 RDN851981:RDQ852014 QTR851981:QTU852014 QJV851981:QJY852014 PZZ851981:QAC852014 PQD851981:PQG852014 PGH851981:PGK852014 OWL851981:OWO852014 OMP851981:OMS852014 OCT851981:OCW852014 NSX851981:NTA852014 NJB851981:NJE852014 MZF851981:MZI852014 MPJ851981:MPM852014 MFN851981:MFQ852014 LVR851981:LVU852014 LLV851981:LLY852014 LBZ851981:LCC852014 KSD851981:KSG852014 KIH851981:KIK852014 JYL851981:JYO852014 JOP851981:JOS852014 JET851981:JEW852014 IUX851981:IVA852014 ILB851981:ILE852014 IBF851981:IBI852014 HRJ851981:HRM852014 HHN851981:HHQ852014 GXR851981:GXU852014 GNV851981:GNY852014 GDZ851981:GEC852014 FUD851981:FUG852014 FKH851981:FKK852014 FAL851981:FAO852014 EQP851981:EQS852014 EGT851981:EGW852014 DWX851981:DXA852014 DNB851981:DNE852014 DDF851981:DDI852014 CTJ851981:CTM852014 CJN851981:CJQ852014 BZR851981:BZU852014 BPV851981:BPY852014 BFZ851981:BGC852014 AWD851981:AWG852014 AMH851981:AMK852014 ACL851981:ACO852014 SP851981:SS852014 IT851981:IW852014 WVF786445:WVI786478 WLJ786445:WLM786478 WBN786445:WBQ786478 VRR786445:VRU786478 VHV786445:VHY786478 UXZ786445:UYC786478 UOD786445:UOG786478 UEH786445:UEK786478 TUL786445:TUO786478 TKP786445:TKS786478 TAT786445:TAW786478 SQX786445:SRA786478 SHB786445:SHE786478 RXF786445:RXI786478 RNJ786445:RNM786478 RDN786445:RDQ786478 QTR786445:QTU786478 QJV786445:QJY786478 PZZ786445:QAC786478 PQD786445:PQG786478 PGH786445:PGK786478 OWL786445:OWO786478 OMP786445:OMS786478 OCT786445:OCW786478 NSX786445:NTA786478 NJB786445:NJE786478 MZF786445:MZI786478 MPJ786445:MPM786478 MFN786445:MFQ786478 LVR786445:LVU786478 LLV786445:LLY786478 LBZ786445:LCC786478 KSD786445:KSG786478 KIH786445:KIK786478 JYL786445:JYO786478 JOP786445:JOS786478 JET786445:JEW786478 IUX786445:IVA786478 ILB786445:ILE786478 IBF786445:IBI786478 HRJ786445:HRM786478 HHN786445:HHQ786478 GXR786445:GXU786478 GNV786445:GNY786478 GDZ786445:GEC786478 FUD786445:FUG786478 FKH786445:FKK786478 FAL786445:FAO786478 EQP786445:EQS786478 EGT786445:EGW786478 DWX786445:DXA786478 DNB786445:DNE786478 DDF786445:DDI786478 CTJ786445:CTM786478 CJN786445:CJQ786478 BZR786445:BZU786478 BPV786445:BPY786478 BFZ786445:BGC786478 AWD786445:AWG786478 AMH786445:AMK786478 ACL786445:ACO786478 SP786445:SS786478 IT786445:IW786478 WVF720909:WVI720942 WLJ720909:WLM720942 WBN720909:WBQ720942 VRR720909:VRU720942 VHV720909:VHY720942 UXZ720909:UYC720942 UOD720909:UOG720942 UEH720909:UEK720942 TUL720909:TUO720942 TKP720909:TKS720942 TAT720909:TAW720942 SQX720909:SRA720942 SHB720909:SHE720942 RXF720909:RXI720942 RNJ720909:RNM720942 RDN720909:RDQ720942 QTR720909:QTU720942 QJV720909:QJY720942 PZZ720909:QAC720942 PQD720909:PQG720942 PGH720909:PGK720942 OWL720909:OWO720942 OMP720909:OMS720942 OCT720909:OCW720942 NSX720909:NTA720942 NJB720909:NJE720942 MZF720909:MZI720942 MPJ720909:MPM720942 MFN720909:MFQ720942 LVR720909:LVU720942 LLV720909:LLY720942 LBZ720909:LCC720942 KSD720909:KSG720942 KIH720909:KIK720942 JYL720909:JYO720942 JOP720909:JOS720942 JET720909:JEW720942 IUX720909:IVA720942 ILB720909:ILE720942 IBF720909:IBI720942 HRJ720909:HRM720942 HHN720909:HHQ720942 GXR720909:GXU720942 GNV720909:GNY720942 GDZ720909:GEC720942 FUD720909:FUG720942 FKH720909:FKK720942 FAL720909:FAO720942 EQP720909:EQS720942 EGT720909:EGW720942 DWX720909:DXA720942 DNB720909:DNE720942 DDF720909:DDI720942 CTJ720909:CTM720942 CJN720909:CJQ720942 BZR720909:BZU720942 BPV720909:BPY720942 BFZ720909:BGC720942 AWD720909:AWG720942 AMH720909:AMK720942 ACL720909:ACO720942 SP720909:SS720942 IT720909:IW720942 WVF655373:WVI655406 WLJ655373:WLM655406 WBN655373:WBQ655406 VRR655373:VRU655406 VHV655373:VHY655406 UXZ655373:UYC655406 UOD655373:UOG655406 UEH655373:UEK655406 TUL655373:TUO655406 TKP655373:TKS655406 TAT655373:TAW655406 SQX655373:SRA655406 SHB655373:SHE655406 RXF655373:RXI655406 RNJ655373:RNM655406 RDN655373:RDQ655406 QTR655373:QTU655406 QJV655373:QJY655406 PZZ655373:QAC655406 PQD655373:PQG655406 PGH655373:PGK655406 OWL655373:OWO655406 OMP655373:OMS655406 OCT655373:OCW655406 NSX655373:NTA655406 NJB655373:NJE655406 MZF655373:MZI655406 MPJ655373:MPM655406 MFN655373:MFQ655406 LVR655373:LVU655406 LLV655373:LLY655406 LBZ655373:LCC655406 KSD655373:KSG655406 KIH655373:KIK655406 JYL655373:JYO655406 JOP655373:JOS655406 JET655373:JEW655406 IUX655373:IVA655406 ILB655373:ILE655406 IBF655373:IBI655406 HRJ655373:HRM655406 HHN655373:HHQ655406 GXR655373:GXU655406 GNV655373:GNY655406 GDZ655373:GEC655406 FUD655373:FUG655406 FKH655373:FKK655406 FAL655373:FAO655406 EQP655373:EQS655406 EGT655373:EGW655406 DWX655373:DXA655406 DNB655373:DNE655406 DDF655373:DDI655406 CTJ655373:CTM655406 CJN655373:CJQ655406 BZR655373:BZU655406 BPV655373:BPY655406 BFZ655373:BGC655406 AWD655373:AWG655406 AMH655373:AMK655406 ACL655373:ACO655406 SP655373:SS655406 IT655373:IW655406 WVF589837:WVI589870 WLJ589837:WLM589870 WBN589837:WBQ589870 VRR589837:VRU589870 VHV589837:VHY589870 UXZ589837:UYC589870 UOD589837:UOG589870 UEH589837:UEK589870 TUL589837:TUO589870 TKP589837:TKS589870 TAT589837:TAW589870 SQX589837:SRA589870 SHB589837:SHE589870 RXF589837:RXI589870 RNJ589837:RNM589870 RDN589837:RDQ589870 QTR589837:QTU589870 QJV589837:QJY589870 PZZ589837:QAC589870 PQD589837:PQG589870 PGH589837:PGK589870 OWL589837:OWO589870 OMP589837:OMS589870 OCT589837:OCW589870 NSX589837:NTA589870 NJB589837:NJE589870 MZF589837:MZI589870 MPJ589837:MPM589870 MFN589837:MFQ589870 LVR589837:LVU589870 LLV589837:LLY589870 LBZ589837:LCC589870 KSD589837:KSG589870 KIH589837:KIK589870 JYL589837:JYO589870 JOP589837:JOS589870 JET589837:JEW589870 IUX589837:IVA589870 ILB589837:ILE589870 IBF589837:IBI589870 HRJ589837:HRM589870 HHN589837:HHQ589870 GXR589837:GXU589870 GNV589837:GNY589870 GDZ589837:GEC589870 FUD589837:FUG589870 FKH589837:FKK589870 FAL589837:FAO589870 EQP589837:EQS589870 EGT589837:EGW589870 DWX589837:DXA589870 DNB589837:DNE589870 DDF589837:DDI589870 CTJ589837:CTM589870 CJN589837:CJQ589870 BZR589837:BZU589870 BPV589837:BPY589870 BFZ589837:BGC589870 AWD589837:AWG589870 AMH589837:AMK589870 ACL589837:ACO589870 SP589837:SS589870 IT589837:IW589870 WVF524301:WVI524334 WLJ524301:WLM524334 WBN524301:WBQ524334 VRR524301:VRU524334 VHV524301:VHY524334 UXZ524301:UYC524334 UOD524301:UOG524334 UEH524301:UEK524334 TUL524301:TUO524334 TKP524301:TKS524334 TAT524301:TAW524334 SQX524301:SRA524334 SHB524301:SHE524334 RXF524301:RXI524334 RNJ524301:RNM524334 RDN524301:RDQ524334 QTR524301:QTU524334 QJV524301:QJY524334 PZZ524301:QAC524334 PQD524301:PQG524334 PGH524301:PGK524334 OWL524301:OWO524334 OMP524301:OMS524334 OCT524301:OCW524334 NSX524301:NTA524334 NJB524301:NJE524334 MZF524301:MZI524334 MPJ524301:MPM524334 MFN524301:MFQ524334 LVR524301:LVU524334 LLV524301:LLY524334 LBZ524301:LCC524334 KSD524301:KSG524334 KIH524301:KIK524334 JYL524301:JYO524334 JOP524301:JOS524334 JET524301:JEW524334 IUX524301:IVA524334 ILB524301:ILE524334 IBF524301:IBI524334 HRJ524301:HRM524334 HHN524301:HHQ524334 GXR524301:GXU524334 GNV524301:GNY524334 GDZ524301:GEC524334 FUD524301:FUG524334 FKH524301:FKK524334 FAL524301:FAO524334 EQP524301:EQS524334 EGT524301:EGW524334 DWX524301:DXA524334 DNB524301:DNE524334 DDF524301:DDI524334 CTJ524301:CTM524334 CJN524301:CJQ524334 BZR524301:BZU524334 BPV524301:BPY524334 BFZ524301:BGC524334 AWD524301:AWG524334 AMH524301:AMK524334 ACL524301:ACO524334 SP524301:SS524334 IT524301:IW524334 WVF458765:WVI458798 WLJ458765:WLM458798 WBN458765:WBQ458798 VRR458765:VRU458798 VHV458765:VHY458798 UXZ458765:UYC458798 UOD458765:UOG458798 UEH458765:UEK458798 TUL458765:TUO458798 TKP458765:TKS458798 TAT458765:TAW458798 SQX458765:SRA458798 SHB458765:SHE458798 RXF458765:RXI458798 RNJ458765:RNM458798 RDN458765:RDQ458798 QTR458765:QTU458798 QJV458765:QJY458798 PZZ458765:QAC458798 PQD458765:PQG458798 PGH458765:PGK458798 OWL458765:OWO458798 OMP458765:OMS458798 OCT458765:OCW458798 NSX458765:NTA458798 NJB458765:NJE458798 MZF458765:MZI458798 MPJ458765:MPM458798 MFN458765:MFQ458798 LVR458765:LVU458798 LLV458765:LLY458798 LBZ458765:LCC458798 KSD458765:KSG458798 KIH458765:KIK458798 JYL458765:JYO458798 JOP458765:JOS458798 JET458765:JEW458798 IUX458765:IVA458798 ILB458765:ILE458798 IBF458765:IBI458798 HRJ458765:HRM458798 HHN458765:HHQ458798 GXR458765:GXU458798 GNV458765:GNY458798 GDZ458765:GEC458798 FUD458765:FUG458798 FKH458765:FKK458798 FAL458765:FAO458798 EQP458765:EQS458798 EGT458765:EGW458798 DWX458765:DXA458798 DNB458765:DNE458798 DDF458765:DDI458798 CTJ458765:CTM458798 CJN458765:CJQ458798 BZR458765:BZU458798 BPV458765:BPY458798 BFZ458765:BGC458798 AWD458765:AWG458798 AMH458765:AMK458798 ACL458765:ACO458798 SP458765:SS458798 IT458765:IW458798 WVF393229:WVI393262 WLJ393229:WLM393262 WBN393229:WBQ393262 VRR393229:VRU393262 VHV393229:VHY393262 UXZ393229:UYC393262 UOD393229:UOG393262 UEH393229:UEK393262 TUL393229:TUO393262 TKP393229:TKS393262 TAT393229:TAW393262 SQX393229:SRA393262 SHB393229:SHE393262 RXF393229:RXI393262 RNJ393229:RNM393262 RDN393229:RDQ393262 QTR393229:QTU393262 QJV393229:QJY393262 PZZ393229:QAC393262 PQD393229:PQG393262 PGH393229:PGK393262 OWL393229:OWO393262 OMP393229:OMS393262 OCT393229:OCW393262 NSX393229:NTA393262 NJB393229:NJE393262 MZF393229:MZI393262 MPJ393229:MPM393262 MFN393229:MFQ393262 LVR393229:LVU393262 LLV393229:LLY393262 LBZ393229:LCC393262 KSD393229:KSG393262 KIH393229:KIK393262 JYL393229:JYO393262 JOP393229:JOS393262 JET393229:JEW393262 IUX393229:IVA393262 ILB393229:ILE393262 IBF393229:IBI393262 HRJ393229:HRM393262 HHN393229:HHQ393262 GXR393229:GXU393262 GNV393229:GNY393262 GDZ393229:GEC393262 FUD393229:FUG393262 FKH393229:FKK393262 FAL393229:FAO393262 EQP393229:EQS393262 EGT393229:EGW393262 DWX393229:DXA393262 DNB393229:DNE393262 DDF393229:DDI393262 CTJ393229:CTM393262 CJN393229:CJQ393262 BZR393229:BZU393262 BPV393229:BPY393262 BFZ393229:BGC393262 AWD393229:AWG393262 AMH393229:AMK393262 ACL393229:ACO393262 SP393229:SS393262 IT393229:IW393262 WVF327693:WVI327726 WLJ327693:WLM327726 WBN327693:WBQ327726 VRR327693:VRU327726 VHV327693:VHY327726 UXZ327693:UYC327726 UOD327693:UOG327726 UEH327693:UEK327726 TUL327693:TUO327726 TKP327693:TKS327726 TAT327693:TAW327726 SQX327693:SRA327726 SHB327693:SHE327726 RXF327693:RXI327726 RNJ327693:RNM327726 RDN327693:RDQ327726 QTR327693:QTU327726 QJV327693:QJY327726 PZZ327693:QAC327726 PQD327693:PQG327726 PGH327693:PGK327726 OWL327693:OWO327726 OMP327693:OMS327726 OCT327693:OCW327726 NSX327693:NTA327726 NJB327693:NJE327726 MZF327693:MZI327726 MPJ327693:MPM327726 MFN327693:MFQ327726 LVR327693:LVU327726 LLV327693:LLY327726 LBZ327693:LCC327726 KSD327693:KSG327726 KIH327693:KIK327726 JYL327693:JYO327726 JOP327693:JOS327726 JET327693:JEW327726 IUX327693:IVA327726 ILB327693:ILE327726 IBF327693:IBI327726 HRJ327693:HRM327726 HHN327693:HHQ327726 GXR327693:GXU327726 GNV327693:GNY327726 GDZ327693:GEC327726 FUD327693:FUG327726 FKH327693:FKK327726 FAL327693:FAO327726 EQP327693:EQS327726 EGT327693:EGW327726 DWX327693:DXA327726 DNB327693:DNE327726 DDF327693:DDI327726 CTJ327693:CTM327726 CJN327693:CJQ327726 BZR327693:BZU327726 BPV327693:BPY327726 BFZ327693:BGC327726 AWD327693:AWG327726 AMH327693:AMK327726 ACL327693:ACO327726 SP327693:SS327726 IT327693:IW327726 WVF262157:WVI262190 WLJ262157:WLM262190 WBN262157:WBQ262190 VRR262157:VRU262190 VHV262157:VHY262190 UXZ262157:UYC262190 UOD262157:UOG262190 UEH262157:UEK262190 TUL262157:TUO262190 TKP262157:TKS262190 TAT262157:TAW262190 SQX262157:SRA262190 SHB262157:SHE262190 RXF262157:RXI262190 RNJ262157:RNM262190 RDN262157:RDQ262190 QTR262157:QTU262190 QJV262157:QJY262190 PZZ262157:QAC262190 PQD262157:PQG262190 PGH262157:PGK262190 OWL262157:OWO262190 OMP262157:OMS262190 OCT262157:OCW262190 NSX262157:NTA262190 NJB262157:NJE262190 MZF262157:MZI262190 MPJ262157:MPM262190 MFN262157:MFQ262190 LVR262157:LVU262190 LLV262157:LLY262190 LBZ262157:LCC262190 KSD262157:KSG262190 KIH262157:KIK262190 JYL262157:JYO262190 JOP262157:JOS262190 JET262157:JEW262190 IUX262157:IVA262190 ILB262157:ILE262190 IBF262157:IBI262190 HRJ262157:HRM262190 HHN262157:HHQ262190 GXR262157:GXU262190 GNV262157:GNY262190 GDZ262157:GEC262190 FUD262157:FUG262190 FKH262157:FKK262190 FAL262157:FAO262190 EQP262157:EQS262190 EGT262157:EGW262190 DWX262157:DXA262190 DNB262157:DNE262190 DDF262157:DDI262190 CTJ262157:CTM262190 CJN262157:CJQ262190 BZR262157:BZU262190 BPV262157:BPY262190 BFZ262157:BGC262190 AWD262157:AWG262190 AMH262157:AMK262190 ACL262157:ACO262190 SP262157:SS262190 IT262157:IW262190 WVF196621:WVI196654 WLJ196621:WLM196654 WBN196621:WBQ196654 VRR196621:VRU196654 VHV196621:VHY196654 UXZ196621:UYC196654 UOD196621:UOG196654 UEH196621:UEK196654 TUL196621:TUO196654 TKP196621:TKS196654 TAT196621:TAW196654 SQX196621:SRA196654 SHB196621:SHE196654 RXF196621:RXI196654 RNJ196621:RNM196654 RDN196621:RDQ196654 QTR196621:QTU196654 QJV196621:QJY196654 PZZ196621:QAC196654 PQD196621:PQG196654 PGH196621:PGK196654 OWL196621:OWO196654 OMP196621:OMS196654 OCT196621:OCW196654 NSX196621:NTA196654 NJB196621:NJE196654 MZF196621:MZI196654 MPJ196621:MPM196654 MFN196621:MFQ196654 LVR196621:LVU196654 LLV196621:LLY196654 LBZ196621:LCC196654 KSD196621:KSG196654 KIH196621:KIK196654 JYL196621:JYO196654 JOP196621:JOS196654 JET196621:JEW196654 IUX196621:IVA196654 ILB196621:ILE196654 IBF196621:IBI196654 HRJ196621:HRM196654 HHN196621:HHQ196654 GXR196621:GXU196654 GNV196621:GNY196654 GDZ196621:GEC196654 FUD196621:FUG196654 FKH196621:FKK196654 FAL196621:FAO196654 EQP196621:EQS196654 EGT196621:EGW196654 DWX196621:DXA196654 DNB196621:DNE196654 DDF196621:DDI196654 CTJ196621:CTM196654 CJN196621:CJQ196654 BZR196621:BZU196654 BPV196621:BPY196654 BFZ196621:BGC196654 AWD196621:AWG196654 AMH196621:AMK196654 ACL196621:ACO196654 SP196621:SS196654 IT196621:IW196654 WVF131085:WVI131118 WLJ131085:WLM131118 WBN131085:WBQ131118 VRR131085:VRU131118 VHV131085:VHY131118 UXZ131085:UYC131118 UOD131085:UOG131118 UEH131085:UEK131118 TUL131085:TUO131118 TKP131085:TKS131118 TAT131085:TAW131118 SQX131085:SRA131118 SHB131085:SHE131118 RXF131085:RXI131118 RNJ131085:RNM131118 RDN131085:RDQ131118 QTR131085:QTU131118 QJV131085:QJY131118 PZZ131085:QAC131118 PQD131085:PQG131118 PGH131085:PGK131118 OWL131085:OWO131118 OMP131085:OMS131118 OCT131085:OCW131118 NSX131085:NTA131118 NJB131085:NJE131118 MZF131085:MZI131118 MPJ131085:MPM131118 MFN131085:MFQ131118 LVR131085:LVU131118 LLV131085:LLY131118 LBZ131085:LCC131118 KSD131085:KSG131118 KIH131085:KIK131118 JYL131085:JYO131118 JOP131085:JOS131118 JET131085:JEW131118 IUX131085:IVA131118 ILB131085:ILE131118 IBF131085:IBI131118 HRJ131085:HRM131118 HHN131085:HHQ131118 GXR131085:GXU131118 GNV131085:GNY131118 GDZ131085:GEC131118 FUD131085:FUG131118 FKH131085:FKK131118 FAL131085:FAO131118 EQP131085:EQS131118 EGT131085:EGW131118 DWX131085:DXA131118 DNB131085:DNE131118 DDF131085:DDI131118 CTJ131085:CTM131118 CJN131085:CJQ131118 BZR131085:BZU131118 BPV131085:BPY131118 BFZ131085:BGC131118 AWD131085:AWG131118 AMH131085:AMK131118 ACL131085:ACO131118 SP131085:SS131118 IT131085:IW131118 WVF65549:WVI65582 WLJ65549:WLM65582 WBN65549:WBQ65582 VRR65549:VRU65582 VHV65549:VHY65582 UXZ65549:UYC65582 UOD65549:UOG65582 UEH65549:UEK65582 TUL65549:TUO65582 TKP65549:TKS65582 TAT65549:TAW65582 SQX65549:SRA65582 SHB65549:SHE65582 RXF65549:RXI65582 RNJ65549:RNM65582 RDN65549:RDQ65582 QTR65549:QTU65582 QJV65549:QJY65582 PZZ65549:QAC65582 PQD65549:PQG65582 PGH65549:PGK65582 OWL65549:OWO65582 OMP65549:OMS65582 OCT65549:OCW65582 NSX65549:NTA65582 NJB65549:NJE65582 MZF65549:MZI65582 MPJ65549:MPM65582 MFN65549:MFQ65582 LVR65549:LVU65582 LLV65549:LLY65582 LBZ65549:LCC65582 KSD65549:KSG65582 KIH65549:KIK65582 JYL65549:JYO65582 JOP65549:JOS65582 JET65549:JEW65582 IUX65549:IVA65582 ILB65549:ILE65582 IBF65549:IBI65582 HRJ65549:HRM65582 HHN65549:HHQ65582 GXR65549:GXU65582 GNV65549:GNY65582 GDZ65549:GEC65582 FUD65549:FUG65582 FKH65549:FKK65582 FAL65549:FAO65582 EQP65549:EQS65582 EGT65549:EGW65582 DWX65549:DXA65582 DNB65549:DNE65582 DDF65549:DDI65582 CTJ65549:CTM65582 CJN65549:CJQ65582 BZR65549:BZU65582 BPV65549:BPY65582 BFZ65549:BGC65582 AWD65549:AWG65582 AMH65549:AMK65582 ACL65549:ACO65582 SP65549:SS65582 IT65549:IW65582 WVK983053:WVM983086 WLO983053:WLQ983086 WBS983053:WBU983086 VRW983053:VRY983086 VIA983053:VIC983086 UYE983053:UYG983086 UOI983053:UOK983086 UEM983053:UEO983086 TUQ983053:TUS983086 TKU983053:TKW983086 TAY983053:TBA983086 SRC983053:SRE983086 SHG983053:SHI983086 RXK983053:RXM983086 RNO983053:RNQ983086 RDS983053:RDU983086 QTW983053:QTY983086 QKA983053:QKC983086 QAE983053:QAG983086 PQI983053:PQK983086 PGM983053:PGO983086 OWQ983053:OWS983086 OMU983053:OMW983086 OCY983053:ODA983086 NTC983053:NTE983086 NJG983053:NJI983086 MZK983053:MZM983086 MPO983053:MPQ983086 MFS983053:MFU983086 LVW983053:LVY983086 LMA983053:LMC983086 LCE983053:LCG983086 KSI983053:KSK983086 KIM983053:KIO983086 JYQ983053:JYS983086 JOU983053:JOW983086 JEY983053:JFA983086 IVC983053:IVE983086 ILG983053:ILI983086 IBK983053:IBM983086 HRO983053:HRQ983086 HHS983053:HHU983086 GXW983053:GXY983086 GOA983053:GOC983086 GEE983053:GEG983086 FUI983053:FUK983086 FKM983053:FKO983086 FAQ983053:FAS983086 EQU983053:EQW983086 EGY983053:EHA983086 DXC983053:DXE983086 DNG983053:DNI983086 DDK983053:DDM983086 CTO983053:CTQ983086 CJS983053:CJU983086 BZW983053:BZY983086 BQA983053:BQC983086 BGE983053:BGG983086 AWI983053:AWK983086 AMM983053:AMO983086 ACQ983053:ACS983086 SU983053:SW983086 IY983053:JA983086 WVK917517:WVM917550 WLO917517:WLQ917550 WBS917517:WBU917550 VRW917517:VRY917550 VIA917517:VIC917550 UYE917517:UYG917550 UOI917517:UOK917550 UEM917517:UEO917550 TUQ917517:TUS917550 TKU917517:TKW917550 TAY917517:TBA917550 SRC917517:SRE917550 SHG917517:SHI917550 RXK917517:RXM917550 RNO917517:RNQ917550 RDS917517:RDU917550 QTW917517:QTY917550 QKA917517:QKC917550 QAE917517:QAG917550 PQI917517:PQK917550 PGM917517:PGO917550 OWQ917517:OWS917550 OMU917517:OMW917550 OCY917517:ODA917550 NTC917517:NTE917550 NJG917517:NJI917550 MZK917517:MZM917550 MPO917517:MPQ917550 MFS917517:MFU917550 LVW917517:LVY917550 LMA917517:LMC917550 LCE917517:LCG917550 KSI917517:KSK917550 KIM917517:KIO917550 JYQ917517:JYS917550 JOU917517:JOW917550 JEY917517:JFA917550 IVC917517:IVE917550 ILG917517:ILI917550 IBK917517:IBM917550 HRO917517:HRQ917550 HHS917517:HHU917550 GXW917517:GXY917550 GOA917517:GOC917550 GEE917517:GEG917550 FUI917517:FUK917550 FKM917517:FKO917550 FAQ917517:FAS917550 EQU917517:EQW917550 EGY917517:EHA917550 DXC917517:DXE917550 DNG917517:DNI917550 DDK917517:DDM917550 CTO917517:CTQ917550 CJS917517:CJU917550 BZW917517:BZY917550 BQA917517:BQC917550 BGE917517:BGG917550 AWI917517:AWK917550 AMM917517:AMO917550 ACQ917517:ACS917550 SU917517:SW917550 IY917517:JA917550 WVK851981:WVM852014 WLO851981:WLQ852014 WBS851981:WBU852014 VRW851981:VRY852014 VIA851981:VIC852014 UYE851981:UYG852014 UOI851981:UOK852014 UEM851981:UEO852014 TUQ851981:TUS852014 TKU851981:TKW852014 TAY851981:TBA852014 SRC851981:SRE852014 SHG851981:SHI852014 RXK851981:RXM852014 RNO851981:RNQ852014 RDS851981:RDU852014 QTW851981:QTY852014 QKA851981:QKC852014 QAE851981:QAG852014 PQI851981:PQK852014 PGM851981:PGO852014 OWQ851981:OWS852014 OMU851981:OMW852014 OCY851981:ODA852014 NTC851981:NTE852014 NJG851981:NJI852014 MZK851981:MZM852014 MPO851981:MPQ852014 MFS851981:MFU852014 LVW851981:LVY852014 LMA851981:LMC852014 LCE851981:LCG852014 KSI851981:KSK852014 KIM851981:KIO852014 JYQ851981:JYS852014 JOU851981:JOW852014 JEY851981:JFA852014 IVC851981:IVE852014 ILG851981:ILI852014 IBK851981:IBM852014 HRO851981:HRQ852014 HHS851981:HHU852014 GXW851981:GXY852014 GOA851981:GOC852014 GEE851981:GEG852014 FUI851981:FUK852014 FKM851981:FKO852014 FAQ851981:FAS852014 EQU851981:EQW852014 EGY851981:EHA852014 DXC851981:DXE852014 DNG851981:DNI852014 DDK851981:DDM852014 CTO851981:CTQ852014 CJS851981:CJU852014 BZW851981:BZY852014 BQA851981:BQC852014 BGE851981:BGG852014 AWI851981:AWK852014 AMM851981:AMO852014 ACQ851981:ACS852014 SU851981:SW852014 IY851981:JA852014 WVK786445:WVM786478 WLO786445:WLQ786478 WBS786445:WBU786478 VRW786445:VRY786478 VIA786445:VIC786478 UYE786445:UYG786478 UOI786445:UOK786478 UEM786445:UEO786478 TUQ786445:TUS786478 TKU786445:TKW786478 TAY786445:TBA786478 SRC786445:SRE786478 SHG786445:SHI786478 RXK786445:RXM786478 RNO786445:RNQ786478 RDS786445:RDU786478 QTW786445:QTY786478 QKA786445:QKC786478 QAE786445:QAG786478 PQI786445:PQK786478 PGM786445:PGO786478 OWQ786445:OWS786478 OMU786445:OMW786478 OCY786445:ODA786478 NTC786445:NTE786478 NJG786445:NJI786478 MZK786445:MZM786478 MPO786445:MPQ786478 MFS786445:MFU786478 LVW786445:LVY786478 LMA786445:LMC786478 LCE786445:LCG786478 KSI786445:KSK786478 KIM786445:KIO786478 JYQ786445:JYS786478 JOU786445:JOW786478 JEY786445:JFA786478 IVC786445:IVE786478 ILG786445:ILI786478 IBK786445:IBM786478 HRO786445:HRQ786478 HHS786445:HHU786478 GXW786445:GXY786478 GOA786445:GOC786478 GEE786445:GEG786478 FUI786445:FUK786478 FKM786445:FKO786478 FAQ786445:FAS786478 EQU786445:EQW786478 EGY786445:EHA786478 DXC786445:DXE786478 DNG786445:DNI786478 DDK786445:DDM786478 CTO786445:CTQ786478 CJS786445:CJU786478 BZW786445:BZY786478 BQA786445:BQC786478 BGE786445:BGG786478 AWI786445:AWK786478 AMM786445:AMO786478 ACQ786445:ACS786478 SU786445:SW786478 IY786445:JA786478 WVK720909:WVM720942 WLO720909:WLQ720942 WBS720909:WBU720942 VRW720909:VRY720942 VIA720909:VIC720942 UYE720909:UYG720942 UOI720909:UOK720942 UEM720909:UEO720942 TUQ720909:TUS720942 TKU720909:TKW720942 TAY720909:TBA720942 SRC720909:SRE720942 SHG720909:SHI720942 RXK720909:RXM720942 RNO720909:RNQ720942 RDS720909:RDU720942 QTW720909:QTY720942 QKA720909:QKC720942 QAE720909:QAG720942 PQI720909:PQK720942 PGM720909:PGO720942 OWQ720909:OWS720942 OMU720909:OMW720942 OCY720909:ODA720942 NTC720909:NTE720942 NJG720909:NJI720942 MZK720909:MZM720942 MPO720909:MPQ720942 MFS720909:MFU720942 LVW720909:LVY720942 LMA720909:LMC720942 LCE720909:LCG720942 KSI720909:KSK720942 KIM720909:KIO720942 JYQ720909:JYS720942 JOU720909:JOW720942 JEY720909:JFA720942 IVC720909:IVE720942 ILG720909:ILI720942 IBK720909:IBM720942 HRO720909:HRQ720942 HHS720909:HHU720942 GXW720909:GXY720942 GOA720909:GOC720942 GEE720909:GEG720942 FUI720909:FUK720942 FKM720909:FKO720942 FAQ720909:FAS720942 EQU720909:EQW720942 EGY720909:EHA720942 DXC720909:DXE720942 DNG720909:DNI720942 DDK720909:DDM720942 CTO720909:CTQ720942 CJS720909:CJU720942 BZW720909:BZY720942 BQA720909:BQC720942 BGE720909:BGG720942 AWI720909:AWK720942 AMM720909:AMO720942 ACQ720909:ACS720942 SU720909:SW720942 IY720909:JA720942 WVK655373:WVM655406 WLO655373:WLQ655406 WBS655373:WBU655406 VRW655373:VRY655406 VIA655373:VIC655406 UYE655373:UYG655406 UOI655373:UOK655406 UEM655373:UEO655406 TUQ655373:TUS655406 TKU655373:TKW655406 TAY655373:TBA655406 SRC655373:SRE655406 SHG655373:SHI655406 RXK655373:RXM655406 RNO655373:RNQ655406 RDS655373:RDU655406 QTW655373:QTY655406 QKA655373:QKC655406 QAE655373:QAG655406 PQI655373:PQK655406 PGM655373:PGO655406 OWQ655373:OWS655406 OMU655373:OMW655406 OCY655373:ODA655406 NTC655373:NTE655406 NJG655373:NJI655406 MZK655373:MZM655406 MPO655373:MPQ655406 MFS655373:MFU655406 LVW655373:LVY655406 LMA655373:LMC655406 LCE655373:LCG655406 KSI655373:KSK655406 KIM655373:KIO655406 JYQ655373:JYS655406 JOU655373:JOW655406 JEY655373:JFA655406 IVC655373:IVE655406 ILG655373:ILI655406 IBK655373:IBM655406 HRO655373:HRQ655406 HHS655373:HHU655406 GXW655373:GXY655406 GOA655373:GOC655406 GEE655373:GEG655406 FUI655373:FUK655406 FKM655373:FKO655406 FAQ655373:FAS655406 EQU655373:EQW655406 EGY655373:EHA655406 DXC655373:DXE655406 DNG655373:DNI655406 DDK655373:DDM655406 CTO655373:CTQ655406 CJS655373:CJU655406 BZW655373:BZY655406 BQA655373:BQC655406 BGE655373:BGG655406 AWI655373:AWK655406 AMM655373:AMO655406 ACQ655373:ACS655406 SU655373:SW655406 IY655373:JA655406 WVK589837:WVM589870 WLO589837:WLQ589870 WBS589837:WBU589870 VRW589837:VRY589870 VIA589837:VIC589870 UYE589837:UYG589870 UOI589837:UOK589870 UEM589837:UEO589870 TUQ589837:TUS589870 TKU589837:TKW589870 TAY589837:TBA589870 SRC589837:SRE589870 SHG589837:SHI589870 RXK589837:RXM589870 RNO589837:RNQ589870 RDS589837:RDU589870 QTW589837:QTY589870 QKA589837:QKC589870 QAE589837:QAG589870 PQI589837:PQK589870 PGM589837:PGO589870 OWQ589837:OWS589870 OMU589837:OMW589870 OCY589837:ODA589870 NTC589837:NTE589870 NJG589837:NJI589870 MZK589837:MZM589870 MPO589837:MPQ589870 MFS589837:MFU589870 LVW589837:LVY589870 LMA589837:LMC589870 LCE589837:LCG589870 KSI589837:KSK589870 KIM589837:KIO589870 JYQ589837:JYS589870 JOU589837:JOW589870 JEY589837:JFA589870 IVC589837:IVE589870 ILG589837:ILI589870 IBK589837:IBM589870 HRO589837:HRQ589870 HHS589837:HHU589870 GXW589837:GXY589870 GOA589837:GOC589870 GEE589837:GEG589870 FUI589837:FUK589870 FKM589837:FKO589870 FAQ589837:FAS589870 EQU589837:EQW589870 EGY589837:EHA589870 DXC589837:DXE589870 DNG589837:DNI589870 DDK589837:DDM589870 CTO589837:CTQ589870 CJS589837:CJU589870 BZW589837:BZY589870 BQA589837:BQC589870 BGE589837:BGG589870 AWI589837:AWK589870 AMM589837:AMO589870 ACQ589837:ACS589870 SU589837:SW589870 IY589837:JA589870 WVK524301:WVM524334 WLO524301:WLQ524334 WBS524301:WBU524334 VRW524301:VRY524334 VIA524301:VIC524334 UYE524301:UYG524334 UOI524301:UOK524334 UEM524301:UEO524334 TUQ524301:TUS524334 TKU524301:TKW524334 TAY524301:TBA524334 SRC524301:SRE524334 SHG524301:SHI524334 RXK524301:RXM524334 RNO524301:RNQ524334 RDS524301:RDU524334 QTW524301:QTY524334 QKA524301:QKC524334 QAE524301:QAG524334 PQI524301:PQK524334 PGM524301:PGO524334 OWQ524301:OWS524334 OMU524301:OMW524334 OCY524301:ODA524334 NTC524301:NTE524334 NJG524301:NJI524334 MZK524301:MZM524334 MPO524301:MPQ524334 MFS524301:MFU524334 LVW524301:LVY524334 LMA524301:LMC524334 LCE524301:LCG524334 KSI524301:KSK524334 KIM524301:KIO524334 JYQ524301:JYS524334 JOU524301:JOW524334 JEY524301:JFA524334 IVC524301:IVE524334 ILG524301:ILI524334 IBK524301:IBM524334 HRO524301:HRQ524334 HHS524301:HHU524334 GXW524301:GXY524334 GOA524301:GOC524334 GEE524301:GEG524334 FUI524301:FUK524334 FKM524301:FKO524334 FAQ524301:FAS524334 EQU524301:EQW524334 EGY524301:EHA524334 DXC524301:DXE524334 DNG524301:DNI524334 DDK524301:DDM524334 CTO524301:CTQ524334 CJS524301:CJU524334 BZW524301:BZY524334 BQA524301:BQC524334 BGE524301:BGG524334 AWI524301:AWK524334 AMM524301:AMO524334 ACQ524301:ACS524334 SU524301:SW524334 IY524301:JA524334 WVK458765:WVM458798 WLO458765:WLQ458798 WBS458765:WBU458798 VRW458765:VRY458798 VIA458765:VIC458798 UYE458765:UYG458798 UOI458765:UOK458798 UEM458765:UEO458798 TUQ458765:TUS458798 TKU458765:TKW458798 TAY458765:TBA458798 SRC458765:SRE458798 SHG458765:SHI458798 RXK458765:RXM458798 RNO458765:RNQ458798 RDS458765:RDU458798 QTW458765:QTY458798 QKA458765:QKC458798 QAE458765:QAG458798 PQI458765:PQK458798 PGM458765:PGO458798 OWQ458765:OWS458798 OMU458765:OMW458798 OCY458765:ODA458798 NTC458765:NTE458798 NJG458765:NJI458798 MZK458765:MZM458798 MPO458765:MPQ458798 MFS458765:MFU458798 LVW458765:LVY458798 LMA458765:LMC458798 LCE458765:LCG458798 KSI458765:KSK458798 KIM458765:KIO458798 JYQ458765:JYS458798 JOU458765:JOW458798 JEY458765:JFA458798 IVC458765:IVE458798 ILG458765:ILI458798 IBK458765:IBM458798 HRO458765:HRQ458798 HHS458765:HHU458798 GXW458765:GXY458798 GOA458765:GOC458798 GEE458765:GEG458798 FUI458765:FUK458798 FKM458765:FKO458798 FAQ458765:FAS458798 EQU458765:EQW458798 EGY458765:EHA458798 DXC458765:DXE458798 DNG458765:DNI458798 DDK458765:DDM458798 CTO458765:CTQ458798 CJS458765:CJU458798 BZW458765:BZY458798 BQA458765:BQC458798 BGE458765:BGG458798 AWI458765:AWK458798 AMM458765:AMO458798 ACQ458765:ACS458798 SU458765:SW458798 IY458765:JA458798 WVK393229:WVM393262 WLO393229:WLQ393262 WBS393229:WBU393262 VRW393229:VRY393262 VIA393229:VIC393262 UYE393229:UYG393262 UOI393229:UOK393262 UEM393229:UEO393262 TUQ393229:TUS393262 TKU393229:TKW393262 TAY393229:TBA393262 SRC393229:SRE393262 SHG393229:SHI393262 RXK393229:RXM393262 RNO393229:RNQ393262 RDS393229:RDU393262 QTW393229:QTY393262 QKA393229:QKC393262 QAE393229:QAG393262 PQI393229:PQK393262 PGM393229:PGO393262 OWQ393229:OWS393262 OMU393229:OMW393262 OCY393229:ODA393262 NTC393229:NTE393262 NJG393229:NJI393262 MZK393229:MZM393262 MPO393229:MPQ393262 MFS393229:MFU393262 LVW393229:LVY393262 LMA393229:LMC393262 LCE393229:LCG393262 KSI393229:KSK393262 KIM393229:KIO393262 JYQ393229:JYS393262 JOU393229:JOW393262 JEY393229:JFA393262 IVC393229:IVE393262 ILG393229:ILI393262 IBK393229:IBM393262 HRO393229:HRQ393262 HHS393229:HHU393262 GXW393229:GXY393262 GOA393229:GOC393262 GEE393229:GEG393262 FUI393229:FUK393262 FKM393229:FKO393262 FAQ393229:FAS393262 EQU393229:EQW393262 EGY393229:EHA393262 DXC393229:DXE393262 DNG393229:DNI393262 DDK393229:DDM393262 CTO393229:CTQ393262 CJS393229:CJU393262 BZW393229:BZY393262 BQA393229:BQC393262 BGE393229:BGG393262 AWI393229:AWK393262 AMM393229:AMO393262 ACQ393229:ACS393262 SU393229:SW393262 IY393229:JA393262 WVK327693:WVM327726 WLO327693:WLQ327726 WBS327693:WBU327726 VRW327693:VRY327726 VIA327693:VIC327726 UYE327693:UYG327726 UOI327693:UOK327726 UEM327693:UEO327726 TUQ327693:TUS327726 TKU327693:TKW327726 TAY327693:TBA327726 SRC327693:SRE327726 SHG327693:SHI327726 RXK327693:RXM327726 RNO327693:RNQ327726 RDS327693:RDU327726 QTW327693:QTY327726 QKA327693:QKC327726 QAE327693:QAG327726 PQI327693:PQK327726 PGM327693:PGO327726 OWQ327693:OWS327726 OMU327693:OMW327726 OCY327693:ODA327726 NTC327693:NTE327726 NJG327693:NJI327726 MZK327693:MZM327726 MPO327693:MPQ327726 MFS327693:MFU327726 LVW327693:LVY327726 LMA327693:LMC327726 LCE327693:LCG327726 KSI327693:KSK327726 KIM327693:KIO327726 JYQ327693:JYS327726 JOU327693:JOW327726 JEY327693:JFA327726 IVC327693:IVE327726 ILG327693:ILI327726 IBK327693:IBM327726 HRO327693:HRQ327726 HHS327693:HHU327726 GXW327693:GXY327726 GOA327693:GOC327726 GEE327693:GEG327726 FUI327693:FUK327726 FKM327693:FKO327726 FAQ327693:FAS327726 EQU327693:EQW327726 EGY327693:EHA327726 DXC327693:DXE327726 DNG327693:DNI327726 DDK327693:DDM327726 CTO327693:CTQ327726 CJS327693:CJU327726 BZW327693:BZY327726 BQA327693:BQC327726 BGE327693:BGG327726 AWI327693:AWK327726 AMM327693:AMO327726 ACQ327693:ACS327726 SU327693:SW327726 IY327693:JA327726 WVK262157:WVM262190 WLO262157:WLQ262190 WBS262157:WBU262190 VRW262157:VRY262190 VIA262157:VIC262190 UYE262157:UYG262190 UOI262157:UOK262190 UEM262157:UEO262190 TUQ262157:TUS262190 TKU262157:TKW262190 TAY262157:TBA262190 SRC262157:SRE262190 SHG262157:SHI262190 RXK262157:RXM262190 RNO262157:RNQ262190 RDS262157:RDU262190 QTW262157:QTY262190 QKA262157:QKC262190 QAE262157:QAG262190 PQI262157:PQK262190 PGM262157:PGO262190 OWQ262157:OWS262190 OMU262157:OMW262190 OCY262157:ODA262190 NTC262157:NTE262190 NJG262157:NJI262190 MZK262157:MZM262190 MPO262157:MPQ262190 MFS262157:MFU262190 LVW262157:LVY262190 LMA262157:LMC262190 LCE262157:LCG262190 KSI262157:KSK262190 KIM262157:KIO262190 JYQ262157:JYS262190 JOU262157:JOW262190 JEY262157:JFA262190 IVC262157:IVE262190 ILG262157:ILI262190 IBK262157:IBM262190 HRO262157:HRQ262190 HHS262157:HHU262190 GXW262157:GXY262190 GOA262157:GOC262190 GEE262157:GEG262190 FUI262157:FUK262190 FKM262157:FKO262190 FAQ262157:FAS262190 EQU262157:EQW262190 EGY262157:EHA262190 DXC262157:DXE262190 DNG262157:DNI262190 DDK262157:DDM262190 CTO262157:CTQ262190 CJS262157:CJU262190 BZW262157:BZY262190 BQA262157:BQC262190 BGE262157:BGG262190 AWI262157:AWK262190 AMM262157:AMO262190 ACQ262157:ACS262190 SU262157:SW262190 IY262157:JA262190 WVK196621:WVM196654 WLO196621:WLQ196654 WBS196621:WBU196654 VRW196621:VRY196654 VIA196621:VIC196654 UYE196621:UYG196654 UOI196621:UOK196654 UEM196621:UEO196654 TUQ196621:TUS196654 TKU196621:TKW196654 TAY196621:TBA196654 SRC196621:SRE196654 SHG196621:SHI196654 RXK196621:RXM196654 RNO196621:RNQ196654 RDS196621:RDU196654 QTW196621:QTY196654 QKA196621:QKC196654 QAE196621:QAG196654 PQI196621:PQK196654 PGM196621:PGO196654 OWQ196621:OWS196654 OMU196621:OMW196654 OCY196621:ODA196654 NTC196621:NTE196654 NJG196621:NJI196654 MZK196621:MZM196654 MPO196621:MPQ196654 MFS196621:MFU196654 LVW196621:LVY196654 LMA196621:LMC196654 LCE196621:LCG196654 KSI196621:KSK196654 KIM196621:KIO196654 JYQ196621:JYS196654 JOU196621:JOW196654 JEY196621:JFA196654 IVC196621:IVE196654 ILG196621:ILI196654 IBK196621:IBM196654 HRO196621:HRQ196654 HHS196621:HHU196654 GXW196621:GXY196654 GOA196621:GOC196654 GEE196621:GEG196654 FUI196621:FUK196654 FKM196621:FKO196654 FAQ196621:FAS196654 EQU196621:EQW196654 EGY196621:EHA196654 DXC196621:DXE196654 DNG196621:DNI196654 DDK196621:DDM196654 CTO196621:CTQ196654 CJS196621:CJU196654 BZW196621:BZY196654 BQA196621:BQC196654 BGE196621:BGG196654 AWI196621:AWK196654 AMM196621:AMO196654 ACQ196621:ACS196654 SU196621:SW196654 IY196621:JA196654 WVK131085:WVM131118 WLO131085:WLQ131118 WBS131085:WBU131118 VRW131085:VRY131118 VIA131085:VIC131118 UYE131085:UYG131118 UOI131085:UOK131118 UEM131085:UEO131118 TUQ131085:TUS131118 TKU131085:TKW131118 TAY131085:TBA131118 SRC131085:SRE131118 SHG131085:SHI131118 RXK131085:RXM131118 RNO131085:RNQ131118 RDS131085:RDU131118 QTW131085:QTY131118 QKA131085:QKC131118 QAE131085:QAG131118 PQI131085:PQK131118 PGM131085:PGO131118 OWQ131085:OWS131118 OMU131085:OMW131118 OCY131085:ODA131118 NTC131085:NTE131118 NJG131085:NJI131118 MZK131085:MZM131118 MPO131085:MPQ131118 MFS131085:MFU131118 LVW131085:LVY131118 LMA131085:LMC131118 LCE131085:LCG131118 KSI131085:KSK131118 KIM131085:KIO131118 JYQ131085:JYS131118 JOU131085:JOW131118 JEY131085:JFA131118 IVC131085:IVE131118 ILG131085:ILI131118 IBK131085:IBM131118 HRO131085:HRQ131118 HHS131085:HHU131118 GXW131085:GXY131118 GOA131085:GOC131118 GEE131085:GEG131118 FUI131085:FUK131118 FKM131085:FKO131118 FAQ131085:FAS131118 EQU131085:EQW131118 EGY131085:EHA131118 DXC131085:DXE131118 DNG131085:DNI131118 DDK131085:DDM131118 CTO131085:CTQ131118 CJS131085:CJU131118 BZW131085:BZY131118 BQA131085:BQC131118 BGE131085:BGG131118 AWI131085:AWK131118 AMM131085:AMO131118 ACQ131085:ACS131118 SU131085:SW131118 IY131085:JA131118 WVK65549:WVM65582 WLO65549:WLQ65582 WBS65549:WBU65582 VRW65549:VRY65582 VIA65549:VIC65582 UYE65549:UYG65582 UOI65549:UOK65582 UEM65549:UEO65582 TUQ65549:TUS65582 TKU65549:TKW65582 TAY65549:TBA65582 SRC65549:SRE65582 SHG65549:SHI65582 RXK65549:RXM65582 RNO65549:RNQ65582 RDS65549:RDU65582 QTW65549:QTY65582 QKA65549:QKC65582 QAE65549:QAG65582 PQI65549:PQK65582 PGM65549:PGO65582 OWQ65549:OWS65582 OMU65549:OMW65582 OCY65549:ODA65582 NTC65549:NTE65582 NJG65549:NJI65582 MZK65549:MZM65582 MPO65549:MPQ65582 MFS65549:MFU65582 LVW65549:LVY65582 LMA65549:LMC65582 LCE65549:LCG65582 KSI65549:KSK65582 KIM65549:KIO65582 JYQ65549:JYS65582 JOU65549:JOW65582 JEY65549:JFA65582 IVC65549:IVE65582 ILG65549:ILI65582 IBK65549:IBM65582 HRO65549:HRQ65582 HHS65549:HHU65582 GXW65549:GXY65582 GOA65549:GOC65582 GEE65549:GEG65582 FUI65549:FUK65582 FKM65549:FKO65582 FAQ65549:FAS65582 EQU65549:EQW65582 EGY65549:EHA65582 DXC65549:DXE65582 DNG65549:DNI65582 DDK65549:DDM65582 CTO65549:CTQ65582 CJS65549:CJU65582 BZW65549:BZY65582 BQA65549:BQC65582 BGE65549:BGG65582 AWI65549:AWK65582 AMM65549:AMO65582 ACQ65549:ACS65582 SU65549:SW65582 IY65549:JA65582 SU3:SW46 ACQ3:ACS46 AMM3:AMO46 AWI3:AWK46 BGE3:BGG46 BQA3:BQC46 BZW3:BZY46 CJS3:CJU46 CTO3:CTQ46 DDK3:DDM46 DNG3:DNI46 DXC3:DXE46 EGY3:EHA46 EQU3:EQW46 FAQ3:FAS46 FKM3:FKO46 FUI3:FUK46 GEE3:GEG46 GOA3:GOC46 GXW3:GXY46 HHS3:HHU46 HRO3:HRQ46 IBK3:IBM46 ILG3:ILI46 IVC3:IVE46 JEY3:JFA46 JOU3:JOW46 JYQ3:JYS46 KIM3:KIO46 KSI3:KSK46 LCE3:LCG46 LMA3:LMC46 LVW3:LVY46 MFS3:MFU46 MPO3:MPQ46 MZK3:MZM46 NJG3:NJI46 NTC3:NTE46 OCY3:ODA46 OMU3:OMW46 OWQ3:OWS46 PGM3:PGO46 PQI3:PQK46 QAE3:QAG46 QKA3:QKC46 QTW3:QTY46 RDS3:RDU46 RNO3:RNQ46 RXK3:RXM46 SHG3:SHI46 SRC3:SRE46 TAY3:TBA46 TKU3:TKW46 TUQ3:TUS46 UEM3:UEO46 UOI3:UOK46 UYE3:UYG46 VIA3:VIC46 VRW3:VRY46 WBS3:WBU46 WLO3:WLQ46 WVK3:WVM46 IT3:IW46 SP3:SS46 ACL3:ACO46 AMH3:AMK46 AWD3:AWG46 BFZ3:BGC46 BPV3:BPY46 BZR3:BZU46 CJN3:CJQ46 CTJ3:CTM46 DDF3:DDI46 DNB3:DNE46 DWX3:DXA46 EGT3:EGW46 EQP3:EQS46 FAL3:FAO46 FKH3:FKK46 FUD3:FUG46 GDZ3:GEC46 GNV3:GNY46 GXR3:GXU46 HHN3:HHQ46 HRJ3:HRM46 IBF3:IBI46 ILB3:ILE46 IUX3:IVA46 JET3:JEW46 JOP3:JOS46 JYL3:JYO46 KIH3:KIK46 KSD3:KSG46 LBZ3:LCC46 LLV3:LLY46 LVR3:LVU46 MFN3:MFQ46 MPJ3:MPM46 MZF3:MZI46 NJB3:NJE46 NSX3:NTA46 OCT3:OCW46 OMP3:OMS46 OWL3:OWO46 PGH3:PGK46 PQD3:PQG46 PZZ3:QAC46 QJV3:QJY46 QTR3:QTU46 RDN3:RDQ46 RNJ3:RNM46 RXF3:RXI46 SHB3:SHE46 SQX3:SRA46 TAT3:TAW46 TKP3:TKS46 TUL3:TUO46 UEH3:UEK46 UOD3:UOG46 UXZ3:UYC46 VHV3:VHY46 VRR3:VRU46 WBN3:WBQ46 WLJ3:WLM46 WVF3:WVI46 IY3:JA46">
      <formula1>0</formula1>
      <formula2>10000000000</formula2>
    </dataValidation>
    <dataValidation allowBlank="1" showInputMessage="1" showErrorMessage="1" prompt="Resultado de la suma de sueldo grupal anual mas prestaciones de las plazas." sqref="WVO983053:WVO983086 WLS983053:WLS983086 WBW983053:WBW983086 VSA983053:VSA983086 VIE983053:VIE983086 UYI983053:UYI983086 UOM983053:UOM983086 UEQ983053:UEQ983086 TUU983053:TUU983086 TKY983053:TKY983086 TBC983053:TBC983086 SRG983053:SRG983086 SHK983053:SHK983086 RXO983053:RXO983086 RNS983053:RNS983086 RDW983053:RDW983086 QUA983053:QUA983086 QKE983053:QKE983086 QAI983053:QAI983086 PQM983053:PQM983086 PGQ983053:PGQ983086 OWU983053:OWU983086 OMY983053:OMY983086 ODC983053:ODC983086 NTG983053:NTG983086 NJK983053:NJK983086 MZO983053:MZO983086 MPS983053:MPS983086 MFW983053:MFW983086 LWA983053:LWA983086 LME983053:LME983086 LCI983053:LCI983086 KSM983053:KSM983086 KIQ983053:KIQ983086 JYU983053:JYU983086 JOY983053:JOY983086 JFC983053:JFC983086 IVG983053:IVG983086 ILK983053:ILK983086 IBO983053:IBO983086 HRS983053:HRS983086 HHW983053:HHW983086 GYA983053:GYA983086 GOE983053:GOE983086 GEI983053:GEI983086 FUM983053:FUM983086 FKQ983053:FKQ983086 FAU983053:FAU983086 EQY983053:EQY983086 EHC983053:EHC983086 DXG983053:DXG983086 DNK983053:DNK983086 DDO983053:DDO983086 CTS983053:CTS983086 CJW983053:CJW983086 CAA983053:CAA983086 BQE983053:BQE983086 BGI983053:BGI983086 AWM983053:AWM983086 AMQ983053:AMQ983086 ACU983053:ACU983086 SY983053:SY983086 JC983053:JC983086 WVO917517:WVO917550 WLS917517:WLS917550 WBW917517:WBW917550 VSA917517:VSA917550 VIE917517:VIE917550 UYI917517:UYI917550 UOM917517:UOM917550 UEQ917517:UEQ917550 TUU917517:TUU917550 TKY917517:TKY917550 TBC917517:TBC917550 SRG917517:SRG917550 SHK917517:SHK917550 RXO917517:RXO917550 RNS917517:RNS917550 RDW917517:RDW917550 QUA917517:QUA917550 QKE917517:QKE917550 QAI917517:QAI917550 PQM917517:PQM917550 PGQ917517:PGQ917550 OWU917517:OWU917550 OMY917517:OMY917550 ODC917517:ODC917550 NTG917517:NTG917550 NJK917517:NJK917550 MZO917517:MZO917550 MPS917517:MPS917550 MFW917517:MFW917550 LWA917517:LWA917550 LME917517:LME917550 LCI917517:LCI917550 KSM917517:KSM917550 KIQ917517:KIQ917550 JYU917517:JYU917550 JOY917517:JOY917550 JFC917517:JFC917550 IVG917517:IVG917550 ILK917517:ILK917550 IBO917517:IBO917550 HRS917517:HRS917550 HHW917517:HHW917550 GYA917517:GYA917550 GOE917517:GOE917550 GEI917517:GEI917550 FUM917517:FUM917550 FKQ917517:FKQ917550 FAU917517:FAU917550 EQY917517:EQY917550 EHC917517:EHC917550 DXG917517:DXG917550 DNK917517:DNK917550 DDO917517:DDO917550 CTS917517:CTS917550 CJW917517:CJW917550 CAA917517:CAA917550 BQE917517:BQE917550 BGI917517:BGI917550 AWM917517:AWM917550 AMQ917517:AMQ917550 ACU917517:ACU917550 SY917517:SY917550 JC917517:JC917550 WVO851981:WVO852014 WLS851981:WLS852014 WBW851981:WBW852014 VSA851981:VSA852014 VIE851981:VIE852014 UYI851981:UYI852014 UOM851981:UOM852014 UEQ851981:UEQ852014 TUU851981:TUU852014 TKY851981:TKY852014 TBC851981:TBC852014 SRG851981:SRG852014 SHK851981:SHK852014 RXO851981:RXO852014 RNS851981:RNS852014 RDW851981:RDW852014 QUA851981:QUA852014 QKE851981:QKE852014 QAI851981:QAI852014 PQM851981:PQM852014 PGQ851981:PGQ852014 OWU851981:OWU852014 OMY851981:OMY852014 ODC851981:ODC852014 NTG851981:NTG852014 NJK851981:NJK852014 MZO851981:MZO852014 MPS851981:MPS852014 MFW851981:MFW852014 LWA851981:LWA852014 LME851981:LME852014 LCI851981:LCI852014 KSM851981:KSM852014 KIQ851981:KIQ852014 JYU851981:JYU852014 JOY851981:JOY852014 JFC851981:JFC852014 IVG851981:IVG852014 ILK851981:ILK852014 IBO851981:IBO852014 HRS851981:HRS852014 HHW851981:HHW852014 GYA851981:GYA852014 GOE851981:GOE852014 GEI851981:GEI852014 FUM851981:FUM852014 FKQ851981:FKQ852014 FAU851981:FAU852014 EQY851981:EQY852014 EHC851981:EHC852014 DXG851981:DXG852014 DNK851981:DNK852014 DDO851981:DDO852014 CTS851981:CTS852014 CJW851981:CJW852014 CAA851981:CAA852014 BQE851981:BQE852014 BGI851981:BGI852014 AWM851981:AWM852014 AMQ851981:AMQ852014 ACU851981:ACU852014 SY851981:SY852014 JC851981:JC852014 WVO786445:WVO786478 WLS786445:WLS786478 WBW786445:WBW786478 VSA786445:VSA786478 VIE786445:VIE786478 UYI786445:UYI786478 UOM786445:UOM786478 UEQ786445:UEQ786478 TUU786445:TUU786478 TKY786445:TKY786478 TBC786445:TBC786478 SRG786445:SRG786478 SHK786445:SHK786478 RXO786445:RXO786478 RNS786445:RNS786478 RDW786445:RDW786478 QUA786445:QUA786478 QKE786445:QKE786478 QAI786445:QAI786478 PQM786445:PQM786478 PGQ786445:PGQ786478 OWU786445:OWU786478 OMY786445:OMY786478 ODC786445:ODC786478 NTG786445:NTG786478 NJK786445:NJK786478 MZO786445:MZO786478 MPS786445:MPS786478 MFW786445:MFW786478 LWA786445:LWA786478 LME786445:LME786478 LCI786445:LCI786478 KSM786445:KSM786478 KIQ786445:KIQ786478 JYU786445:JYU786478 JOY786445:JOY786478 JFC786445:JFC786478 IVG786445:IVG786478 ILK786445:ILK786478 IBO786445:IBO786478 HRS786445:HRS786478 HHW786445:HHW786478 GYA786445:GYA786478 GOE786445:GOE786478 GEI786445:GEI786478 FUM786445:FUM786478 FKQ786445:FKQ786478 FAU786445:FAU786478 EQY786445:EQY786478 EHC786445:EHC786478 DXG786445:DXG786478 DNK786445:DNK786478 DDO786445:DDO786478 CTS786445:CTS786478 CJW786445:CJW786478 CAA786445:CAA786478 BQE786445:BQE786478 BGI786445:BGI786478 AWM786445:AWM786478 AMQ786445:AMQ786478 ACU786445:ACU786478 SY786445:SY786478 JC786445:JC786478 WVO720909:WVO720942 WLS720909:WLS720942 WBW720909:WBW720942 VSA720909:VSA720942 VIE720909:VIE720942 UYI720909:UYI720942 UOM720909:UOM720942 UEQ720909:UEQ720942 TUU720909:TUU720942 TKY720909:TKY720942 TBC720909:TBC720942 SRG720909:SRG720942 SHK720909:SHK720942 RXO720909:RXO720942 RNS720909:RNS720942 RDW720909:RDW720942 QUA720909:QUA720942 QKE720909:QKE720942 QAI720909:QAI720942 PQM720909:PQM720942 PGQ720909:PGQ720942 OWU720909:OWU720942 OMY720909:OMY720942 ODC720909:ODC720942 NTG720909:NTG720942 NJK720909:NJK720942 MZO720909:MZO720942 MPS720909:MPS720942 MFW720909:MFW720942 LWA720909:LWA720942 LME720909:LME720942 LCI720909:LCI720942 KSM720909:KSM720942 KIQ720909:KIQ720942 JYU720909:JYU720942 JOY720909:JOY720942 JFC720909:JFC720942 IVG720909:IVG720942 ILK720909:ILK720942 IBO720909:IBO720942 HRS720909:HRS720942 HHW720909:HHW720942 GYA720909:GYA720942 GOE720909:GOE720942 GEI720909:GEI720942 FUM720909:FUM720942 FKQ720909:FKQ720942 FAU720909:FAU720942 EQY720909:EQY720942 EHC720909:EHC720942 DXG720909:DXG720942 DNK720909:DNK720942 DDO720909:DDO720942 CTS720909:CTS720942 CJW720909:CJW720942 CAA720909:CAA720942 BQE720909:BQE720942 BGI720909:BGI720942 AWM720909:AWM720942 AMQ720909:AMQ720942 ACU720909:ACU720942 SY720909:SY720942 JC720909:JC720942 WVO655373:WVO655406 WLS655373:WLS655406 WBW655373:WBW655406 VSA655373:VSA655406 VIE655373:VIE655406 UYI655373:UYI655406 UOM655373:UOM655406 UEQ655373:UEQ655406 TUU655373:TUU655406 TKY655373:TKY655406 TBC655373:TBC655406 SRG655373:SRG655406 SHK655373:SHK655406 RXO655373:RXO655406 RNS655373:RNS655406 RDW655373:RDW655406 QUA655373:QUA655406 QKE655373:QKE655406 QAI655373:QAI655406 PQM655373:PQM655406 PGQ655373:PGQ655406 OWU655373:OWU655406 OMY655373:OMY655406 ODC655373:ODC655406 NTG655373:NTG655406 NJK655373:NJK655406 MZO655373:MZO655406 MPS655373:MPS655406 MFW655373:MFW655406 LWA655373:LWA655406 LME655373:LME655406 LCI655373:LCI655406 KSM655373:KSM655406 KIQ655373:KIQ655406 JYU655373:JYU655406 JOY655373:JOY655406 JFC655373:JFC655406 IVG655373:IVG655406 ILK655373:ILK655406 IBO655373:IBO655406 HRS655373:HRS655406 HHW655373:HHW655406 GYA655373:GYA655406 GOE655373:GOE655406 GEI655373:GEI655406 FUM655373:FUM655406 FKQ655373:FKQ655406 FAU655373:FAU655406 EQY655373:EQY655406 EHC655373:EHC655406 DXG655373:DXG655406 DNK655373:DNK655406 DDO655373:DDO655406 CTS655373:CTS655406 CJW655373:CJW655406 CAA655373:CAA655406 BQE655373:BQE655406 BGI655373:BGI655406 AWM655373:AWM655406 AMQ655373:AMQ655406 ACU655373:ACU655406 SY655373:SY655406 JC655373:JC655406 WVO589837:WVO589870 WLS589837:WLS589870 WBW589837:WBW589870 VSA589837:VSA589870 VIE589837:VIE589870 UYI589837:UYI589870 UOM589837:UOM589870 UEQ589837:UEQ589870 TUU589837:TUU589870 TKY589837:TKY589870 TBC589837:TBC589870 SRG589837:SRG589870 SHK589837:SHK589870 RXO589837:RXO589870 RNS589837:RNS589870 RDW589837:RDW589870 QUA589837:QUA589870 QKE589837:QKE589870 QAI589837:QAI589870 PQM589837:PQM589870 PGQ589837:PGQ589870 OWU589837:OWU589870 OMY589837:OMY589870 ODC589837:ODC589870 NTG589837:NTG589870 NJK589837:NJK589870 MZO589837:MZO589870 MPS589837:MPS589870 MFW589837:MFW589870 LWA589837:LWA589870 LME589837:LME589870 LCI589837:LCI589870 KSM589837:KSM589870 KIQ589837:KIQ589870 JYU589837:JYU589870 JOY589837:JOY589870 JFC589837:JFC589870 IVG589837:IVG589870 ILK589837:ILK589870 IBO589837:IBO589870 HRS589837:HRS589870 HHW589837:HHW589870 GYA589837:GYA589870 GOE589837:GOE589870 GEI589837:GEI589870 FUM589837:FUM589870 FKQ589837:FKQ589870 FAU589837:FAU589870 EQY589837:EQY589870 EHC589837:EHC589870 DXG589837:DXG589870 DNK589837:DNK589870 DDO589837:DDO589870 CTS589837:CTS589870 CJW589837:CJW589870 CAA589837:CAA589870 BQE589837:BQE589870 BGI589837:BGI589870 AWM589837:AWM589870 AMQ589837:AMQ589870 ACU589837:ACU589870 SY589837:SY589870 JC589837:JC589870 WVO524301:WVO524334 WLS524301:WLS524334 WBW524301:WBW524334 VSA524301:VSA524334 VIE524301:VIE524334 UYI524301:UYI524334 UOM524301:UOM524334 UEQ524301:UEQ524334 TUU524301:TUU524334 TKY524301:TKY524334 TBC524301:TBC524334 SRG524301:SRG524334 SHK524301:SHK524334 RXO524301:RXO524334 RNS524301:RNS524334 RDW524301:RDW524334 QUA524301:QUA524334 QKE524301:QKE524334 QAI524301:QAI524334 PQM524301:PQM524334 PGQ524301:PGQ524334 OWU524301:OWU524334 OMY524301:OMY524334 ODC524301:ODC524334 NTG524301:NTG524334 NJK524301:NJK524334 MZO524301:MZO524334 MPS524301:MPS524334 MFW524301:MFW524334 LWA524301:LWA524334 LME524301:LME524334 LCI524301:LCI524334 KSM524301:KSM524334 KIQ524301:KIQ524334 JYU524301:JYU524334 JOY524301:JOY524334 JFC524301:JFC524334 IVG524301:IVG524334 ILK524301:ILK524334 IBO524301:IBO524334 HRS524301:HRS524334 HHW524301:HHW524334 GYA524301:GYA524334 GOE524301:GOE524334 GEI524301:GEI524334 FUM524301:FUM524334 FKQ524301:FKQ524334 FAU524301:FAU524334 EQY524301:EQY524334 EHC524301:EHC524334 DXG524301:DXG524334 DNK524301:DNK524334 DDO524301:DDO524334 CTS524301:CTS524334 CJW524301:CJW524334 CAA524301:CAA524334 BQE524301:BQE524334 BGI524301:BGI524334 AWM524301:AWM524334 AMQ524301:AMQ524334 ACU524301:ACU524334 SY524301:SY524334 JC524301:JC524334 WVO458765:WVO458798 WLS458765:WLS458798 WBW458765:WBW458798 VSA458765:VSA458798 VIE458765:VIE458798 UYI458765:UYI458798 UOM458765:UOM458798 UEQ458765:UEQ458798 TUU458765:TUU458798 TKY458765:TKY458798 TBC458765:TBC458798 SRG458765:SRG458798 SHK458765:SHK458798 RXO458765:RXO458798 RNS458765:RNS458798 RDW458765:RDW458798 QUA458765:QUA458798 QKE458765:QKE458798 QAI458765:QAI458798 PQM458765:PQM458798 PGQ458765:PGQ458798 OWU458765:OWU458798 OMY458765:OMY458798 ODC458765:ODC458798 NTG458765:NTG458798 NJK458765:NJK458798 MZO458765:MZO458798 MPS458765:MPS458798 MFW458765:MFW458798 LWA458765:LWA458798 LME458765:LME458798 LCI458765:LCI458798 KSM458765:KSM458798 KIQ458765:KIQ458798 JYU458765:JYU458798 JOY458765:JOY458798 JFC458765:JFC458798 IVG458765:IVG458798 ILK458765:ILK458798 IBO458765:IBO458798 HRS458765:HRS458798 HHW458765:HHW458798 GYA458765:GYA458798 GOE458765:GOE458798 GEI458765:GEI458798 FUM458765:FUM458798 FKQ458765:FKQ458798 FAU458765:FAU458798 EQY458765:EQY458798 EHC458765:EHC458798 DXG458765:DXG458798 DNK458765:DNK458798 DDO458765:DDO458798 CTS458765:CTS458798 CJW458765:CJW458798 CAA458765:CAA458798 BQE458765:BQE458798 BGI458765:BGI458798 AWM458765:AWM458798 AMQ458765:AMQ458798 ACU458765:ACU458798 SY458765:SY458798 JC458765:JC458798 WVO393229:WVO393262 WLS393229:WLS393262 WBW393229:WBW393262 VSA393229:VSA393262 VIE393229:VIE393262 UYI393229:UYI393262 UOM393229:UOM393262 UEQ393229:UEQ393262 TUU393229:TUU393262 TKY393229:TKY393262 TBC393229:TBC393262 SRG393229:SRG393262 SHK393229:SHK393262 RXO393229:RXO393262 RNS393229:RNS393262 RDW393229:RDW393262 QUA393229:QUA393262 QKE393229:QKE393262 QAI393229:QAI393262 PQM393229:PQM393262 PGQ393229:PGQ393262 OWU393229:OWU393262 OMY393229:OMY393262 ODC393229:ODC393262 NTG393229:NTG393262 NJK393229:NJK393262 MZO393229:MZO393262 MPS393229:MPS393262 MFW393229:MFW393262 LWA393229:LWA393262 LME393229:LME393262 LCI393229:LCI393262 KSM393229:KSM393262 KIQ393229:KIQ393262 JYU393229:JYU393262 JOY393229:JOY393262 JFC393229:JFC393262 IVG393229:IVG393262 ILK393229:ILK393262 IBO393229:IBO393262 HRS393229:HRS393262 HHW393229:HHW393262 GYA393229:GYA393262 GOE393229:GOE393262 GEI393229:GEI393262 FUM393229:FUM393262 FKQ393229:FKQ393262 FAU393229:FAU393262 EQY393229:EQY393262 EHC393229:EHC393262 DXG393229:DXG393262 DNK393229:DNK393262 DDO393229:DDO393262 CTS393229:CTS393262 CJW393229:CJW393262 CAA393229:CAA393262 BQE393229:BQE393262 BGI393229:BGI393262 AWM393229:AWM393262 AMQ393229:AMQ393262 ACU393229:ACU393262 SY393229:SY393262 JC393229:JC393262 WVO327693:WVO327726 WLS327693:WLS327726 WBW327693:WBW327726 VSA327693:VSA327726 VIE327693:VIE327726 UYI327693:UYI327726 UOM327693:UOM327726 UEQ327693:UEQ327726 TUU327693:TUU327726 TKY327693:TKY327726 TBC327693:TBC327726 SRG327693:SRG327726 SHK327693:SHK327726 RXO327693:RXO327726 RNS327693:RNS327726 RDW327693:RDW327726 QUA327693:QUA327726 QKE327693:QKE327726 QAI327693:QAI327726 PQM327693:PQM327726 PGQ327693:PGQ327726 OWU327693:OWU327726 OMY327693:OMY327726 ODC327693:ODC327726 NTG327693:NTG327726 NJK327693:NJK327726 MZO327693:MZO327726 MPS327693:MPS327726 MFW327693:MFW327726 LWA327693:LWA327726 LME327693:LME327726 LCI327693:LCI327726 KSM327693:KSM327726 KIQ327693:KIQ327726 JYU327693:JYU327726 JOY327693:JOY327726 JFC327693:JFC327726 IVG327693:IVG327726 ILK327693:ILK327726 IBO327693:IBO327726 HRS327693:HRS327726 HHW327693:HHW327726 GYA327693:GYA327726 GOE327693:GOE327726 GEI327693:GEI327726 FUM327693:FUM327726 FKQ327693:FKQ327726 FAU327693:FAU327726 EQY327693:EQY327726 EHC327693:EHC327726 DXG327693:DXG327726 DNK327693:DNK327726 DDO327693:DDO327726 CTS327693:CTS327726 CJW327693:CJW327726 CAA327693:CAA327726 BQE327693:BQE327726 BGI327693:BGI327726 AWM327693:AWM327726 AMQ327693:AMQ327726 ACU327693:ACU327726 SY327693:SY327726 JC327693:JC327726 WVO262157:WVO262190 WLS262157:WLS262190 WBW262157:WBW262190 VSA262157:VSA262190 VIE262157:VIE262190 UYI262157:UYI262190 UOM262157:UOM262190 UEQ262157:UEQ262190 TUU262157:TUU262190 TKY262157:TKY262190 TBC262157:TBC262190 SRG262157:SRG262190 SHK262157:SHK262190 RXO262157:RXO262190 RNS262157:RNS262190 RDW262157:RDW262190 QUA262157:QUA262190 QKE262157:QKE262190 QAI262157:QAI262190 PQM262157:PQM262190 PGQ262157:PGQ262190 OWU262157:OWU262190 OMY262157:OMY262190 ODC262157:ODC262190 NTG262157:NTG262190 NJK262157:NJK262190 MZO262157:MZO262190 MPS262157:MPS262190 MFW262157:MFW262190 LWA262157:LWA262190 LME262157:LME262190 LCI262157:LCI262190 KSM262157:KSM262190 KIQ262157:KIQ262190 JYU262157:JYU262190 JOY262157:JOY262190 JFC262157:JFC262190 IVG262157:IVG262190 ILK262157:ILK262190 IBO262157:IBO262190 HRS262157:HRS262190 HHW262157:HHW262190 GYA262157:GYA262190 GOE262157:GOE262190 GEI262157:GEI262190 FUM262157:FUM262190 FKQ262157:FKQ262190 FAU262157:FAU262190 EQY262157:EQY262190 EHC262157:EHC262190 DXG262157:DXG262190 DNK262157:DNK262190 DDO262157:DDO262190 CTS262157:CTS262190 CJW262157:CJW262190 CAA262157:CAA262190 BQE262157:BQE262190 BGI262157:BGI262190 AWM262157:AWM262190 AMQ262157:AMQ262190 ACU262157:ACU262190 SY262157:SY262190 JC262157:JC262190 WVO196621:WVO196654 WLS196621:WLS196654 WBW196621:WBW196654 VSA196621:VSA196654 VIE196621:VIE196654 UYI196621:UYI196654 UOM196621:UOM196654 UEQ196621:UEQ196654 TUU196621:TUU196654 TKY196621:TKY196654 TBC196621:TBC196654 SRG196621:SRG196654 SHK196621:SHK196654 RXO196621:RXO196654 RNS196621:RNS196654 RDW196621:RDW196654 QUA196621:QUA196654 QKE196621:QKE196654 QAI196621:QAI196654 PQM196621:PQM196654 PGQ196621:PGQ196654 OWU196621:OWU196654 OMY196621:OMY196654 ODC196621:ODC196654 NTG196621:NTG196654 NJK196621:NJK196654 MZO196621:MZO196654 MPS196621:MPS196654 MFW196621:MFW196654 LWA196621:LWA196654 LME196621:LME196654 LCI196621:LCI196654 KSM196621:KSM196654 KIQ196621:KIQ196654 JYU196621:JYU196654 JOY196621:JOY196654 JFC196621:JFC196654 IVG196621:IVG196654 ILK196621:ILK196654 IBO196621:IBO196654 HRS196621:HRS196654 HHW196621:HHW196654 GYA196621:GYA196654 GOE196621:GOE196654 GEI196621:GEI196654 FUM196621:FUM196654 FKQ196621:FKQ196654 FAU196621:FAU196654 EQY196621:EQY196654 EHC196621:EHC196654 DXG196621:DXG196654 DNK196621:DNK196654 DDO196621:DDO196654 CTS196621:CTS196654 CJW196621:CJW196654 CAA196621:CAA196654 BQE196621:BQE196654 BGI196621:BGI196654 AWM196621:AWM196654 AMQ196621:AMQ196654 ACU196621:ACU196654 SY196621:SY196654 JC196621:JC196654 WVO131085:WVO131118 WLS131085:WLS131118 WBW131085:WBW131118 VSA131085:VSA131118 VIE131085:VIE131118 UYI131085:UYI131118 UOM131085:UOM131118 UEQ131085:UEQ131118 TUU131085:TUU131118 TKY131085:TKY131118 TBC131085:TBC131118 SRG131085:SRG131118 SHK131085:SHK131118 RXO131085:RXO131118 RNS131085:RNS131118 RDW131085:RDW131118 QUA131085:QUA131118 QKE131085:QKE131118 QAI131085:QAI131118 PQM131085:PQM131118 PGQ131085:PGQ131118 OWU131085:OWU131118 OMY131085:OMY131118 ODC131085:ODC131118 NTG131085:NTG131118 NJK131085:NJK131118 MZO131085:MZO131118 MPS131085:MPS131118 MFW131085:MFW131118 LWA131085:LWA131118 LME131085:LME131118 LCI131085:LCI131118 KSM131085:KSM131118 KIQ131085:KIQ131118 JYU131085:JYU131118 JOY131085:JOY131118 JFC131085:JFC131118 IVG131085:IVG131118 ILK131085:ILK131118 IBO131085:IBO131118 HRS131085:HRS131118 HHW131085:HHW131118 GYA131085:GYA131118 GOE131085:GOE131118 GEI131085:GEI131118 FUM131085:FUM131118 FKQ131085:FKQ131118 FAU131085:FAU131118 EQY131085:EQY131118 EHC131085:EHC131118 DXG131085:DXG131118 DNK131085:DNK131118 DDO131085:DDO131118 CTS131085:CTS131118 CJW131085:CJW131118 CAA131085:CAA131118 BQE131085:BQE131118 BGI131085:BGI131118 AWM131085:AWM131118 AMQ131085:AMQ131118 ACU131085:ACU131118 SY131085:SY131118 JC131085:JC131118 WVO65549:WVO65582 WLS65549:WLS65582 WBW65549:WBW65582 VSA65549:VSA65582 VIE65549:VIE65582 UYI65549:UYI65582 UOM65549:UOM65582 UEQ65549:UEQ65582 TUU65549:TUU65582 TKY65549:TKY65582 TBC65549:TBC65582 SRG65549:SRG65582 SHK65549:SHK65582 RXO65549:RXO65582 RNS65549:RNS65582 RDW65549:RDW65582 QUA65549:QUA65582 QKE65549:QKE65582 QAI65549:QAI65582 PQM65549:PQM65582 PGQ65549:PGQ65582 OWU65549:OWU65582 OMY65549:OMY65582 ODC65549:ODC65582 NTG65549:NTG65582 NJK65549:NJK65582 MZO65549:MZO65582 MPS65549:MPS65582 MFW65549:MFW65582 LWA65549:LWA65582 LME65549:LME65582 LCI65549:LCI65582 KSM65549:KSM65582 KIQ65549:KIQ65582 JYU65549:JYU65582 JOY65549:JOY65582 JFC65549:JFC65582 IVG65549:IVG65582 ILK65549:ILK65582 IBO65549:IBO65582 HRS65549:HRS65582 HHW65549:HHW65582 GYA65549:GYA65582 GOE65549:GOE65582 GEI65549:GEI65582 FUM65549:FUM65582 FKQ65549:FKQ65582 FAU65549:FAU65582 EQY65549:EQY65582 EHC65549:EHC65582 DXG65549:DXG65582 DNK65549:DNK65582 DDO65549:DDO65582 CTS65549:CTS65582 CJW65549:CJW65582 CAA65549:CAA65582 BQE65549:BQE65582 BGI65549:BGI65582 AWM65549:AWM65582 AMQ65549:AMQ65582 ACU65549:ACU65582 SY65549:SY65582 JC65549:JC65582 SY3:SY46 ACU3:ACU46 AMQ3:AMQ46 AWM3:AWM46 BGI3:BGI46 BQE3:BQE46 CAA3:CAA46 CJW3:CJW46 CTS3:CTS46 DDO3:DDO46 DNK3:DNK46 DXG3:DXG46 EHC3:EHC46 EQY3:EQY46 FAU3:FAU46 FKQ3:FKQ46 FUM3:FUM46 GEI3:GEI46 GOE3:GOE46 GYA3:GYA46 HHW3:HHW46 HRS3:HRS46 IBO3:IBO46 ILK3:ILK46 IVG3:IVG46 JFC3:JFC46 JOY3:JOY46 JYU3:JYU46 KIQ3:KIQ46 KSM3:KSM46 LCI3:LCI46 LME3:LME46 LWA3:LWA46 MFW3:MFW46 MPS3:MPS46 MZO3:MZO46 NJK3:NJK46 NTG3:NTG46 ODC3:ODC46 OMY3:OMY46 OWU3:OWU46 PGQ3:PGQ46 PQM3:PQM46 QAI3:QAI46 QKE3:QKE46 QUA3:QUA46 RDW3:RDW46 RNS3:RNS46 RXO3:RXO46 SHK3:SHK46 SRG3:SRG46 TBC3:TBC46 TKY3:TKY46 TUU3:TUU46 UEQ3:UEQ46 UOM3:UOM46 UYI3:UYI46 VIE3:VIE46 VSA3:VSA46 WBW3:WBW46 WLS3:WLS46 WVO3:WVO46 JC3:JC46"/>
    <dataValidation type="whole" allowBlank="1" showInputMessage="1" showErrorMessage="1" errorTitle="Error en el dato de la celda" error="La estimación de la celda no permite importes en negativo." prompt="Si esta estimando otras prestaciones, observar lo dispuesto en el artículo 54 Bis. de la Ley de Servidores Públicos del Estado de Jalisco y sus Municipios." sqref="WVN983053:WVN983086 WLR983053:WLR983086 WBV983053:WBV983086 VRZ983053:VRZ983086 VID983053:VID983086 UYH983053:UYH983086 UOL983053:UOL983086 UEP983053:UEP983086 TUT983053:TUT983086 TKX983053:TKX983086 TBB983053:TBB983086 SRF983053:SRF983086 SHJ983053:SHJ983086 RXN983053:RXN983086 RNR983053:RNR983086 RDV983053:RDV983086 QTZ983053:QTZ983086 QKD983053:QKD983086 QAH983053:QAH983086 PQL983053:PQL983086 PGP983053:PGP983086 OWT983053:OWT983086 OMX983053:OMX983086 ODB983053:ODB983086 NTF983053:NTF983086 NJJ983053:NJJ983086 MZN983053:MZN983086 MPR983053:MPR983086 MFV983053:MFV983086 LVZ983053:LVZ983086 LMD983053:LMD983086 LCH983053:LCH983086 KSL983053:KSL983086 KIP983053:KIP983086 JYT983053:JYT983086 JOX983053:JOX983086 JFB983053:JFB983086 IVF983053:IVF983086 ILJ983053:ILJ983086 IBN983053:IBN983086 HRR983053:HRR983086 HHV983053:HHV983086 GXZ983053:GXZ983086 GOD983053:GOD983086 GEH983053:GEH983086 FUL983053:FUL983086 FKP983053:FKP983086 FAT983053:FAT983086 EQX983053:EQX983086 EHB983053:EHB983086 DXF983053:DXF983086 DNJ983053:DNJ983086 DDN983053:DDN983086 CTR983053:CTR983086 CJV983053:CJV983086 BZZ983053:BZZ983086 BQD983053:BQD983086 BGH983053:BGH983086 AWL983053:AWL983086 AMP983053:AMP983086 ACT983053:ACT983086 SX983053:SX983086 JB983053:JB983086 WVN917517:WVN917550 WLR917517:WLR917550 WBV917517:WBV917550 VRZ917517:VRZ917550 VID917517:VID917550 UYH917517:UYH917550 UOL917517:UOL917550 UEP917517:UEP917550 TUT917517:TUT917550 TKX917517:TKX917550 TBB917517:TBB917550 SRF917517:SRF917550 SHJ917517:SHJ917550 RXN917517:RXN917550 RNR917517:RNR917550 RDV917517:RDV917550 QTZ917517:QTZ917550 QKD917517:QKD917550 QAH917517:QAH917550 PQL917517:PQL917550 PGP917517:PGP917550 OWT917517:OWT917550 OMX917517:OMX917550 ODB917517:ODB917550 NTF917517:NTF917550 NJJ917517:NJJ917550 MZN917517:MZN917550 MPR917517:MPR917550 MFV917517:MFV917550 LVZ917517:LVZ917550 LMD917517:LMD917550 LCH917517:LCH917550 KSL917517:KSL917550 KIP917517:KIP917550 JYT917517:JYT917550 JOX917517:JOX917550 JFB917517:JFB917550 IVF917517:IVF917550 ILJ917517:ILJ917550 IBN917517:IBN917550 HRR917517:HRR917550 HHV917517:HHV917550 GXZ917517:GXZ917550 GOD917517:GOD917550 GEH917517:GEH917550 FUL917517:FUL917550 FKP917517:FKP917550 FAT917517:FAT917550 EQX917517:EQX917550 EHB917517:EHB917550 DXF917517:DXF917550 DNJ917517:DNJ917550 DDN917517:DDN917550 CTR917517:CTR917550 CJV917517:CJV917550 BZZ917517:BZZ917550 BQD917517:BQD917550 BGH917517:BGH917550 AWL917517:AWL917550 AMP917517:AMP917550 ACT917517:ACT917550 SX917517:SX917550 JB917517:JB917550 WVN851981:WVN852014 WLR851981:WLR852014 WBV851981:WBV852014 VRZ851981:VRZ852014 VID851981:VID852014 UYH851981:UYH852014 UOL851981:UOL852014 UEP851981:UEP852014 TUT851981:TUT852014 TKX851981:TKX852014 TBB851981:TBB852014 SRF851981:SRF852014 SHJ851981:SHJ852014 RXN851981:RXN852014 RNR851981:RNR852014 RDV851981:RDV852014 QTZ851981:QTZ852014 QKD851981:QKD852014 QAH851981:QAH852014 PQL851981:PQL852014 PGP851981:PGP852014 OWT851981:OWT852014 OMX851981:OMX852014 ODB851981:ODB852014 NTF851981:NTF852014 NJJ851981:NJJ852014 MZN851981:MZN852014 MPR851981:MPR852014 MFV851981:MFV852014 LVZ851981:LVZ852014 LMD851981:LMD852014 LCH851981:LCH852014 KSL851981:KSL852014 KIP851981:KIP852014 JYT851981:JYT852014 JOX851981:JOX852014 JFB851981:JFB852014 IVF851981:IVF852014 ILJ851981:ILJ852014 IBN851981:IBN852014 HRR851981:HRR852014 HHV851981:HHV852014 GXZ851981:GXZ852014 GOD851981:GOD852014 GEH851981:GEH852014 FUL851981:FUL852014 FKP851981:FKP852014 FAT851981:FAT852014 EQX851981:EQX852014 EHB851981:EHB852014 DXF851981:DXF852014 DNJ851981:DNJ852014 DDN851981:DDN852014 CTR851981:CTR852014 CJV851981:CJV852014 BZZ851981:BZZ852014 BQD851981:BQD852014 BGH851981:BGH852014 AWL851981:AWL852014 AMP851981:AMP852014 ACT851981:ACT852014 SX851981:SX852014 JB851981:JB852014 WVN786445:WVN786478 WLR786445:WLR786478 WBV786445:WBV786478 VRZ786445:VRZ786478 VID786445:VID786478 UYH786445:UYH786478 UOL786445:UOL786478 UEP786445:UEP786478 TUT786445:TUT786478 TKX786445:TKX786478 TBB786445:TBB786478 SRF786445:SRF786478 SHJ786445:SHJ786478 RXN786445:RXN786478 RNR786445:RNR786478 RDV786445:RDV786478 QTZ786445:QTZ786478 QKD786445:QKD786478 QAH786445:QAH786478 PQL786445:PQL786478 PGP786445:PGP786478 OWT786445:OWT786478 OMX786445:OMX786478 ODB786445:ODB786478 NTF786445:NTF786478 NJJ786445:NJJ786478 MZN786445:MZN786478 MPR786445:MPR786478 MFV786445:MFV786478 LVZ786445:LVZ786478 LMD786445:LMD786478 LCH786445:LCH786478 KSL786445:KSL786478 KIP786445:KIP786478 JYT786445:JYT786478 JOX786445:JOX786478 JFB786445:JFB786478 IVF786445:IVF786478 ILJ786445:ILJ786478 IBN786445:IBN786478 HRR786445:HRR786478 HHV786445:HHV786478 GXZ786445:GXZ786478 GOD786445:GOD786478 GEH786445:GEH786478 FUL786445:FUL786478 FKP786445:FKP786478 FAT786445:FAT786478 EQX786445:EQX786478 EHB786445:EHB786478 DXF786445:DXF786478 DNJ786445:DNJ786478 DDN786445:DDN786478 CTR786445:CTR786478 CJV786445:CJV786478 BZZ786445:BZZ786478 BQD786445:BQD786478 BGH786445:BGH786478 AWL786445:AWL786478 AMP786445:AMP786478 ACT786445:ACT786478 SX786445:SX786478 JB786445:JB786478 WVN720909:WVN720942 WLR720909:WLR720942 WBV720909:WBV720942 VRZ720909:VRZ720942 VID720909:VID720942 UYH720909:UYH720942 UOL720909:UOL720942 UEP720909:UEP720942 TUT720909:TUT720942 TKX720909:TKX720942 TBB720909:TBB720942 SRF720909:SRF720942 SHJ720909:SHJ720942 RXN720909:RXN720942 RNR720909:RNR720942 RDV720909:RDV720942 QTZ720909:QTZ720942 QKD720909:QKD720942 QAH720909:QAH720942 PQL720909:PQL720942 PGP720909:PGP720942 OWT720909:OWT720942 OMX720909:OMX720942 ODB720909:ODB720942 NTF720909:NTF720942 NJJ720909:NJJ720942 MZN720909:MZN720942 MPR720909:MPR720942 MFV720909:MFV720942 LVZ720909:LVZ720942 LMD720909:LMD720942 LCH720909:LCH720942 KSL720909:KSL720942 KIP720909:KIP720942 JYT720909:JYT720942 JOX720909:JOX720942 JFB720909:JFB720942 IVF720909:IVF720942 ILJ720909:ILJ720942 IBN720909:IBN720942 HRR720909:HRR720942 HHV720909:HHV720942 GXZ720909:GXZ720942 GOD720909:GOD720942 GEH720909:GEH720942 FUL720909:FUL720942 FKP720909:FKP720942 FAT720909:FAT720942 EQX720909:EQX720942 EHB720909:EHB720942 DXF720909:DXF720942 DNJ720909:DNJ720942 DDN720909:DDN720942 CTR720909:CTR720942 CJV720909:CJV720942 BZZ720909:BZZ720942 BQD720909:BQD720942 BGH720909:BGH720942 AWL720909:AWL720942 AMP720909:AMP720942 ACT720909:ACT720942 SX720909:SX720942 JB720909:JB720942 WVN655373:WVN655406 WLR655373:WLR655406 WBV655373:WBV655406 VRZ655373:VRZ655406 VID655373:VID655406 UYH655373:UYH655406 UOL655373:UOL655406 UEP655373:UEP655406 TUT655373:TUT655406 TKX655373:TKX655406 TBB655373:TBB655406 SRF655373:SRF655406 SHJ655373:SHJ655406 RXN655373:RXN655406 RNR655373:RNR655406 RDV655373:RDV655406 QTZ655373:QTZ655406 QKD655373:QKD655406 QAH655373:QAH655406 PQL655373:PQL655406 PGP655373:PGP655406 OWT655373:OWT655406 OMX655373:OMX655406 ODB655373:ODB655406 NTF655373:NTF655406 NJJ655373:NJJ655406 MZN655373:MZN655406 MPR655373:MPR655406 MFV655373:MFV655406 LVZ655373:LVZ655406 LMD655373:LMD655406 LCH655373:LCH655406 KSL655373:KSL655406 KIP655373:KIP655406 JYT655373:JYT655406 JOX655373:JOX655406 JFB655373:JFB655406 IVF655373:IVF655406 ILJ655373:ILJ655406 IBN655373:IBN655406 HRR655373:HRR655406 HHV655373:HHV655406 GXZ655373:GXZ655406 GOD655373:GOD655406 GEH655373:GEH655406 FUL655373:FUL655406 FKP655373:FKP655406 FAT655373:FAT655406 EQX655373:EQX655406 EHB655373:EHB655406 DXF655373:DXF655406 DNJ655373:DNJ655406 DDN655373:DDN655406 CTR655373:CTR655406 CJV655373:CJV655406 BZZ655373:BZZ655406 BQD655373:BQD655406 BGH655373:BGH655406 AWL655373:AWL655406 AMP655373:AMP655406 ACT655373:ACT655406 SX655373:SX655406 JB655373:JB655406 WVN589837:WVN589870 WLR589837:WLR589870 WBV589837:WBV589870 VRZ589837:VRZ589870 VID589837:VID589870 UYH589837:UYH589870 UOL589837:UOL589870 UEP589837:UEP589870 TUT589837:TUT589870 TKX589837:TKX589870 TBB589837:TBB589870 SRF589837:SRF589870 SHJ589837:SHJ589870 RXN589837:RXN589870 RNR589837:RNR589870 RDV589837:RDV589870 QTZ589837:QTZ589870 QKD589837:QKD589870 QAH589837:QAH589870 PQL589837:PQL589870 PGP589837:PGP589870 OWT589837:OWT589870 OMX589837:OMX589870 ODB589837:ODB589870 NTF589837:NTF589870 NJJ589837:NJJ589870 MZN589837:MZN589870 MPR589837:MPR589870 MFV589837:MFV589870 LVZ589837:LVZ589870 LMD589837:LMD589870 LCH589837:LCH589870 KSL589837:KSL589870 KIP589837:KIP589870 JYT589837:JYT589870 JOX589837:JOX589870 JFB589837:JFB589870 IVF589837:IVF589870 ILJ589837:ILJ589870 IBN589837:IBN589870 HRR589837:HRR589870 HHV589837:HHV589870 GXZ589837:GXZ589870 GOD589837:GOD589870 GEH589837:GEH589870 FUL589837:FUL589870 FKP589837:FKP589870 FAT589837:FAT589870 EQX589837:EQX589870 EHB589837:EHB589870 DXF589837:DXF589870 DNJ589837:DNJ589870 DDN589837:DDN589870 CTR589837:CTR589870 CJV589837:CJV589870 BZZ589837:BZZ589870 BQD589837:BQD589870 BGH589837:BGH589870 AWL589837:AWL589870 AMP589837:AMP589870 ACT589837:ACT589870 SX589837:SX589870 JB589837:JB589870 WVN524301:WVN524334 WLR524301:WLR524334 WBV524301:WBV524334 VRZ524301:VRZ524334 VID524301:VID524334 UYH524301:UYH524334 UOL524301:UOL524334 UEP524301:UEP524334 TUT524301:TUT524334 TKX524301:TKX524334 TBB524301:TBB524334 SRF524301:SRF524334 SHJ524301:SHJ524334 RXN524301:RXN524334 RNR524301:RNR524334 RDV524301:RDV524334 QTZ524301:QTZ524334 QKD524301:QKD524334 QAH524301:QAH524334 PQL524301:PQL524334 PGP524301:PGP524334 OWT524301:OWT524334 OMX524301:OMX524334 ODB524301:ODB524334 NTF524301:NTF524334 NJJ524301:NJJ524334 MZN524301:MZN524334 MPR524301:MPR524334 MFV524301:MFV524334 LVZ524301:LVZ524334 LMD524301:LMD524334 LCH524301:LCH524334 KSL524301:KSL524334 KIP524301:KIP524334 JYT524301:JYT524334 JOX524301:JOX524334 JFB524301:JFB524334 IVF524301:IVF524334 ILJ524301:ILJ524334 IBN524301:IBN524334 HRR524301:HRR524334 HHV524301:HHV524334 GXZ524301:GXZ524334 GOD524301:GOD524334 GEH524301:GEH524334 FUL524301:FUL524334 FKP524301:FKP524334 FAT524301:FAT524334 EQX524301:EQX524334 EHB524301:EHB524334 DXF524301:DXF524334 DNJ524301:DNJ524334 DDN524301:DDN524334 CTR524301:CTR524334 CJV524301:CJV524334 BZZ524301:BZZ524334 BQD524301:BQD524334 BGH524301:BGH524334 AWL524301:AWL524334 AMP524301:AMP524334 ACT524301:ACT524334 SX524301:SX524334 JB524301:JB524334 WVN458765:WVN458798 WLR458765:WLR458798 WBV458765:WBV458798 VRZ458765:VRZ458798 VID458765:VID458798 UYH458765:UYH458798 UOL458765:UOL458798 UEP458765:UEP458798 TUT458765:TUT458798 TKX458765:TKX458798 TBB458765:TBB458798 SRF458765:SRF458798 SHJ458765:SHJ458798 RXN458765:RXN458798 RNR458765:RNR458798 RDV458765:RDV458798 QTZ458765:QTZ458798 QKD458765:QKD458798 QAH458765:QAH458798 PQL458765:PQL458798 PGP458765:PGP458798 OWT458765:OWT458798 OMX458765:OMX458798 ODB458765:ODB458798 NTF458765:NTF458798 NJJ458765:NJJ458798 MZN458765:MZN458798 MPR458765:MPR458798 MFV458765:MFV458798 LVZ458765:LVZ458798 LMD458765:LMD458798 LCH458765:LCH458798 KSL458765:KSL458798 KIP458765:KIP458798 JYT458765:JYT458798 JOX458765:JOX458798 JFB458765:JFB458798 IVF458765:IVF458798 ILJ458765:ILJ458798 IBN458765:IBN458798 HRR458765:HRR458798 HHV458765:HHV458798 GXZ458765:GXZ458798 GOD458765:GOD458798 GEH458765:GEH458798 FUL458765:FUL458798 FKP458765:FKP458798 FAT458765:FAT458798 EQX458765:EQX458798 EHB458765:EHB458798 DXF458765:DXF458798 DNJ458765:DNJ458798 DDN458765:DDN458798 CTR458765:CTR458798 CJV458765:CJV458798 BZZ458765:BZZ458798 BQD458765:BQD458798 BGH458765:BGH458798 AWL458765:AWL458798 AMP458765:AMP458798 ACT458765:ACT458798 SX458765:SX458798 JB458765:JB458798 WVN393229:WVN393262 WLR393229:WLR393262 WBV393229:WBV393262 VRZ393229:VRZ393262 VID393229:VID393262 UYH393229:UYH393262 UOL393229:UOL393262 UEP393229:UEP393262 TUT393229:TUT393262 TKX393229:TKX393262 TBB393229:TBB393262 SRF393229:SRF393262 SHJ393229:SHJ393262 RXN393229:RXN393262 RNR393229:RNR393262 RDV393229:RDV393262 QTZ393229:QTZ393262 QKD393229:QKD393262 QAH393229:QAH393262 PQL393229:PQL393262 PGP393229:PGP393262 OWT393229:OWT393262 OMX393229:OMX393262 ODB393229:ODB393262 NTF393229:NTF393262 NJJ393229:NJJ393262 MZN393229:MZN393262 MPR393229:MPR393262 MFV393229:MFV393262 LVZ393229:LVZ393262 LMD393229:LMD393262 LCH393229:LCH393262 KSL393229:KSL393262 KIP393229:KIP393262 JYT393229:JYT393262 JOX393229:JOX393262 JFB393229:JFB393262 IVF393229:IVF393262 ILJ393229:ILJ393262 IBN393229:IBN393262 HRR393229:HRR393262 HHV393229:HHV393262 GXZ393229:GXZ393262 GOD393229:GOD393262 GEH393229:GEH393262 FUL393229:FUL393262 FKP393229:FKP393262 FAT393229:FAT393262 EQX393229:EQX393262 EHB393229:EHB393262 DXF393229:DXF393262 DNJ393229:DNJ393262 DDN393229:DDN393262 CTR393229:CTR393262 CJV393229:CJV393262 BZZ393229:BZZ393262 BQD393229:BQD393262 BGH393229:BGH393262 AWL393229:AWL393262 AMP393229:AMP393262 ACT393229:ACT393262 SX393229:SX393262 JB393229:JB393262 WVN327693:WVN327726 WLR327693:WLR327726 WBV327693:WBV327726 VRZ327693:VRZ327726 VID327693:VID327726 UYH327693:UYH327726 UOL327693:UOL327726 UEP327693:UEP327726 TUT327693:TUT327726 TKX327693:TKX327726 TBB327693:TBB327726 SRF327693:SRF327726 SHJ327693:SHJ327726 RXN327693:RXN327726 RNR327693:RNR327726 RDV327693:RDV327726 QTZ327693:QTZ327726 QKD327693:QKD327726 QAH327693:QAH327726 PQL327693:PQL327726 PGP327693:PGP327726 OWT327693:OWT327726 OMX327693:OMX327726 ODB327693:ODB327726 NTF327693:NTF327726 NJJ327693:NJJ327726 MZN327693:MZN327726 MPR327693:MPR327726 MFV327693:MFV327726 LVZ327693:LVZ327726 LMD327693:LMD327726 LCH327693:LCH327726 KSL327693:KSL327726 KIP327693:KIP327726 JYT327693:JYT327726 JOX327693:JOX327726 JFB327693:JFB327726 IVF327693:IVF327726 ILJ327693:ILJ327726 IBN327693:IBN327726 HRR327693:HRR327726 HHV327693:HHV327726 GXZ327693:GXZ327726 GOD327693:GOD327726 GEH327693:GEH327726 FUL327693:FUL327726 FKP327693:FKP327726 FAT327693:FAT327726 EQX327693:EQX327726 EHB327693:EHB327726 DXF327693:DXF327726 DNJ327693:DNJ327726 DDN327693:DDN327726 CTR327693:CTR327726 CJV327693:CJV327726 BZZ327693:BZZ327726 BQD327693:BQD327726 BGH327693:BGH327726 AWL327693:AWL327726 AMP327693:AMP327726 ACT327693:ACT327726 SX327693:SX327726 JB327693:JB327726 WVN262157:WVN262190 WLR262157:WLR262190 WBV262157:WBV262190 VRZ262157:VRZ262190 VID262157:VID262190 UYH262157:UYH262190 UOL262157:UOL262190 UEP262157:UEP262190 TUT262157:TUT262190 TKX262157:TKX262190 TBB262157:TBB262190 SRF262157:SRF262190 SHJ262157:SHJ262190 RXN262157:RXN262190 RNR262157:RNR262190 RDV262157:RDV262190 QTZ262157:QTZ262190 QKD262157:QKD262190 QAH262157:QAH262190 PQL262157:PQL262190 PGP262157:PGP262190 OWT262157:OWT262190 OMX262157:OMX262190 ODB262157:ODB262190 NTF262157:NTF262190 NJJ262157:NJJ262190 MZN262157:MZN262190 MPR262157:MPR262190 MFV262157:MFV262190 LVZ262157:LVZ262190 LMD262157:LMD262190 LCH262157:LCH262190 KSL262157:KSL262190 KIP262157:KIP262190 JYT262157:JYT262190 JOX262157:JOX262190 JFB262157:JFB262190 IVF262157:IVF262190 ILJ262157:ILJ262190 IBN262157:IBN262190 HRR262157:HRR262190 HHV262157:HHV262190 GXZ262157:GXZ262190 GOD262157:GOD262190 GEH262157:GEH262190 FUL262157:FUL262190 FKP262157:FKP262190 FAT262157:FAT262190 EQX262157:EQX262190 EHB262157:EHB262190 DXF262157:DXF262190 DNJ262157:DNJ262190 DDN262157:DDN262190 CTR262157:CTR262190 CJV262157:CJV262190 BZZ262157:BZZ262190 BQD262157:BQD262190 BGH262157:BGH262190 AWL262157:AWL262190 AMP262157:AMP262190 ACT262157:ACT262190 SX262157:SX262190 JB262157:JB262190 WVN196621:WVN196654 WLR196621:WLR196654 WBV196621:WBV196654 VRZ196621:VRZ196654 VID196621:VID196654 UYH196621:UYH196654 UOL196621:UOL196654 UEP196621:UEP196654 TUT196621:TUT196654 TKX196621:TKX196654 TBB196621:TBB196654 SRF196621:SRF196654 SHJ196621:SHJ196654 RXN196621:RXN196654 RNR196621:RNR196654 RDV196621:RDV196654 QTZ196621:QTZ196654 QKD196621:QKD196654 QAH196621:QAH196654 PQL196621:PQL196654 PGP196621:PGP196654 OWT196621:OWT196654 OMX196621:OMX196654 ODB196621:ODB196654 NTF196621:NTF196654 NJJ196621:NJJ196654 MZN196621:MZN196654 MPR196621:MPR196654 MFV196621:MFV196654 LVZ196621:LVZ196654 LMD196621:LMD196654 LCH196621:LCH196654 KSL196621:KSL196654 KIP196621:KIP196654 JYT196621:JYT196654 JOX196621:JOX196654 JFB196621:JFB196654 IVF196621:IVF196654 ILJ196621:ILJ196654 IBN196621:IBN196654 HRR196621:HRR196654 HHV196621:HHV196654 GXZ196621:GXZ196654 GOD196621:GOD196654 GEH196621:GEH196654 FUL196621:FUL196654 FKP196621:FKP196654 FAT196621:FAT196654 EQX196621:EQX196654 EHB196621:EHB196654 DXF196621:DXF196654 DNJ196621:DNJ196654 DDN196621:DDN196654 CTR196621:CTR196654 CJV196621:CJV196654 BZZ196621:BZZ196654 BQD196621:BQD196654 BGH196621:BGH196654 AWL196621:AWL196654 AMP196621:AMP196654 ACT196621:ACT196654 SX196621:SX196654 JB196621:JB196654 WVN131085:WVN131118 WLR131085:WLR131118 WBV131085:WBV131118 VRZ131085:VRZ131118 VID131085:VID131118 UYH131085:UYH131118 UOL131085:UOL131118 UEP131085:UEP131118 TUT131085:TUT131118 TKX131085:TKX131118 TBB131085:TBB131118 SRF131085:SRF131118 SHJ131085:SHJ131118 RXN131085:RXN131118 RNR131085:RNR131118 RDV131085:RDV131118 QTZ131085:QTZ131118 QKD131085:QKD131118 QAH131085:QAH131118 PQL131085:PQL131118 PGP131085:PGP131118 OWT131085:OWT131118 OMX131085:OMX131118 ODB131085:ODB131118 NTF131085:NTF131118 NJJ131085:NJJ131118 MZN131085:MZN131118 MPR131085:MPR131118 MFV131085:MFV131118 LVZ131085:LVZ131118 LMD131085:LMD131118 LCH131085:LCH131118 KSL131085:KSL131118 KIP131085:KIP131118 JYT131085:JYT131118 JOX131085:JOX131118 JFB131085:JFB131118 IVF131085:IVF131118 ILJ131085:ILJ131118 IBN131085:IBN131118 HRR131085:HRR131118 HHV131085:HHV131118 GXZ131085:GXZ131118 GOD131085:GOD131118 GEH131085:GEH131118 FUL131085:FUL131118 FKP131085:FKP131118 FAT131085:FAT131118 EQX131085:EQX131118 EHB131085:EHB131118 DXF131085:DXF131118 DNJ131085:DNJ131118 DDN131085:DDN131118 CTR131085:CTR131118 CJV131085:CJV131118 BZZ131085:BZZ131118 BQD131085:BQD131118 BGH131085:BGH131118 AWL131085:AWL131118 AMP131085:AMP131118 ACT131085:ACT131118 SX131085:SX131118 JB131085:JB131118 WVN65549:WVN65582 WLR65549:WLR65582 WBV65549:WBV65582 VRZ65549:VRZ65582 VID65549:VID65582 UYH65549:UYH65582 UOL65549:UOL65582 UEP65549:UEP65582 TUT65549:TUT65582 TKX65549:TKX65582 TBB65549:TBB65582 SRF65549:SRF65582 SHJ65549:SHJ65582 RXN65549:RXN65582 RNR65549:RNR65582 RDV65549:RDV65582 QTZ65549:QTZ65582 QKD65549:QKD65582 QAH65549:QAH65582 PQL65549:PQL65582 PGP65549:PGP65582 OWT65549:OWT65582 OMX65549:OMX65582 ODB65549:ODB65582 NTF65549:NTF65582 NJJ65549:NJJ65582 MZN65549:MZN65582 MPR65549:MPR65582 MFV65549:MFV65582 LVZ65549:LVZ65582 LMD65549:LMD65582 LCH65549:LCH65582 KSL65549:KSL65582 KIP65549:KIP65582 JYT65549:JYT65582 JOX65549:JOX65582 JFB65549:JFB65582 IVF65549:IVF65582 ILJ65549:ILJ65582 IBN65549:IBN65582 HRR65549:HRR65582 HHV65549:HHV65582 GXZ65549:GXZ65582 GOD65549:GOD65582 GEH65549:GEH65582 FUL65549:FUL65582 FKP65549:FKP65582 FAT65549:FAT65582 EQX65549:EQX65582 EHB65549:EHB65582 DXF65549:DXF65582 DNJ65549:DNJ65582 DDN65549:DDN65582 CTR65549:CTR65582 CJV65549:CJV65582 BZZ65549:BZZ65582 BQD65549:BQD65582 BGH65549:BGH65582 AWL65549:AWL65582 AMP65549:AMP65582 ACT65549:ACT65582 SX65549:SX65582 JB65549:JB65582 SX3:SX46 ACT3:ACT46 AMP3:AMP46 AWL3:AWL46 BGH3:BGH46 BQD3:BQD46 BZZ3:BZZ46 CJV3:CJV46 CTR3:CTR46 DDN3:DDN46 DNJ3:DNJ46 DXF3:DXF46 EHB3:EHB46 EQX3:EQX46 FAT3:FAT46 FKP3:FKP46 FUL3:FUL46 GEH3:GEH46 GOD3:GOD46 GXZ3:GXZ46 HHV3:HHV46 HRR3:HRR46 IBN3:IBN46 ILJ3:ILJ46 IVF3:IVF46 JFB3:JFB46 JOX3:JOX46 JYT3:JYT46 KIP3:KIP46 KSL3:KSL46 LCH3:LCH46 LMD3:LMD46 LVZ3:LVZ46 MFV3:MFV46 MPR3:MPR46 MZN3:MZN46 NJJ3:NJJ46 NTF3:NTF46 ODB3:ODB46 OMX3:OMX46 OWT3:OWT46 PGP3:PGP46 PQL3:PQL46 QAH3:QAH46 QKD3:QKD46 QTZ3:QTZ46 RDV3:RDV46 RNR3:RNR46 RXN3:RXN46 SHJ3:SHJ46 SRF3:SRF46 TBB3:TBB46 TKX3:TKX46 TUT3:TUT46 UEP3:UEP46 UOL3:UOL46 UYH3:UYH46 VID3:VID46 VRZ3:VRZ46 WBV3:WBV46 WLR3:WLR46 WVN3:WVN46 JB3:JB46">
      <formula1>0</formula1>
      <formula2>10000000000</formula2>
    </dataValidation>
    <dataValidation type="whole" allowBlank="1" showInputMessage="1" showErrorMessage="1" errorTitle="Error en el dato de la celda" error="La estimación de la celda no permite importes en negativo." prompt="Si esta estimando compensación de servicio, observar lo dispuesto en el artículo 54 Bis. de la Ley de Servidores Públicos del Estado de Jalisco y sus Municipios." sqref="WVJ983053:WVJ983086 WLN983053:WLN983086 WBR983053:WBR983086 VRV983053:VRV983086 VHZ983053:VHZ983086 UYD983053:UYD983086 UOH983053:UOH983086 UEL983053:UEL983086 TUP983053:TUP983086 TKT983053:TKT983086 TAX983053:TAX983086 SRB983053:SRB983086 SHF983053:SHF983086 RXJ983053:RXJ983086 RNN983053:RNN983086 RDR983053:RDR983086 QTV983053:QTV983086 QJZ983053:QJZ983086 QAD983053:QAD983086 PQH983053:PQH983086 PGL983053:PGL983086 OWP983053:OWP983086 OMT983053:OMT983086 OCX983053:OCX983086 NTB983053:NTB983086 NJF983053:NJF983086 MZJ983053:MZJ983086 MPN983053:MPN983086 MFR983053:MFR983086 LVV983053:LVV983086 LLZ983053:LLZ983086 LCD983053:LCD983086 KSH983053:KSH983086 KIL983053:KIL983086 JYP983053:JYP983086 JOT983053:JOT983086 JEX983053:JEX983086 IVB983053:IVB983086 ILF983053:ILF983086 IBJ983053:IBJ983086 HRN983053:HRN983086 HHR983053:HHR983086 GXV983053:GXV983086 GNZ983053:GNZ983086 GED983053:GED983086 FUH983053:FUH983086 FKL983053:FKL983086 FAP983053:FAP983086 EQT983053:EQT983086 EGX983053:EGX983086 DXB983053:DXB983086 DNF983053:DNF983086 DDJ983053:DDJ983086 CTN983053:CTN983086 CJR983053:CJR983086 BZV983053:BZV983086 BPZ983053:BPZ983086 BGD983053:BGD983086 AWH983053:AWH983086 AML983053:AML983086 ACP983053:ACP983086 ST983053:ST983086 IX983053:IX983086 WVJ917517:WVJ917550 WLN917517:WLN917550 WBR917517:WBR917550 VRV917517:VRV917550 VHZ917517:VHZ917550 UYD917517:UYD917550 UOH917517:UOH917550 UEL917517:UEL917550 TUP917517:TUP917550 TKT917517:TKT917550 TAX917517:TAX917550 SRB917517:SRB917550 SHF917517:SHF917550 RXJ917517:RXJ917550 RNN917517:RNN917550 RDR917517:RDR917550 QTV917517:QTV917550 QJZ917517:QJZ917550 QAD917517:QAD917550 PQH917517:PQH917550 PGL917517:PGL917550 OWP917517:OWP917550 OMT917517:OMT917550 OCX917517:OCX917550 NTB917517:NTB917550 NJF917517:NJF917550 MZJ917517:MZJ917550 MPN917517:MPN917550 MFR917517:MFR917550 LVV917517:LVV917550 LLZ917517:LLZ917550 LCD917517:LCD917550 KSH917517:KSH917550 KIL917517:KIL917550 JYP917517:JYP917550 JOT917517:JOT917550 JEX917517:JEX917550 IVB917517:IVB917550 ILF917517:ILF917550 IBJ917517:IBJ917550 HRN917517:HRN917550 HHR917517:HHR917550 GXV917517:GXV917550 GNZ917517:GNZ917550 GED917517:GED917550 FUH917517:FUH917550 FKL917517:FKL917550 FAP917517:FAP917550 EQT917517:EQT917550 EGX917517:EGX917550 DXB917517:DXB917550 DNF917517:DNF917550 DDJ917517:DDJ917550 CTN917517:CTN917550 CJR917517:CJR917550 BZV917517:BZV917550 BPZ917517:BPZ917550 BGD917517:BGD917550 AWH917517:AWH917550 AML917517:AML917550 ACP917517:ACP917550 ST917517:ST917550 IX917517:IX917550 WVJ851981:WVJ852014 WLN851981:WLN852014 WBR851981:WBR852014 VRV851981:VRV852014 VHZ851981:VHZ852014 UYD851981:UYD852014 UOH851981:UOH852014 UEL851981:UEL852014 TUP851981:TUP852014 TKT851981:TKT852014 TAX851981:TAX852014 SRB851981:SRB852014 SHF851981:SHF852014 RXJ851981:RXJ852014 RNN851981:RNN852014 RDR851981:RDR852014 QTV851981:QTV852014 QJZ851981:QJZ852014 QAD851981:QAD852014 PQH851981:PQH852014 PGL851981:PGL852014 OWP851981:OWP852014 OMT851981:OMT852014 OCX851981:OCX852014 NTB851981:NTB852014 NJF851981:NJF852014 MZJ851981:MZJ852014 MPN851981:MPN852014 MFR851981:MFR852014 LVV851981:LVV852014 LLZ851981:LLZ852014 LCD851981:LCD852014 KSH851981:KSH852014 KIL851981:KIL852014 JYP851981:JYP852014 JOT851981:JOT852014 JEX851981:JEX852014 IVB851981:IVB852014 ILF851981:ILF852014 IBJ851981:IBJ852014 HRN851981:HRN852014 HHR851981:HHR852014 GXV851981:GXV852014 GNZ851981:GNZ852014 GED851981:GED852014 FUH851981:FUH852014 FKL851981:FKL852014 FAP851981:FAP852014 EQT851981:EQT852014 EGX851981:EGX852014 DXB851981:DXB852014 DNF851981:DNF852014 DDJ851981:DDJ852014 CTN851981:CTN852014 CJR851981:CJR852014 BZV851981:BZV852014 BPZ851981:BPZ852014 BGD851981:BGD852014 AWH851981:AWH852014 AML851981:AML852014 ACP851981:ACP852014 ST851981:ST852014 IX851981:IX852014 WVJ786445:WVJ786478 WLN786445:WLN786478 WBR786445:WBR786478 VRV786445:VRV786478 VHZ786445:VHZ786478 UYD786445:UYD786478 UOH786445:UOH786478 UEL786445:UEL786478 TUP786445:TUP786478 TKT786445:TKT786478 TAX786445:TAX786478 SRB786445:SRB786478 SHF786445:SHF786478 RXJ786445:RXJ786478 RNN786445:RNN786478 RDR786445:RDR786478 QTV786445:QTV786478 QJZ786445:QJZ786478 QAD786445:QAD786478 PQH786445:PQH786478 PGL786445:PGL786478 OWP786445:OWP786478 OMT786445:OMT786478 OCX786445:OCX786478 NTB786445:NTB786478 NJF786445:NJF786478 MZJ786445:MZJ786478 MPN786445:MPN786478 MFR786445:MFR786478 LVV786445:LVV786478 LLZ786445:LLZ786478 LCD786445:LCD786478 KSH786445:KSH786478 KIL786445:KIL786478 JYP786445:JYP786478 JOT786445:JOT786478 JEX786445:JEX786478 IVB786445:IVB786478 ILF786445:ILF786478 IBJ786445:IBJ786478 HRN786445:HRN786478 HHR786445:HHR786478 GXV786445:GXV786478 GNZ786445:GNZ786478 GED786445:GED786478 FUH786445:FUH786478 FKL786445:FKL786478 FAP786445:FAP786478 EQT786445:EQT786478 EGX786445:EGX786478 DXB786445:DXB786478 DNF786445:DNF786478 DDJ786445:DDJ786478 CTN786445:CTN786478 CJR786445:CJR786478 BZV786445:BZV786478 BPZ786445:BPZ786478 BGD786445:BGD786478 AWH786445:AWH786478 AML786445:AML786478 ACP786445:ACP786478 ST786445:ST786478 IX786445:IX786478 WVJ720909:WVJ720942 WLN720909:WLN720942 WBR720909:WBR720942 VRV720909:VRV720942 VHZ720909:VHZ720942 UYD720909:UYD720942 UOH720909:UOH720942 UEL720909:UEL720942 TUP720909:TUP720942 TKT720909:TKT720942 TAX720909:TAX720942 SRB720909:SRB720942 SHF720909:SHF720942 RXJ720909:RXJ720942 RNN720909:RNN720942 RDR720909:RDR720942 QTV720909:QTV720942 QJZ720909:QJZ720942 QAD720909:QAD720942 PQH720909:PQH720942 PGL720909:PGL720942 OWP720909:OWP720942 OMT720909:OMT720942 OCX720909:OCX720942 NTB720909:NTB720942 NJF720909:NJF720942 MZJ720909:MZJ720942 MPN720909:MPN720942 MFR720909:MFR720942 LVV720909:LVV720942 LLZ720909:LLZ720942 LCD720909:LCD720942 KSH720909:KSH720942 KIL720909:KIL720942 JYP720909:JYP720942 JOT720909:JOT720942 JEX720909:JEX720942 IVB720909:IVB720942 ILF720909:ILF720942 IBJ720909:IBJ720942 HRN720909:HRN720942 HHR720909:HHR720942 GXV720909:GXV720942 GNZ720909:GNZ720942 GED720909:GED720942 FUH720909:FUH720942 FKL720909:FKL720942 FAP720909:FAP720942 EQT720909:EQT720942 EGX720909:EGX720942 DXB720909:DXB720942 DNF720909:DNF720942 DDJ720909:DDJ720942 CTN720909:CTN720942 CJR720909:CJR720942 BZV720909:BZV720942 BPZ720909:BPZ720942 BGD720909:BGD720942 AWH720909:AWH720942 AML720909:AML720942 ACP720909:ACP720942 ST720909:ST720942 IX720909:IX720942 WVJ655373:WVJ655406 WLN655373:WLN655406 WBR655373:WBR655406 VRV655373:VRV655406 VHZ655373:VHZ655406 UYD655373:UYD655406 UOH655373:UOH655406 UEL655373:UEL655406 TUP655373:TUP655406 TKT655373:TKT655406 TAX655373:TAX655406 SRB655373:SRB655406 SHF655373:SHF655406 RXJ655373:RXJ655406 RNN655373:RNN655406 RDR655373:RDR655406 QTV655373:QTV655406 QJZ655373:QJZ655406 QAD655373:QAD655406 PQH655373:PQH655406 PGL655373:PGL655406 OWP655373:OWP655406 OMT655373:OMT655406 OCX655373:OCX655406 NTB655373:NTB655406 NJF655373:NJF655406 MZJ655373:MZJ655406 MPN655373:MPN655406 MFR655373:MFR655406 LVV655373:LVV655406 LLZ655373:LLZ655406 LCD655373:LCD655406 KSH655373:KSH655406 KIL655373:KIL655406 JYP655373:JYP655406 JOT655373:JOT655406 JEX655373:JEX655406 IVB655373:IVB655406 ILF655373:ILF655406 IBJ655373:IBJ655406 HRN655373:HRN655406 HHR655373:HHR655406 GXV655373:GXV655406 GNZ655373:GNZ655406 GED655373:GED655406 FUH655373:FUH655406 FKL655373:FKL655406 FAP655373:FAP655406 EQT655373:EQT655406 EGX655373:EGX655406 DXB655373:DXB655406 DNF655373:DNF655406 DDJ655373:DDJ655406 CTN655373:CTN655406 CJR655373:CJR655406 BZV655373:BZV655406 BPZ655373:BPZ655406 BGD655373:BGD655406 AWH655373:AWH655406 AML655373:AML655406 ACP655373:ACP655406 ST655373:ST655406 IX655373:IX655406 WVJ589837:WVJ589870 WLN589837:WLN589870 WBR589837:WBR589870 VRV589837:VRV589870 VHZ589837:VHZ589870 UYD589837:UYD589870 UOH589837:UOH589870 UEL589837:UEL589870 TUP589837:TUP589870 TKT589837:TKT589870 TAX589837:TAX589870 SRB589837:SRB589870 SHF589837:SHF589870 RXJ589837:RXJ589870 RNN589837:RNN589870 RDR589837:RDR589870 QTV589837:QTV589870 QJZ589837:QJZ589870 QAD589837:QAD589870 PQH589837:PQH589870 PGL589837:PGL589870 OWP589837:OWP589870 OMT589837:OMT589870 OCX589837:OCX589870 NTB589837:NTB589870 NJF589837:NJF589870 MZJ589837:MZJ589870 MPN589837:MPN589870 MFR589837:MFR589870 LVV589837:LVV589870 LLZ589837:LLZ589870 LCD589837:LCD589870 KSH589837:KSH589870 KIL589837:KIL589870 JYP589837:JYP589870 JOT589837:JOT589870 JEX589837:JEX589870 IVB589837:IVB589870 ILF589837:ILF589870 IBJ589837:IBJ589870 HRN589837:HRN589870 HHR589837:HHR589870 GXV589837:GXV589870 GNZ589837:GNZ589870 GED589837:GED589870 FUH589837:FUH589870 FKL589837:FKL589870 FAP589837:FAP589870 EQT589837:EQT589870 EGX589837:EGX589870 DXB589837:DXB589870 DNF589837:DNF589870 DDJ589837:DDJ589870 CTN589837:CTN589870 CJR589837:CJR589870 BZV589837:BZV589870 BPZ589837:BPZ589870 BGD589837:BGD589870 AWH589837:AWH589870 AML589837:AML589870 ACP589837:ACP589870 ST589837:ST589870 IX589837:IX589870 WVJ524301:WVJ524334 WLN524301:WLN524334 WBR524301:WBR524334 VRV524301:VRV524334 VHZ524301:VHZ524334 UYD524301:UYD524334 UOH524301:UOH524334 UEL524301:UEL524334 TUP524301:TUP524334 TKT524301:TKT524334 TAX524301:TAX524334 SRB524301:SRB524334 SHF524301:SHF524334 RXJ524301:RXJ524334 RNN524301:RNN524334 RDR524301:RDR524334 QTV524301:QTV524334 QJZ524301:QJZ524334 QAD524301:QAD524334 PQH524301:PQH524334 PGL524301:PGL524334 OWP524301:OWP524334 OMT524301:OMT524334 OCX524301:OCX524334 NTB524301:NTB524334 NJF524301:NJF524334 MZJ524301:MZJ524334 MPN524301:MPN524334 MFR524301:MFR524334 LVV524301:LVV524334 LLZ524301:LLZ524334 LCD524301:LCD524334 KSH524301:KSH524334 KIL524301:KIL524334 JYP524301:JYP524334 JOT524301:JOT524334 JEX524301:JEX524334 IVB524301:IVB524334 ILF524301:ILF524334 IBJ524301:IBJ524334 HRN524301:HRN524334 HHR524301:HHR524334 GXV524301:GXV524334 GNZ524301:GNZ524334 GED524301:GED524334 FUH524301:FUH524334 FKL524301:FKL524334 FAP524301:FAP524334 EQT524301:EQT524334 EGX524301:EGX524334 DXB524301:DXB524334 DNF524301:DNF524334 DDJ524301:DDJ524334 CTN524301:CTN524334 CJR524301:CJR524334 BZV524301:BZV524334 BPZ524301:BPZ524334 BGD524301:BGD524334 AWH524301:AWH524334 AML524301:AML524334 ACP524301:ACP524334 ST524301:ST524334 IX524301:IX524334 WVJ458765:WVJ458798 WLN458765:WLN458798 WBR458765:WBR458798 VRV458765:VRV458798 VHZ458765:VHZ458798 UYD458765:UYD458798 UOH458765:UOH458798 UEL458765:UEL458798 TUP458765:TUP458798 TKT458765:TKT458798 TAX458765:TAX458798 SRB458765:SRB458798 SHF458765:SHF458798 RXJ458765:RXJ458798 RNN458765:RNN458798 RDR458765:RDR458798 QTV458765:QTV458798 QJZ458765:QJZ458798 QAD458765:QAD458798 PQH458765:PQH458798 PGL458765:PGL458798 OWP458765:OWP458798 OMT458765:OMT458798 OCX458765:OCX458798 NTB458765:NTB458798 NJF458765:NJF458798 MZJ458765:MZJ458798 MPN458765:MPN458798 MFR458765:MFR458798 LVV458765:LVV458798 LLZ458765:LLZ458798 LCD458765:LCD458798 KSH458765:KSH458798 KIL458765:KIL458798 JYP458765:JYP458798 JOT458765:JOT458798 JEX458765:JEX458798 IVB458765:IVB458798 ILF458765:ILF458798 IBJ458765:IBJ458798 HRN458765:HRN458798 HHR458765:HHR458798 GXV458765:GXV458798 GNZ458765:GNZ458798 GED458765:GED458798 FUH458765:FUH458798 FKL458765:FKL458798 FAP458765:FAP458798 EQT458765:EQT458798 EGX458765:EGX458798 DXB458765:DXB458798 DNF458765:DNF458798 DDJ458765:DDJ458798 CTN458765:CTN458798 CJR458765:CJR458798 BZV458765:BZV458798 BPZ458765:BPZ458798 BGD458765:BGD458798 AWH458765:AWH458798 AML458765:AML458798 ACP458765:ACP458798 ST458765:ST458798 IX458765:IX458798 WVJ393229:WVJ393262 WLN393229:WLN393262 WBR393229:WBR393262 VRV393229:VRV393262 VHZ393229:VHZ393262 UYD393229:UYD393262 UOH393229:UOH393262 UEL393229:UEL393262 TUP393229:TUP393262 TKT393229:TKT393262 TAX393229:TAX393262 SRB393229:SRB393262 SHF393229:SHF393262 RXJ393229:RXJ393262 RNN393229:RNN393262 RDR393229:RDR393262 QTV393229:QTV393262 QJZ393229:QJZ393262 QAD393229:QAD393262 PQH393229:PQH393262 PGL393229:PGL393262 OWP393229:OWP393262 OMT393229:OMT393262 OCX393229:OCX393262 NTB393229:NTB393262 NJF393229:NJF393262 MZJ393229:MZJ393262 MPN393229:MPN393262 MFR393229:MFR393262 LVV393229:LVV393262 LLZ393229:LLZ393262 LCD393229:LCD393262 KSH393229:KSH393262 KIL393229:KIL393262 JYP393229:JYP393262 JOT393229:JOT393262 JEX393229:JEX393262 IVB393229:IVB393262 ILF393229:ILF393262 IBJ393229:IBJ393262 HRN393229:HRN393262 HHR393229:HHR393262 GXV393229:GXV393262 GNZ393229:GNZ393262 GED393229:GED393262 FUH393229:FUH393262 FKL393229:FKL393262 FAP393229:FAP393262 EQT393229:EQT393262 EGX393229:EGX393262 DXB393229:DXB393262 DNF393229:DNF393262 DDJ393229:DDJ393262 CTN393229:CTN393262 CJR393229:CJR393262 BZV393229:BZV393262 BPZ393229:BPZ393262 BGD393229:BGD393262 AWH393229:AWH393262 AML393229:AML393262 ACP393229:ACP393262 ST393229:ST393262 IX393229:IX393262 WVJ327693:WVJ327726 WLN327693:WLN327726 WBR327693:WBR327726 VRV327693:VRV327726 VHZ327693:VHZ327726 UYD327693:UYD327726 UOH327693:UOH327726 UEL327693:UEL327726 TUP327693:TUP327726 TKT327693:TKT327726 TAX327693:TAX327726 SRB327693:SRB327726 SHF327693:SHF327726 RXJ327693:RXJ327726 RNN327693:RNN327726 RDR327693:RDR327726 QTV327693:QTV327726 QJZ327693:QJZ327726 QAD327693:QAD327726 PQH327693:PQH327726 PGL327693:PGL327726 OWP327693:OWP327726 OMT327693:OMT327726 OCX327693:OCX327726 NTB327693:NTB327726 NJF327693:NJF327726 MZJ327693:MZJ327726 MPN327693:MPN327726 MFR327693:MFR327726 LVV327693:LVV327726 LLZ327693:LLZ327726 LCD327693:LCD327726 KSH327693:KSH327726 KIL327693:KIL327726 JYP327693:JYP327726 JOT327693:JOT327726 JEX327693:JEX327726 IVB327693:IVB327726 ILF327693:ILF327726 IBJ327693:IBJ327726 HRN327693:HRN327726 HHR327693:HHR327726 GXV327693:GXV327726 GNZ327693:GNZ327726 GED327693:GED327726 FUH327693:FUH327726 FKL327693:FKL327726 FAP327693:FAP327726 EQT327693:EQT327726 EGX327693:EGX327726 DXB327693:DXB327726 DNF327693:DNF327726 DDJ327693:DDJ327726 CTN327693:CTN327726 CJR327693:CJR327726 BZV327693:BZV327726 BPZ327693:BPZ327726 BGD327693:BGD327726 AWH327693:AWH327726 AML327693:AML327726 ACP327693:ACP327726 ST327693:ST327726 IX327693:IX327726 WVJ262157:WVJ262190 WLN262157:WLN262190 WBR262157:WBR262190 VRV262157:VRV262190 VHZ262157:VHZ262190 UYD262157:UYD262190 UOH262157:UOH262190 UEL262157:UEL262190 TUP262157:TUP262190 TKT262157:TKT262190 TAX262157:TAX262190 SRB262157:SRB262190 SHF262157:SHF262190 RXJ262157:RXJ262190 RNN262157:RNN262190 RDR262157:RDR262190 QTV262157:QTV262190 QJZ262157:QJZ262190 QAD262157:QAD262190 PQH262157:PQH262190 PGL262157:PGL262190 OWP262157:OWP262190 OMT262157:OMT262190 OCX262157:OCX262190 NTB262157:NTB262190 NJF262157:NJF262190 MZJ262157:MZJ262190 MPN262157:MPN262190 MFR262157:MFR262190 LVV262157:LVV262190 LLZ262157:LLZ262190 LCD262157:LCD262190 KSH262157:KSH262190 KIL262157:KIL262190 JYP262157:JYP262190 JOT262157:JOT262190 JEX262157:JEX262190 IVB262157:IVB262190 ILF262157:ILF262190 IBJ262157:IBJ262190 HRN262157:HRN262190 HHR262157:HHR262190 GXV262157:GXV262190 GNZ262157:GNZ262190 GED262157:GED262190 FUH262157:FUH262190 FKL262157:FKL262190 FAP262157:FAP262190 EQT262157:EQT262190 EGX262157:EGX262190 DXB262157:DXB262190 DNF262157:DNF262190 DDJ262157:DDJ262190 CTN262157:CTN262190 CJR262157:CJR262190 BZV262157:BZV262190 BPZ262157:BPZ262190 BGD262157:BGD262190 AWH262157:AWH262190 AML262157:AML262190 ACP262157:ACP262190 ST262157:ST262190 IX262157:IX262190 WVJ196621:WVJ196654 WLN196621:WLN196654 WBR196621:WBR196654 VRV196621:VRV196654 VHZ196621:VHZ196654 UYD196621:UYD196654 UOH196621:UOH196654 UEL196621:UEL196654 TUP196621:TUP196654 TKT196621:TKT196654 TAX196621:TAX196654 SRB196621:SRB196654 SHF196621:SHF196654 RXJ196621:RXJ196654 RNN196621:RNN196654 RDR196621:RDR196654 QTV196621:QTV196654 QJZ196621:QJZ196654 QAD196621:QAD196654 PQH196621:PQH196654 PGL196621:PGL196654 OWP196621:OWP196654 OMT196621:OMT196654 OCX196621:OCX196654 NTB196621:NTB196654 NJF196621:NJF196654 MZJ196621:MZJ196654 MPN196621:MPN196654 MFR196621:MFR196654 LVV196621:LVV196654 LLZ196621:LLZ196654 LCD196621:LCD196654 KSH196621:KSH196654 KIL196621:KIL196654 JYP196621:JYP196654 JOT196621:JOT196654 JEX196621:JEX196654 IVB196621:IVB196654 ILF196621:ILF196654 IBJ196621:IBJ196654 HRN196621:HRN196654 HHR196621:HHR196654 GXV196621:GXV196654 GNZ196621:GNZ196654 GED196621:GED196654 FUH196621:FUH196654 FKL196621:FKL196654 FAP196621:FAP196654 EQT196621:EQT196654 EGX196621:EGX196654 DXB196621:DXB196654 DNF196621:DNF196654 DDJ196621:DDJ196654 CTN196621:CTN196654 CJR196621:CJR196654 BZV196621:BZV196654 BPZ196621:BPZ196654 BGD196621:BGD196654 AWH196621:AWH196654 AML196621:AML196654 ACP196621:ACP196654 ST196621:ST196654 IX196621:IX196654 WVJ131085:WVJ131118 WLN131085:WLN131118 WBR131085:WBR131118 VRV131085:VRV131118 VHZ131085:VHZ131118 UYD131085:UYD131118 UOH131085:UOH131118 UEL131085:UEL131118 TUP131085:TUP131118 TKT131085:TKT131118 TAX131085:TAX131118 SRB131085:SRB131118 SHF131085:SHF131118 RXJ131085:RXJ131118 RNN131085:RNN131118 RDR131085:RDR131118 QTV131085:QTV131118 QJZ131085:QJZ131118 QAD131085:QAD131118 PQH131085:PQH131118 PGL131085:PGL131118 OWP131085:OWP131118 OMT131085:OMT131118 OCX131085:OCX131118 NTB131085:NTB131118 NJF131085:NJF131118 MZJ131085:MZJ131118 MPN131085:MPN131118 MFR131085:MFR131118 LVV131085:LVV131118 LLZ131085:LLZ131118 LCD131085:LCD131118 KSH131085:KSH131118 KIL131085:KIL131118 JYP131085:JYP131118 JOT131085:JOT131118 JEX131085:JEX131118 IVB131085:IVB131118 ILF131085:ILF131118 IBJ131085:IBJ131118 HRN131085:HRN131118 HHR131085:HHR131118 GXV131085:GXV131118 GNZ131085:GNZ131118 GED131085:GED131118 FUH131085:FUH131118 FKL131085:FKL131118 FAP131085:FAP131118 EQT131085:EQT131118 EGX131085:EGX131118 DXB131085:DXB131118 DNF131085:DNF131118 DDJ131085:DDJ131118 CTN131085:CTN131118 CJR131085:CJR131118 BZV131085:BZV131118 BPZ131085:BPZ131118 BGD131085:BGD131118 AWH131085:AWH131118 AML131085:AML131118 ACP131085:ACP131118 ST131085:ST131118 IX131085:IX131118 WVJ65549:WVJ65582 WLN65549:WLN65582 WBR65549:WBR65582 VRV65549:VRV65582 VHZ65549:VHZ65582 UYD65549:UYD65582 UOH65549:UOH65582 UEL65549:UEL65582 TUP65549:TUP65582 TKT65549:TKT65582 TAX65549:TAX65582 SRB65549:SRB65582 SHF65549:SHF65582 RXJ65549:RXJ65582 RNN65549:RNN65582 RDR65549:RDR65582 QTV65549:QTV65582 QJZ65549:QJZ65582 QAD65549:QAD65582 PQH65549:PQH65582 PGL65549:PGL65582 OWP65549:OWP65582 OMT65549:OMT65582 OCX65549:OCX65582 NTB65549:NTB65582 NJF65549:NJF65582 MZJ65549:MZJ65582 MPN65549:MPN65582 MFR65549:MFR65582 LVV65549:LVV65582 LLZ65549:LLZ65582 LCD65549:LCD65582 KSH65549:KSH65582 KIL65549:KIL65582 JYP65549:JYP65582 JOT65549:JOT65582 JEX65549:JEX65582 IVB65549:IVB65582 ILF65549:ILF65582 IBJ65549:IBJ65582 HRN65549:HRN65582 HHR65549:HHR65582 GXV65549:GXV65582 GNZ65549:GNZ65582 GED65549:GED65582 FUH65549:FUH65582 FKL65549:FKL65582 FAP65549:FAP65582 EQT65549:EQT65582 EGX65549:EGX65582 DXB65549:DXB65582 DNF65549:DNF65582 DDJ65549:DDJ65582 CTN65549:CTN65582 CJR65549:CJR65582 BZV65549:BZV65582 BPZ65549:BPZ65582 BGD65549:BGD65582 AWH65549:AWH65582 AML65549:AML65582 ACP65549:ACP65582 ST65549:ST65582 IX65549:IX65582 ST3:ST46 ACP3:ACP46 AML3:AML46 AWH3:AWH46 BGD3:BGD46 BPZ3:BPZ46 BZV3:BZV46 CJR3:CJR46 CTN3:CTN46 DDJ3:DDJ46 DNF3:DNF46 DXB3:DXB46 EGX3:EGX46 EQT3:EQT46 FAP3:FAP46 FKL3:FKL46 FUH3:FUH46 GED3:GED46 GNZ3:GNZ46 GXV3:GXV46 HHR3:HHR46 HRN3:HRN46 IBJ3:IBJ46 ILF3:ILF46 IVB3:IVB46 JEX3:JEX46 JOT3:JOT46 JYP3:JYP46 KIL3:KIL46 KSH3:KSH46 LCD3:LCD46 LLZ3:LLZ46 LVV3:LVV46 MFR3:MFR46 MPN3:MPN46 MZJ3:MZJ46 NJF3:NJF46 NTB3:NTB46 OCX3:OCX46 OMT3:OMT46 OWP3:OWP46 PGL3:PGL46 PQH3:PQH46 QAD3:QAD46 QJZ3:QJZ46 QTV3:QTV46 RDR3:RDR46 RNN3:RNN46 RXJ3:RXJ46 SHF3:SHF46 SRB3:SRB46 TAX3:TAX46 TKT3:TKT46 TUP3:TUP46 UEL3:UEL46 UOH3:UOH46 UYD3:UYD46 VHZ3:VHZ46 VRV3:VRV46 WBR3:WBR46 WLN3:WLN46 WVJ3:WVJ46 IX3:IX46">
      <formula1>0</formula1>
      <formula2>10000000000</formula2>
    </dataValidation>
    <dataValidation allowBlank="1" showInputMessage="1" showErrorMessage="1" prompt="El sueldo anual es el costo anual de las plazas, al multiplicarse el grupal mensual por 12, no se requiere su calculo se determina automaticamente. (Al intruducir más filas al formato copiar las formúlas de esta celda a las nuevas)." sqref="WVE983053:WVE983086 WLI983053:WLI983086 WBM983053:WBM983086 VRQ983053:VRQ983086 VHU983053:VHU983086 UXY983053:UXY983086 UOC983053:UOC983086 UEG983053:UEG983086 TUK983053:TUK983086 TKO983053:TKO983086 TAS983053:TAS983086 SQW983053:SQW983086 SHA983053:SHA983086 RXE983053:RXE983086 RNI983053:RNI983086 RDM983053:RDM983086 QTQ983053:QTQ983086 QJU983053:QJU983086 PZY983053:PZY983086 PQC983053:PQC983086 PGG983053:PGG983086 OWK983053:OWK983086 OMO983053:OMO983086 OCS983053:OCS983086 NSW983053:NSW983086 NJA983053:NJA983086 MZE983053:MZE983086 MPI983053:MPI983086 MFM983053:MFM983086 LVQ983053:LVQ983086 LLU983053:LLU983086 LBY983053:LBY983086 KSC983053:KSC983086 KIG983053:KIG983086 JYK983053:JYK983086 JOO983053:JOO983086 JES983053:JES983086 IUW983053:IUW983086 ILA983053:ILA983086 IBE983053:IBE983086 HRI983053:HRI983086 HHM983053:HHM983086 GXQ983053:GXQ983086 GNU983053:GNU983086 GDY983053:GDY983086 FUC983053:FUC983086 FKG983053:FKG983086 FAK983053:FAK983086 EQO983053:EQO983086 EGS983053:EGS983086 DWW983053:DWW983086 DNA983053:DNA983086 DDE983053:DDE983086 CTI983053:CTI983086 CJM983053:CJM983086 BZQ983053:BZQ983086 BPU983053:BPU983086 BFY983053:BFY983086 AWC983053:AWC983086 AMG983053:AMG983086 ACK983053:ACK983086 SO983053:SO983086 IS983053:IS983086 WVE917517:WVE917550 WLI917517:WLI917550 WBM917517:WBM917550 VRQ917517:VRQ917550 VHU917517:VHU917550 UXY917517:UXY917550 UOC917517:UOC917550 UEG917517:UEG917550 TUK917517:TUK917550 TKO917517:TKO917550 TAS917517:TAS917550 SQW917517:SQW917550 SHA917517:SHA917550 RXE917517:RXE917550 RNI917517:RNI917550 RDM917517:RDM917550 QTQ917517:QTQ917550 QJU917517:QJU917550 PZY917517:PZY917550 PQC917517:PQC917550 PGG917517:PGG917550 OWK917517:OWK917550 OMO917517:OMO917550 OCS917517:OCS917550 NSW917517:NSW917550 NJA917517:NJA917550 MZE917517:MZE917550 MPI917517:MPI917550 MFM917517:MFM917550 LVQ917517:LVQ917550 LLU917517:LLU917550 LBY917517:LBY917550 KSC917517:KSC917550 KIG917517:KIG917550 JYK917517:JYK917550 JOO917517:JOO917550 JES917517:JES917550 IUW917517:IUW917550 ILA917517:ILA917550 IBE917517:IBE917550 HRI917517:HRI917550 HHM917517:HHM917550 GXQ917517:GXQ917550 GNU917517:GNU917550 GDY917517:GDY917550 FUC917517:FUC917550 FKG917517:FKG917550 FAK917517:FAK917550 EQO917517:EQO917550 EGS917517:EGS917550 DWW917517:DWW917550 DNA917517:DNA917550 DDE917517:DDE917550 CTI917517:CTI917550 CJM917517:CJM917550 BZQ917517:BZQ917550 BPU917517:BPU917550 BFY917517:BFY917550 AWC917517:AWC917550 AMG917517:AMG917550 ACK917517:ACK917550 SO917517:SO917550 IS917517:IS917550 WVE851981:WVE852014 WLI851981:WLI852014 WBM851981:WBM852014 VRQ851981:VRQ852014 VHU851981:VHU852014 UXY851981:UXY852014 UOC851981:UOC852014 UEG851981:UEG852014 TUK851981:TUK852014 TKO851981:TKO852014 TAS851981:TAS852014 SQW851981:SQW852014 SHA851981:SHA852014 RXE851981:RXE852014 RNI851981:RNI852014 RDM851981:RDM852014 QTQ851981:QTQ852014 QJU851981:QJU852014 PZY851981:PZY852014 PQC851981:PQC852014 PGG851981:PGG852014 OWK851981:OWK852014 OMO851981:OMO852014 OCS851981:OCS852014 NSW851981:NSW852014 NJA851981:NJA852014 MZE851981:MZE852014 MPI851981:MPI852014 MFM851981:MFM852014 LVQ851981:LVQ852014 LLU851981:LLU852014 LBY851981:LBY852014 KSC851981:KSC852014 KIG851981:KIG852014 JYK851981:JYK852014 JOO851981:JOO852014 JES851981:JES852014 IUW851981:IUW852014 ILA851981:ILA852014 IBE851981:IBE852014 HRI851981:HRI852014 HHM851981:HHM852014 GXQ851981:GXQ852014 GNU851981:GNU852014 GDY851981:GDY852014 FUC851981:FUC852014 FKG851981:FKG852014 FAK851981:FAK852014 EQO851981:EQO852014 EGS851981:EGS852014 DWW851981:DWW852014 DNA851981:DNA852014 DDE851981:DDE852014 CTI851981:CTI852014 CJM851981:CJM852014 BZQ851981:BZQ852014 BPU851981:BPU852014 BFY851981:BFY852014 AWC851981:AWC852014 AMG851981:AMG852014 ACK851981:ACK852014 SO851981:SO852014 IS851981:IS852014 WVE786445:WVE786478 WLI786445:WLI786478 WBM786445:WBM786478 VRQ786445:VRQ786478 VHU786445:VHU786478 UXY786445:UXY786478 UOC786445:UOC786478 UEG786445:UEG786478 TUK786445:TUK786478 TKO786445:TKO786478 TAS786445:TAS786478 SQW786445:SQW786478 SHA786445:SHA786478 RXE786445:RXE786478 RNI786445:RNI786478 RDM786445:RDM786478 QTQ786445:QTQ786478 QJU786445:QJU786478 PZY786445:PZY786478 PQC786445:PQC786478 PGG786445:PGG786478 OWK786445:OWK786478 OMO786445:OMO786478 OCS786445:OCS786478 NSW786445:NSW786478 NJA786445:NJA786478 MZE786445:MZE786478 MPI786445:MPI786478 MFM786445:MFM786478 LVQ786445:LVQ786478 LLU786445:LLU786478 LBY786445:LBY786478 KSC786445:KSC786478 KIG786445:KIG786478 JYK786445:JYK786478 JOO786445:JOO786478 JES786445:JES786478 IUW786445:IUW786478 ILA786445:ILA786478 IBE786445:IBE786478 HRI786445:HRI786478 HHM786445:HHM786478 GXQ786445:GXQ786478 GNU786445:GNU786478 GDY786445:GDY786478 FUC786445:FUC786478 FKG786445:FKG786478 FAK786445:FAK786478 EQO786445:EQO786478 EGS786445:EGS786478 DWW786445:DWW786478 DNA786445:DNA786478 DDE786445:DDE786478 CTI786445:CTI786478 CJM786445:CJM786478 BZQ786445:BZQ786478 BPU786445:BPU786478 BFY786445:BFY786478 AWC786445:AWC786478 AMG786445:AMG786478 ACK786445:ACK786478 SO786445:SO786478 IS786445:IS786478 WVE720909:WVE720942 WLI720909:WLI720942 WBM720909:WBM720942 VRQ720909:VRQ720942 VHU720909:VHU720942 UXY720909:UXY720942 UOC720909:UOC720942 UEG720909:UEG720942 TUK720909:TUK720942 TKO720909:TKO720942 TAS720909:TAS720942 SQW720909:SQW720942 SHA720909:SHA720942 RXE720909:RXE720942 RNI720909:RNI720942 RDM720909:RDM720942 QTQ720909:QTQ720942 QJU720909:QJU720942 PZY720909:PZY720942 PQC720909:PQC720942 PGG720909:PGG720942 OWK720909:OWK720942 OMO720909:OMO720942 OCS720909:OCS720942 NSW720909:NSW720942 NJA720909:NJA720942 MZE720909:MZE720942 MPI720909:MPI720942 MFM720909:MFM720942 LVQ720909:LVQ720942 LLU720909:LLU720942 LBY720909:LBY720942 KSC720909:KSC720942 KIG720909:KIG720942 JYK720909:JYK720942 JOO720909:JOO720942 JES720909:JES720942 IUW720909:IUW720942 ILA720909:ILA720942 IBE720909:IBE720942 HRI720909:HRI720942 HHM720909:HHM720942 GXQ720909:GXQ720942 GNU720909:GNU720942 GDY720909:GDY720942 FUC720909:FUC720942 FKG720909:FKG720942 FAK720909:FAK720942 EQO720909:EQO720942 EGS720909:EGS720942 DWW720909:DWW720942 DNA720909:DNA720942 DDE720909:DDE720942 CTI720909:CTI720942 CJM720909:CJM720942 BZQ720909:BZQ720942 BPU720909:BPU720942 BFY720909:BFY720942 AWC720909:AWC720942 AMG720909:AMG720942 ACK720909:ACK720942 SO720909:SO720942 IS720909:IS720942 WVE655373:WVE655406 WLI655373:WLI655406 WBM655373:WBM655406 VRQ655373:VRQ655406 VHU655373:VHU655406 UXY655373:UXY655406 UOC655373:UOC655406 UEG655373:UEG655406 TUK655373:TUK655406 TKO655373:TKO655406 TAS655373:TAS655406 SQW655373:SQW655406 SHA655373:SHA655406 RXE655373:RXE655406 RNI655373:RNI655406 RDM655373:RDM655406 QTQ655373:QTQ655406 QJU655373:QJU655406 PZY655373:PZY655406 PQC655373:PQC655406 PGG655373:PGG655406 OWK655373:OWK655406 OMO655373:OMO655406 OCS655373:OCS655406 NSW655373:NSW655406 NJA655373:NJA655406 MZE655373:MZE655406 MPI655373:MPI655406 MFM655373:MFM655406 LVQ655373:LVQ655406 LLU655373:LLU655406 LBY655373:LBY655406 KSC655373:KSC655406 KIG655373:KIG655406 JYK655373:JYK655406 JOO655373:JOO655406 JES655373:JES655406 IUW655373:IUW655406 ILA655373:ILA655406 IBE655373:IBE655406 HRI655373:HRI655406 HHM655373:HHM655406 GXQ655373:GXQ655406 GNU655373:GNU655406 GDY655373:GDY655406 FUC655373:FUC655406 FKG655373:FKG655406 FAK655373:FAK655406 EQO655373:EQO655406 EGS655373:EGS655406 DWW655373:DWW655406 DNA655373:DNA655406 DDE655373:DDE655406 CTI655373:CTI655406 CJM655373:CJM655406 BZQ655373:BZQ655406 BPU655373:BPU655406 BFY655373:BFY655406 AWC655373:AWC655406 AMG655373:AMG655406 ACK655373:ACK655406 SO655373:SO655406 IS655373:IS655406 WVE589837:WVE589870 WLI589837:WLI589870 WBM589837:WBM589870 VRQ589837:VRQ589870 VHU589837:VHU589870 UXY589837:UXY589870 UOC589837:UOC589870 UEG589837:UEG589870 TUK589837:TUK589870 TKO589837:TKO589870 TAS589837:TAS589870 SQW589837:SQW589870 SHA589837:SHA589870 RXE589837:RXE589870 RNI589837:RNI589870 RDM589837:RDM589870 QTQ589837:QTQ589870 QJU589837:QJU589870 PZY589837:PZY589870 PQC589837:PQC589870 PGG589837:PGG589870 OWK589837:OWK589870 OMO589837:OMO589870 OCS589837:OCS589870 NSW589837:NSW589870 NJA589837:NJA589870 MZE589837:MZE589870 MPI589837:MPI589870 MFM589837:MFM589870 LVQ589837:LVQ589870 LLU589837:LLU589870 LBY589837:LBY589870 KSC589837:KSC589870 KIG589837:KIG589870 JYK589837:JYK589870 JOO589837:JOO589870 JES589837:JES589870 IUW589837:IUW589870 ILA589837:ILA589870 IBE589837:IBE589870 HRI589837:HRI589870 HHM589837:HHM589870 GXQ589837:GXQ589870 GNU589837:GNU589870 GDY589837:GDY589870 FUC589837:FUC589870 FKG589837:FKG589870 FAK589837:FAK589870 EQO589837:EQO589870 EGS589837:EGS589870 DWW589837:DWW589870 DNA589837:DNA589870 DDE589837:DDE589870 CTI589837:CTI589870 CJM589837:CJM589870 BZQ589837:BZQ589870 BPU589837:BPU589870 BFY589837:BFY589870 AWC589837:AWC589870 AMG589837:AMG589870 ACK589837:ACK589870 SO589837:SO589870 IS589837:IS589870 WVE524301:WVE524334 WLI524301:WLI524334 WBM524301:WBM524334 VRQ524301:VRQ524334 VHU524301:VHU524334 UXY524301:UXY524334 UOC524301:UOC524334 UEG524301:UEG524334 TUK524301:TUK524334 TKO524301:TKO524334 TAS524301:TAS524334 SQW524301:SQW524334 SHA524301:SHA524334 RXE524301:RXE524334 RNI524301:RNI524334 RDM524301:RDM524334 QTQ524301:QTQ524334 QJU524301:QJU524334 PZY524301:PZY524334 PQC524301:PQC524334 PGG524301:PGG524334 OWK524301:OWK524334 OMO524301:OMO524334 OCS524301:OCS524334 NSW524301:NSW524334 NJA524301:NJA524334 MZE524301:MZE524334 MPI524301:MPI524334 MFM524301:MFM524334 LVQ524301:LVQ524334 LLU524301:LLU524334 LBY524301:LBY524334 KSC524301:KSC524334 KIG524301:KIG524334 JYK524301:JYK524334 JOO524301:JOO524334 JES524301:JES524334 IUW524301:IUW524334 ILA524301:ILA524334 IBE524301:IBE524334 HRI524301:HRI524334 HHM524301:HHM524334 GXQ524301:GXQ524334 GNU524301:GNU524334 GDY524301:GDY524334 FUC524301:FUC524334 FKG524301:FKG524334 FAK524301:FAK524334 EQO524301:EQO524334 EGS524301:EGS524334 DWW524301:DWW524334 DNA524301:DNA524334 DDE524301:DDE524334 CTI524301:CTI524334 CJM524301:CJM524334 BZQ524301:BZQ524334 BPU524301:BPU524334 BFY524301:BFY524334 AWC524301:AWC524334 AMG524301:AMG524334 ACK524301:ACK524334 SO524301:SO524334 IS524301:IS524334 WVE458765:WVE458798 WLI458765:WLI458798 WBM458765:WBM458798 VRQ458765:VRQ458798 VHU458765:VHU458798 UXY458765:UXY458798 UOC458765:UOC458798 UEG458765:UEG458798 TUK458765:TUK458798 TKO458765:TKO458798 TAS458765:TAS458798 SQW458765:SQW458798 SHA458765:SHA458798 RXE458765:RXE458798 RNI458765:RNI458798 RDM458765:RDM458798 QTQ458765:QTQ458798 QJU458765:QJU458798 PZY458765:PZY458798 PQC458765:PQC458798 PGG458765:PGG458798 OWK458765:OWK458798 OMO458765:OMO458798 OCS458765:OCS458798 NSW458765:NSW458798 NJA458765:NJA458798 MZE458765:MZE458798 MPI458765:MPI458798 MFM458765:MFM458798 LVQ458765:LVQ458798 LLU458765:LLU458798 LBY458765:LBY458798 KSC458765:KSC458798 KIG458765:KIG458798 JYK458765:JYK458798 JOO458765:JOO458798 JES458765:JES458798 IUW458765:IUW458798 ILA458765:ILA458798 IBE458765:IBE458798 HRI458765:HRI458798 HHM458765:HHM458798 GXQ458765:GXQ458798 GNU458765:GNU458798 GDY458765:GDY458798 FUC458765:FUC458798 FKG458765:FKG458798 FAK458765:FAK458798 EQO458765:EQO458798 EGS458765:EGS458798 DWW458765:DWW458798 DNA458765:DNA458798 DDE458765:DDE458798 CTI458765:CTI458798 CJM458765:CJM458798 BZQ458765:BZQ458798 BPU458765:BPU458798 BFY458765:BFY458798 AWC458765:AWC458798 AMG458765:AMG458798 ACK458765:ACK458798 SO458765:SO458798 IS458765:IS458798 WVE393229:WVE393262 WLI393229:WLI393262 WBM393229:WBM393262 VRQ393229:VRQ393262 VHU393229:VHU393262 UXY393229:UXY393262 UOC393229:UOC393262 UEG393229:UEG393262 TUK393229:TUK393262 TKO393229:TKO393262 TAS393229:TAS393262 SQW393229:SQW393262 SHA393229:SHA393262 RXE393229:RXE393262 RNI393229:RNI393262 RDM393229:RDM393262 QTQ393229:QTQ393262 QJU393229:QJU393262 PZY393229:PZY393262 PQC393229:PQC393262 PGG393229:PGG393262 OWK393229:OWK393262 OMO393229:OMO393262 OCS393229:OCS393262 NSW393229:NSW393262 NJA393229:NJA393262 MZE393229:MZE393262 MPI393229:MPI393262 MFM393229:MFM393262 LVQ393229:LVQ393262 LLU393229:LLU393262 LBY393229:LBY393262 KSC393229:KSC393262 KIG393229:KIG393262 JYK393229:JYK393262 JOO393229:JOO393262 JES393229:JES393262 IUW393229:IUW393262 ILA393229:ILA393262 IBE393229:IBE393262 HRI393229:HRI393262 HHM393229:HHM393262 GXQ393229:GXQ393262 GNU393229:GNU393262 GDY393229:GDY393262 FUC393229:FUC393262 FKG393229:FKG393262 FAK393229:FAK393262 EQO393229:EQO393262 EGS393229:EGS393262 DWW393229:DWW393262 DNA393229:DNA393262 DDE393229:DDE393262 CTI393229:CTI393262 CJM393229:CJM393262 BZQ393229:BZQ393262 BPU393229:BPU393262 BFY393229:BFY393262 AWC393229:AWC393262 AMG393229:AMG393262 ACK393229:ACK393262 SO393229:SO393262 IS393229:IS393262 WVE327693:WVE327726 WLI327693:WLI327726 WBM327693:WBM327726 VRQ327693:VRQ327726 VHU327693:VHU327726 UXY327693:UXY327726 UOC327693:UOC327726 UEG327693:UEG327726 TUK327693:TUK327726 TKO327693:TKO327726 TAS327693:TAS327726 SQW327693:SQW327726 SHA327693:SHA327726 RXE327693:RXE327726 RNI327693:RNI327726 RDM327693:RDM327726 QTQ327693:QTQ327726 QJU327693:QJU327726 PZY327693:PZY327726 PQC327693:PQC327726 PGG327693:PGG327726 OWK327693:OWK327726 OMO327693:OMO327726 OCS327693:OCS327726 NSW327693:NSW327726 NJA327693:NJA327726 MZE327693:MZE327726 MPI327693:MPI327726 MFM327693:MFM327726 LVQ327693:LVQ327726 LLU327693:LLU327726 LBY327693:LBY327726 KSC327693:KSC327726 KIG327693:KIG327726 JYK327693:JYK327726 JOO327693:JOO327726 JES327693:JES327726 IUW327693:IUW327726 ILA327693:ILA327726 IBE327693:IBE327726 HRI327693:HRI327726 HHM327693:HHM327726 GXQ327693:GXQ327726 GNU327693:GNU327726 GDY327693:GDY327726 FUC327693:FUC327726 FKG327693:FKG327726 FAK327693:FAK327726 EQO327693:EQO327726 EGS327693:EGS327726 DWW327693:DWW327726 DNA327693:DNA327726 DDE327693:DDE327726 CTI327693:CTI327726 CJM327693:CJM327726 BZQ327693:BZQ327726 BPU327693:BPU327726 BFY327693:BFY327726 AWC327693:AWC327726 AMG327693:AMG327726 ACK327693:ACK327726 SO327693:SO327726 IS327693:IS327726 WVE262157:WVE262190 WLI262157:WLI262190 WBM262157:WBM262190 VRQ262157:VRQ262190 VHU262157:VHU262190 UXY262157:UXY262190 UOC262157:UOC262190 UEG262157:UEG262190 TUK262157:TUK262190 TKO262157:TKO262190 TAS262157:TAS262190 SQW262157:SQW262190 SHA262157:SHA262190 RXE262157:RXE262190 RNI262157:RNI262190 RDM262157:RDM262190 QTQ262157:QTQ262190 QJU262157:QJU262190 PZY262157:PZY262190 PQC262157:PQC262190 PGG262157:PGG262190 OWK262157:OWK262190 OMO262157:OMO262190 OCS262157:OCS262190 NSW262157:NSW262190 NJA262157:NJA262190 MZE262157:MZE262190 MPI262157:MPI262190 MFM262157:MFM262190 LVQ262157:LVQ262190 LLU262157:LLU262190 LBY262157:LBY262190 KSC262157:KSC262190 KIG262157:KIG262190 JYK262157:JYK262190 JOO262157:JOO262190 JES262157:JES262190 IUW262157:IUW262190 ILA262157:ILA262190 IBE262157:IBE262190 HRI262157:HRI262190 HHM262157:HHM262190 GXQ262157:GXQ262190 GNU262157:GNU262190 GDY262157:GDY262190 FUC262157:FUC262190 FKG262157:FKG262190 FAK262157:FAK262190 EQO262157:EQO262190 EGS262157:EGS262190 DWW262157:DWW262190 DNA262157:DNA262190 DDE262157:DDE262190 CTI262157:CTI262190 CJM262157:CJM262190 BZQ262157:BZQ262190 BPU262157:BPU262190 BFY262157:BFY262190 AWC262157:AWC262190 AMG262157:AMG262190 ACK262157:ACK262190 SO262157:SO262190 IS262157:IS262190 WVE196621:WVE196654 WLI196621:WLI196654 WBM196621:WBM196654 VRQ196621:VRQ196654 VHU196621:VHU196654 UXY196621:UXY196654 UOC196621:UOC196654 UEG196621:UEG196654 TUK196621:TUK196654 TKO196621:TKO196654 TAS196621:TAS196654 SQW196621:SQW196654 SHA196621:SHA196654 RXE196621:RXE196654 RNI196621:RNI196654 RDM196621:RDM196654 QTQ196621:QTQ196654 QJU196621:QJU196654 PZY196621:PZY196654 PQC196621:PQC196654 PGG196621:PGG196654 OWK196621:OWK196654 OMO196621:OMO196654 OCS196621:OCS196654 NSW196621:NSW196654 NJA196621:NJA196654 MZE196621:MZE196654 MPI196621:MPI196654 MFM196621:MFM196654 LVQ196621:LVQ196654 LLU196621:LLU196654 LBY196621:LBY196654 KSC196621:KSC196654 KIG196621:KIG196654 JYK196621:JYK196654 JOO196621:JOO196654 JES196621:JES196654 IUW196621:IUW196654 ILA196621:ILA196654 IBE196621:IBE196654 HRI196621:HRI196654 HHM196621:HHM196654 GXQ196621:GXQ196654 GNU196621:GNU196654 GDY196621:GDY196654 FUC196621:FUC196654 FKG196621:FKG196654 FAK196621:FAK196654 EQO196621:EQO196654 EGS196621:EGS196654 DWW196621:DWW196654 DNA196621:DNA196654 DDE196621:DDE196654 CTI196621:CTI196654 CJM196621:CJM196654 BZQ196621:BZQ196654 BPU196621:BPU196654 BFY196621:BFY196654 AWC196621:AWC196654 AMG196621:AMG196654 ACK196621:ACK196654 SO196621:SO196654 IS196621:IS196654 WVE131085:WVE131118 WLI131085:WLI131118 WBM131085:WBM131118 VRQ131085:VRQ131118 VHU131085:VHU131118 UXY131085:UXY131118 UOC131085:UOC131118 UEG131085:UEG131118 TUK131085:TUK131118 TKO131085:TKO131118 TAS131085:TAS131118 SQW131085:SQW131118 SHA131085:SHA131118 RXE131085:RXE131118 RNI131085:RNI131118 RDM131085:RDM131118 QTQ131085:QTQ131118 QJU131085:QJU131118 PZY131085:PZY131118 PQC131085:PQC131118 PGG131085:PGG131118 OWK131085:OWK131118 OMO131085:OMO131118 OCS131085:OCS131118 NSW131085:NSW131118 NJA131085:NJA131118 MZE131085:MZE131118 MPI131085:MPI131118 MFM131085:MFM131118 LVQ131085:LVQ131118 LLU131085:LLU131118 LBY131085:LBY131118 KSC131085:KSC131118 KIG131085:KIG131118 JYK131085:JYK131118 JOO131085:JOO131118 JES131085:JES131118 IUW131085:IUW131118 ILA131085:ILA131118 IBE131085:IBE131118 HRI131085:HRI131118 HHM131085:HHM131118 GXQ131085:GXQ131118 GNU131085:GNU131118 GDY131085:GDY131118 FUC131085:FUC131118 FKG131085:FKG131118 FAK131085:FAK131118 EQO131085:EQO131118 EGS131085:EGS131118 DWW131085:DWW131118 DNA131085:DNA131118 DDE131085:DDE131118 CTI131085:CTI131118 CJM131085:CJM131118 BZQ131085:BZQ131118 BPU131085:BPU131118 BFY131085:BFY131118 AWC131085:AWC131118 AMG131085:AMG131118 ACK131085:ACK131118 SO131085:SO131118 IS131085:IS131118 WVE65549:WVE65582 WLI65549:WLI65582 WBM65549:WBM65582 VRQ65549:VRQ65582 VHU65549:VHU65582 UXY65549:UXY65582 UOC65549:UOC65582 UEG65549:UEG65582 TUK65549:TUK65582 TKO65549:TKO65582 TAS65549:TAS65582 SQW65549:SQW65582 SHA65549:SHA65582 RXE65549:RXE65582 RNI65549:RNI65582 RDM65549:RDM65582 QTQ65549:QTQ65582 QJU65549:QJU65582 PZY65549:PZY65582 PQC65549:PQC65582 PGG65549:PGG65582 OWK65549:OWK65582 OMO65549:OMO65582 OCS65549:OCS65582 NSW65549:NSW65582 NJA65549:NJA65582 MZE65549:MZE65582 MPI65549:MPI65582 MFM65549:MFM65582 LVQ65549:LVQ65582 LLU65549:LLU65582 LBY65549:LBY65582 KSC65549:KSC65582 KIG65549:KIG65582 JYK65549:JYK65582 JOO65549:JOO65582 JES65549:JES65582 IUW65549:IUW65582 ILA65549:ILA65582 IBE65549:IBE65582 HRI65549:HRI65582 HHM65549:HHM65582 GXQ65549:GXQ65582 GNU65549:GNU65582 GDY65549:GDY65582 FUC65549:FUC65582 FKG65549:FKG65582 FAK65549:FAK65582 EQO65549:EQO65582 EGS65549:EGS65582 DWW65549:DWW65582 DNA65549:DNA65582 DDE65549:DDE65582 CTI65549:CTI65582 CJM65549:CJM65582 BZQ65549:BZQ65582 BPU65549:BPU65582 BFY65549:BFY65582 AWC65549:AWC65582 AMG65549:AMG65582 ACK65549:ACK65582 SO65549:SO65582 IS65549:IS65582 H983053:H983086 H917517:H917550 H851981:H852014 H786445:H786478 H720909:H720942 H655373:H655406 H589837:H589870 H524301:H524334 H458765:H458798 H393229:H393262 H327693:H327726 H262157:H262190 H196621:H196654 H131085:H131118 H65549:H65582 SO3:SO46 ACK3:ACK46 AMG3:AMG46 AWC3:AWC46 BFY3:BFY46 BPU3:BPU46 BZQ3:BZQ46 CJM3:CJM46 CTI3:CTI46 DDE3:DDE46 DNA3:DNA46 DWW3:DWW46 EGS3:EGS46 EQO3:EQO46 FAK3:FAK46 FKG3:FKG46 FUC3:FUC46 GDY3:GDY46 GNU3:GNU46 GXQ3:GXQ46 HHM3:HHM46 HRI3:HRI46 IBE3:IBE46 ILA3:ILA46 IUW3:IUW46 JES3:JES46 JOO3:JOO46 JYK3:JYK46 KIG3:KIG46 KSC3:KSC46 LBY3:LBY46 LLU3:LLU46 LVQ3:LVQ46 MFM3:MFM46 MPI3:MPI46 MZE3:MZE46 NJA3:NJA46 NSW3:NSW46 OCS3:OCS46 OMO3:OMO46 OWK3:OWK46 PGG3:PGG46 PQC3:PQC46 PZY3:PZY46 QJU3:QJU46 QTQ3:QTQ46 RDM3:RDM46 RNI3:RNI46 RXE3:RXE46 SHA3:SHA46 SQW3:SQW46 TAS3:TAS46 TKO3:TKO46 TUK3:TUK46 UEG3:UEG46 UOC3:UOC46 UXY3:UXY46 VHU3:VHU46 VRQ3:VRQ46 WBM3:WBM46 WLI3:WLI46 WVE3:WVE46 IS3:IS46"/>
    <dataValidation allowBlank="1" showInputMessage="1" showErrorMessage="1" prompt="El sueldo grupal mensual es el costo total de plazas, al multiplicarse estas por el sueldo individual mensual, no se requiere su calculo se determina automaticamente. (Al intruducir más filas al formato copiar las formúlas de esta celda a las nuevas)." sqref="WVD983053:WVD983086 WLH983053:WLH983086 WBL983053:WBL983086 VRP983053:VRP983086 VHT983053:VHT983086 UXX983053:UXX983086 UOB983053:UOB983086 UEF983053:UEF983086 TUJ983053:TUJ983086 TKN983053:TKN983086 TAR983053:TAR983086 SQV983053:SQV983086 SGZ983053:SGZ983086 RXD983053:RXD983086 RNH983053:RNH983086 RDL983053:RDL983086 QTP983053:QTP983086 QJT983053:QJT983086 PZX983053:PZX983086 PQB983053:PQB983086 PGF983053:PGF983086 OWJ983053:OWJ983086 OMN983053:OMN983086 OCR983053:OCR983086 NSV983053:NSV983086 NIZ983053:NIZ983086 MZD983053:MZD983086 MPH983053:MPH983086 MFL983053:MFL983086 LVP983053:LVP983086 LLT983053:LLT983086 LBX983053:LBX983086 KSB983053:KSB983086 KIF983053:KIF983086 JYJ983053:JYJ983086 JON983053:JON983086 JER983053:JER983086 IUV983053:IUV983086 IKZ983053:IKZ983086 IBD983053:IBD983086 HRH983053:HRH983086 HHL983053:HHL983086 GXP983053:GXP983086 GNT983053:GNT983086 GDX983053:GDX983086 FUB983053:FUB983086 FKF983053:FKF983086 FAJ983053:FAJ983086 EQN983053:EQN983086 EGR983053:EGR983086 DWV983053:DWV983086 DMZ983053:DMZ983086 DDD983053:DDD983086 CTH983053:CTH983086 CJL983053:CJL983086 BZP983053:BZP983086 BPT983053:BPT983086 BFX983053:BFX983086 AWB983053:AWB983086 AMF983053:AMF983086 ACJ983053:ACJ983086 SN983053:SN983086 IR983053:IR983086 WVD917517:WVD917550 WLH917517:WLH917550 WBL917517:WBL917550 VRP917517:VRP917550 VHT917517:VHT917550 UXX917517:UXX917550 UOB917517:UOB917550 UEF917517:UEF917550 TUJ917517:TUJ917550 TKN917517:TKN917550 TAR917517:TAR917550 SQV917517:SQV917550 SGZ917517:SGZ917550 RXD917517:RXD917550 RNH917517:RNH917550 RDL917517:RDL917550 QTP917517:QTP917550 QJT917517:QJT917550 PZX917517:PZX917550 PQB917517:PQB917550 PGF917517:PGF917550 OWJ917517:OWJ917550 OMN917517:OMN917550 OCR917517:OCR917550 NSV917517:NSV917550 NIZ917517:NIZ917550 MZD917517:MZD917550 MPH917517:MPH917550 MFL917517:MFL917550 LVP917517:LVP917550 LLT917517:LLT917550 LBX917517:LBX917550 KSB917517:KSB917550 KIF917517:KIF917550 JYJ917517:JYJ917550 JON917517:JON917550 JER917517:JER917550 IUV917517:IUV917550 IKZ917517:IKZ917550 IBD917517:IBD917550 HRH917517:HRH917550 HHL917517:HHL917550 GXP917517:GXP917550 GNT917517:GNT917550 GDX917517:GDX917550 FUB917517:FUB917550 FKF917517:FKF917550 FAJ917517:FAJ917550 EQN917517:EQN917550 EGR917517:EGR917550 DWV917517:DWV917550 DMZ917517:DMZ917550 DDD917517:DDD917550 CTH917517:CTH917550 CJL917517:CJL917550 BZP917517:BZP917550 BPT917517:BPT917550 BFX917517:BFX917550 AWB917517:AWB917550 AMF917517:AMF917550 ACJ917517:ACJ917550 SN917517:SN917550 IR917517:IR917550 WVD851981:WVD852014 WLH851981:WLH852014 WBL851981:WBL852014 VRP851981:VRP852014 VHT851981:VHT852014 UXX851981:UXX852014 UOB851981:UOB852014 UEF851981:UEF852014 TUJ851981:TUJ852014 TKN851981:TKN852014 TAR851981:TAR852014 SQV851981:SQV852014 SGZ851981:SGZ852014 RXD851981:RXD852014 RNH851981:RNH852014 RDL851981:RDL852014 QTP851981:QTP852014 QJT851981:QJT852014 PZX851981:PZX852014 PQB851981:PQB852014 PGF851981:PGF852014 OWJ851981:OWJ852014 OMN851981:OMN852014 OCR851981:OCR852014 NSV851981:NSV852014 NIZ851981:NIZ852014 MZD851981:MZD852014 MPH851981:MPH852014 MFL851981:MFL852014 LVP851981:LVP852014 LLT851981:LLT852014 LBX851981:LBX852014 KSB851981:KSB852014 KIF851981:KIF852014 JYJ851981:JYJ852014 JON851981:JON852014 JER851981:JER852014 IUV851981:IUV852014 IKZ851981:IKZ852014 IBD851981:IBD852014 HRH851981:HRH852014 HHL851981:HHL852014 GXP851981:GXP852014 GNT851981:GNT852014 GDX851981:GDX852014 FUB851981:FUB852014 FKF851981:FKF852014 FAJ851981:FAJ852014 EQN851981:EQN852014 EGR851981:EGR852014 DWV851981:DWV852014 DMZ851981:DMZ852014 DDD851981:DDD852014 CTH851981:CTH852014 CJL851981:CJL852014 BZP851981:BZP852014 BPT851981:BPT852014 BFX851981:BFX852014 AWB851981:AWB852014 AMF851981:AMF852014 ACJ851981:ACJ852014 SN851981:SN852014 IR851981:IR852014 WVD786445:WVD786478 WLH786445:WLH786478 WBL786445:WBL786478 VRP786445:VRP786478 VHT786445:VHT786478 UXX786445:UXX786478 UOB786445:UOB786478 UEF786445:UEF786478 TUJ786445:TUJ786478 TKN786445:TKN786478 TAR786445:TAR786478 SQV786445:SQV786478 SGZ786445:SGZ786478 RXD786445:RXD786478 RNH786445:RNH786478 RDL786445:RDL786478 QTP786445:QTP786478 QJT786445:QJT786478 PZX786445:PZX786478 PQB786445:PQB786478 PGF786445:PGF786478 OWJ786445:OWJ786478 OMN786445:OMN786478 OCR786445:OCR786478 NSV786445:NSV786478 NIZ786445:NIZ786478 MZD786445:MZD786478 MPH786445:MPH786478 MFL786445:MFL786478 LVP786445:LVP786478 LLT786445:LLT786478 LBX786445:LBX786478 KSB786445:KSB786478 KIF786445:KIF786478 JYJ786445:JYJ786478 JON786445:JON786478 JER786445:JER786478 IUV786445:IUV786478 IKZ786445:IKZ786478 IBD786445:IBD786478 HRH786445:HRH786478 HHL786445:HHL786478 GXP786445:GXP786478 GNT786445:GNT786478 GDX786445:GDX786478 FUB786445:FUB786478 FKF786445:FKF786478 FAJ786445:FAJ786478 EQN786445:EQN786478 EGR786445:EGR786478 DWV786445:DWV786478 DMZ786445:DMZ786478 DDD786445:DDD786478 CTH786445:CTH786478 CJL786445:CJL786478 BZP786445:BZP786478 BPT786445:BPT786478 BFX786445:BFX786478 AWB786445:AWB786478 AMF786445:AMF786478 ACJ786445:ACJ786478 SN786445:SN786478 IR786445:IR786478 WVD720909:WVD720942 WLH720909:WLH720942 WBL720909:WBL720942 VRP720909:VRP720942 VHT720909:VHT720942 UXX720909:UXX720942 UOB720909:UOB720942 UEF720909:UEF720942 TUJ720909:TUJ720942 TKN720909:TKN720942 TAR720909:TAR720942 SQV720909:SQV720942 SGZ720909:SGZ720942 RXD720909:RXD720942 RNH720909:RNH720942 RDL720909:RDL720942 QTP720909:QTP720942 QJT720909:QJT720942 PZX720909:PZX720942 PQB720909:PQB720942 PGF720909:PGF720942 OWJ720909:OWJ720942 OMN720909:OMN720942 OCR720909:OCR720942 NSV720909:NSV720942 NIZ720909:NIZ720942 MZD720909:MZD720942 MPH720909:MPH720942 MFL720909:MFL720942 LVP720909:LVP720942 LLT720909:LLT720942 LBX720909:LBX720942 KSB720909:KSB720942 KIF720909:KIF720942 JYJ720909:JYJ720942 JON720909:JON720942 JER720909:JER720942 IUV720909:IUV720942 IKZ720909:IKZ720942 IBD720909:IBD720942 HRH720909:HRH720942 HHL720909:HHL720942 GXP720909:GXP720942 GNT720909:GNT720942 GDX720909:GDX720942 FUB720909:FUB720942 FKF720909:FKF720942 FAJ720909:FAJ720942 EQN720909:EQN720942 EGR720909:EGR720942 DWV720909:DWV720942 DMZ720909:DMZ720942 DDD720909:DDD720942 CTH720909:CTH720942 CJL720909:CJL720942 BZP720909:BZP720942 BPT720909:BPT720942 BFX720909:BFX720942 AWB720909:AWB720942 AMF720909:AMF720942 ACJ720909:ACJ720942 SN720909:SN720942 IR720909:IR720942 WVD655373:WVD655406 WLH655373:WLH655406 WBL655373:WBL655406 VRP655373:VRP655406 VHT655373:VHT655406 UXX655373:UXX655406 UOB655373:UOB655406 UEF655373:UEF655406 TUJ655373:TUJ655406 TKN655373:TKN655406 TAR655373:TAR655406 SQV655373:SQV655406 SGZ655373:SGZ655406 RXD655373:RXD655406 RNH655373:RNH655406 RDL655373:RDL655406 QTP655373:QTP655406 QJT655373:QJT655406 PZX655373:PZX655406 PQB655373:PQB655406 PGF655373:PGF655406 OWJ655373:OWJ655406 OMN655373:OMN655406 OCR655373:OCR655406 NSV655373:NSV655406 NIZ655373:NIZ655406 MZD655373:MZD655406 MPH655373:MPH655406 MFL655373:MFL655406 LVP655373:LVP655406 LLT655373:LLT655406 LBX655373:LBX655406 KSB655373:KSB655406 KIF655373:KIF655406 JYJ655373:JYJ655406 JON655373:JON655406 JER655373:JER655406 IUV655373:IUV655406 IKZ655373:IKZ655406 IBD655373:IBD655406 HRH655373:HRH655406 HHL655373:HHL655406 GXP655373:GXP655406 GNT655373:GNT655406 GDX655373:GDX655406 FUB655373:FUB655406 FKF655373:FKF655406 FAJ655373:FAJ655406 EQN655373:EQN655406 EGR655373:EGR655406 DWV655373:DWV655406 DMZ655373:DMZ655406 DDD655373:DDD655406 CTH655373:CTH655406 CJL655373:CJL655406 BZP655373:BZP655406 BPT655373:BPT655406 BFX655373:BFX655406 AWB655373:AWB655406 AMF655373:AMF655406 ACJ655373:ACJ655406 SN655373:SN655406 IR655373:IR655406 WVD589837:WVD589870 WLH589837:WLH589870 WBL589837:WBL589870 VRP589837:VRP589870 VHT589837:VHT589870 UXX589837:UXX589870 UOB589837:UOB589870 UEF589837:UEF589870 TUJ589837:TUJ589870 TKN589837:TKN589870 TAR589837:TAR589870 SQV589837:SQV589870 SGZ589837:SGZ589870 RXD589837:RXD589870 RNH589837:RNH589870 RDL589837:RDL589870 QTP589837:QTP589870 QJT589837:QJT589870 PZX589837:PZX589870 PQB589837:PQB589870 PGF589837:PGF589870 OWJ589837:OWJ589870 OMN589837:OMN589870 OCR589837:OCR589870 NSV589837:NSV589870 NIZ589837:NIZ589870 MZD589837:MZD589870 MPH589837:MPH589870 MFL589837:MFL589870 LVP589837:LVP589870 LLT589837:LLT589870 LBX589837:LBX589870 KSB589837:KSB589870 KIF589837:KIF589870 JYJ589837:JYJ589870 JON589837:JON589870 JER589837:JER589870 IUV589837:IUV589870 IKZ589837:IKZ589870 IBD589837:IBD589870 HRH589837:HRH589870 HHL589837:HHL589870 GXP589837:GXP589870 GNT589837:GNT589870 GDX589837:GDX589870 FUB589837:FUB589870 FKF589837:FKF589870 FAJ589837:FAJ589870 EQN589837:EQN589870 EGR589837:EGR589870 DWV589837:DWV589870 DMZ589837:DMZ589870 DDD589837:DDD589870 CTH589837:CTH589870 CJL589837:CJL589870 BZP589837:BZP589870 BPT589837:BPT589870 BFX589837:BFX589870 AWB589837:AWB589870 AMF589837:AMF589870 ACJ589837:ACJ589870 SN589837:SN589870 IR589837:IR589870 WVD524301:WVD524334 WLH524301:WLH524334 WBL524301:WBL524334 VRP524301:VRP524334 VHT524301:VHT524334 UXX524301:UXX524334 UOB524301:UOB524334 UEF524301:UEF524334 TUJ524301:TUJ524334 TKN524301:TKN524334 TAR524301:TAR524334 SQV524301:SQV524334 SGZ524301:SGZ524334 RXD524301:RXD524334 RNH524301:RNH524334 RDL524301:RDL524334 QTP524301:QTP524334 QJT524301:QJT524334 PZX524301:PZX524334 PQB524301:PQB524334 PGF524301:PGF524334 OWJ524301:OWJ524334 OMN524301:OMN524334 OCR524301:OCR524334 NSV524301:NSV524334 NIZ524301:NIZ524334 MZD524301:MZD524334 MPH524301:MPH524334 MFL524301:MFL524334 LVP524301:LVP524334 LLT524301:LLT524334 LBX524301:LBX524334 KSB524301:KSB524334 KIF524301:KIF524334 JYJ524301:JYJ524334 JON524301:JON524334 JER524301:JER524334 IUV524301:IUV524334 IKZ524301:IKZ524334 IBD524301:IBD524334 HRH524301:HRH524334 HHL524301:HHL524334 GXP524301:GXP524334 GNT524301:GNT524334 GDX524301:GDX524334 FUB524301:FUB524334 FKF524301:FKF524334 FAJ524301:FAJ524334 EQN524301:EQN524334 EGR524301:EGR524334 DWV524301:DWV524334 DMZ524301:DMZ524334 DDD524301:DDD524334 CTH524301:CTH524334 CJL524301:CJL524334 BZP524301:BZP524334 BPT524301:BPT524334 BFX524301:BFX524334 AWB524301:AWB524334 AMF524301:AMF524334 ACJ524301:ACJ524334 SN524301:SN524334 IR524301:IR524334 WVD458765:WVD458798 WLH458765:WLH458798 WBL458765:WBL458798 VRP458765:VRP458798 VHT458765:VHT458798 UXX458765:UXX458798 UOB458765:UOB458798 UEF458765:UEF458798 TUJ458765:TUJ458798 TKN458765:TKN458798 TAR458765:TAR458798 SQV458765:SQV458798 SGZ458765:SGZ458798 RXD458765:RXD458798 RNH458765:RNH458798 RDL458765:RDL458798 QTP458765:QTP458798 QJT458765:QJT458798 PZX458765:PZX458798 PQB458765:PQB458798 PGF458765:PGF458798 OWJ458765:OWJ458798 OMN458765:OMN458798 OCR458765:OCR458798 NSV458765:NSV458798 NIZ458765:NIZ458798 MZD458765:MZD458798 MPH458765:MPH458798 MFL458765:MFL458798 LVP458765:LVP458798 LLT458765:LLT458798 LBX458765:LBX458798 KSB458765:KSB458798 KIF458765:KIF458798 JYJ458765:JYJ458798 JON458765:JON458798 JER458765:JER458798 IUV458765:IUV458798 IKZ458765:IKZ458798 IBD458765:IBD458798 HRH458765:HRH458798 HHL458765:HHL458798 GXP458765:GXP458798 GNT458765:GNT458798 GDX458765:GDX458798 FUB458765:FUB458798 FKF458765:FKF458798 FAJ458765:FAJ458798 EQN458765:EQN458798 EGR458765:EGR458798 DWV458765:DWV458798 DMZ458765:DMZ458798 DDD458765:DDD458798 CTH458765:CTH458798 CJL458765:CJL458798 BZP458765:BZP458798 BPT458765:BPT458798 BFX458765:BFX458798 AWB458765:AWB458798 AMF458765:AMF458798 ACJ458765:ACJ458798 SN458765:SN458798 IR458765:IR458798 WVD393229:WVD393262 WLH393229:WLH393262 WBL393229:WBL393262 VRP393229:VRP393262 VHT393229:VHT393262 UXX393229:UXX393262 UOB393229:UOB393262 UEF393229:UEF393262 TUJ393229:TUJ393262 TKN393229:TKN393262 TAR393229:TAR393262 SQV393229:SQV393262 SGZ393229:SGZ393262 RXD393229:RXD393262 RNH393229:RNH393262 RDL393229:RDL393262 QTP393229:QTP393262 QJT393229:QJT393262 PZX393229:PZX393262 PQB393229:PQB393262 PGF393229:PGF393262 OWJ393229:OWJ393262 OMN393229:OMN393262 OCR393229:OCR393262 NSV393229:NSV393262 NIZ393229:NIZ393262 MZD393229:MZD393262 MPH393229:MPH393262 MFL393229:MFL393262 LVP393229:LVP393262 LLT393229:LLT393262 LBX393229:LBX393262 KSB393229:KSB393262 KIF393229:KIF393262 JYJ393229:JYJ393262 JON393229:JON393262 JER393229:JER393262 IUV393229:IUV393262 IKZ393229:IKZ393262 IBD393229:IBD393262 HRH393229:HRH393262 HHL393229:HHL393262 GXP393229:GXP393262 GNT393229:GNT393262 GDX393229:GDX393262 FUB393229:FUB393262 FKF393229:FKF393262 FAJ393229:FAJ393262 EQN393229:EQN393262 EGR393229:EGR393262 DWV393229:DWV393262 DMZ393229:DMZ393262 DDD393229:DDD393262 CTH393229:CTH393262 CJL393229:CJL393262 BZP393229:BZP393262 BPT393229:BPT393262 BFX393229:BFX393262 AWB393229:AWB393262 AMF393229:AMF393262 ACJ393229:ACJ393262 SN393229:SN393262 IR393229:IR393262 WVD327693:WVD327726 WLH327693:WLH327726 WBL327693:WBL327726 VRP327693:VRP327726 VHT327693:VHT327726 UXX327693:UXX327726 UOB327693:UOB327726 UEF327693:UEF327726 TUJ327693:TUJ327726 TKN327693:TKN327726 TAR327693:TAR327726 SQV327693:SQV327726 SGZ327693:SGZ327726 RXD327693:RXD327726 RNH327693:RNH327726 RDL327693:RDL327726 QTP327693:QTP327726 QJT327693:QJT327726 PZX327693:PZX327726 PQB327693:PQB327726 PGF327693:PGF327726 OWJ327693:OWJ327726 OMN327693:OMN327726 OCR327693:OCR327726 NSV327693:NSV327726 NIZ327693:NIZ327726 MZD327693:MZD327726 MPH327693:MPH327726 MFL327693:MFL327726 LVP327693:LVP327726 LLT327693:LLT327726 LBX327693:LBX327726 KSB327693:KSB327726 KIF327693:KIF327726 JYJ327693:JYJ327726 JON327693:JON327726 JER327693:JER327726 IUV327693:IUV327726 IKZ327693:IKZ327726 IBD327693:IBD327726 HRH327693:HRH327726 HHL327693:HHL327726 GXP327693:GXP327726 GNT327693:GNT327726 GDX327693:GDX327726 FUB327693:FUB327726 FKF327693:FKF327726 FAJ327693:FAJ327726 EQN327693:EQN327726 EGR327693:EGR327726 DWV327693:DWV327726 DMZ327693:DMZ327726 DDD327693:DDD327726 CTH327693:CTH327726 CJL327693:CJL327726 BZP327693:BZP327726 BPT327693:BPT327726 BFX327693:BFX327726 AWB327693:AWB327726 AMF327693:AMF327726 ACJ327693:ACJ327726 SN327693:SN327726 IR327693:IR327726 WVD262157:WVD262190 WLH262157:WLH262190 WBL262157:WBL262190 VRP262157:VRP262190 VHT262157:VHT262190 UXX262157:UXX262190 UOB262157:UOB262190 UEF262157:UEF262190 TUJ262157:TUJ262190 TKN262157:TKN262190 TAR262157:TAR262190 SQV262157:SQV262190 SGZ262157:SGZ262190 RXD262157:RXD262190 RNH262157:RNH262190 RDL262157:RDL262190 QTP262157:QTP262190 QJT262157:QJT262190 PZX262157:PZX262190 PQB262157:PQB262190 PGF262157:PGF262190 OWJ262157:OWJ262190 OMN262157:OMN262190 OCR262157:OCR262190 NSV262157:NSV262190 NIZ262157:NIZ262190 MZD262157:MZD262190 MPH262157:MPH262190 MFL262157:MFL262190 LVP262157:LVP262190 LLT262157:LLT262190 LBX262157:LBX262190 KSB262157:KSB262190 KIF262157:KIF262190 JYJ262157:JYJ262190 JON262157:JON262190 JER262157:JER262190 IUV262157:IUV262190 IKZ262157:IKZ262190 IBD262157:IBD262190 HRH262157:HRH262190 HHL262157:HHL262190 GXP262157:GXP262190 GNT262157:GNT262190 GDX262157:GDX262190 FUB262157:FUB262190 FKF262157:FKF262190 FAJ262157:FAJ262190 EQN262157:EQN262190 EGR262157:EGR262190 DWV262157:DWV262190 DMZ262157:DMZ262190 DDD262157:DDD262190 CTH262157:CTH262190 CJL262157:CJL262190 BZP262157:BZP262190 BPT262157:BPT262190 BFX262157:BFX262190 AWB262157:AWB262190 AMF262157:AMF262190 ACJ262157:ACJ262190 SN262157:SN262190 IR262157:IR262190 WVD196621:WVD196654 WLH196621:WLH196654 WBL196621:WBL196654 VRP196621:VRP196654 VHT196621:VHT196654 UXX196621:UXX196654 UOB196621:UOB196654 UEF196621:UEF196654 TUJ196621:TUJ196654 TKN196621:TKN196654 TAR196621:TAR196654 SQV196621:SQV196654 SGZ196621:SGZ196654 RXD196621:RXD196654 RNH196621:RNH196654 RDL196621:RDL196654 QTP196621:QTP196654 QJT196621:QJT196654 PZX196621:PZX196654 PQB196621:PQB196654 PGF196621:PGF196654 OWJ196621:OWJ196654 OMN196621:OMN196654 OCR196621:OCR196654 NSV196621:NSV196654 NIZ196621:NIZ196654 MZD196621:MZD196654 MPH196621:MPH196654 MFL196621:MFL196654 LVP196621:LVP196654 LLT196621:LLT196654 LBX196621:LBX196654 KSB196621:KSB196654 KIF196621:KIF196654 JYJ196621:JYJ196654 JON196621:JON196654 JER196621:JER196654 IUV196621:IUV196654 IKZ196621:IKZ196654 IBD196621:IBD196654 HRH196621:HRH196654 HHL196621:HHL196654 GXP196621:GXP196654 GNT196621:GNT196654 GDX196621:GDX196654 FUB196621:FUB196654 FKF196621:FKF196654 FAJ196621:FAJ196654 EQN196621:EQN196654 EGR196621:EGR196654 DWV196621:DWV196654 DMZ196621:DMZ196654 DDD196621:DDD196654 CTH196621:CTH196654 CJL196621:CJL196654 BZP196621:BZP196654 BPT196621:BPT196654 BFX196621:BFX196654 AWB196621:AWB196654 AMF196621:AMF196654 ACJ196621:ACJ196654 SN196621:SN196654 IR196621:IR196654 WVD131085:WVD131118 WLH131085:WLH131118 WBL131085:WBL131118 VRP131085:VRP131118 VHT131085:VHT131118 UXX131085:UXX131118 UOB131085:UOB131118 UEF131085:UEF131118 TUJ131085:TUJ131118 TKN131085:TKN131118 TAR131085:TAR131118 SQV131085:SQV131118 SGZ131085:SGZ131118 RXD131085:RXD131118 RNH131085:RNH131118 RDL131085:RDL131118 QTP131085:QTP131118 QJT131085:QJT131118 PZX131085:PZX131118 PQB131085:PQB131118 PGF131085:PGF131118 OWJ131085:OWJ131118 OMN131085:OMN131118 OCR131085:OCR131118 NSV131085:NSV131118 NIZ131085:NIZ131118 MZD131085:MZD131118 MPH131085:MPH131118 MFL131085:MFL131118 LVP131085:LVP131118 LLT131085:LLT131118 LBX131085:LBX131118 KSB131085:KSB131118 KIF131085:KIF131118 JYJ131085:JYJ131118 JON131085:JON131118 JER131085:JER131118 IUV131085:IUV131118 IKZ131085:IKZ131118 IBD131085:IBD131118 HRH131085:HRH131118 HHL131085:HHL131118 GXP131085:GXP131118 GNT131085:GNT131118 GDX131085:GDX131118 FUB131085:FUB131118 FKF131085:FKF131118 FAJ131085:FAJ131118 EQN131085:EQN131118 EGR131085:EGR131118 DWV131085:DWV131118 DMZ131085:DMZ131118 DDD131085:DDD131118 CTH131085:CTH131118 CJL131085:CJL131118 BZP131085:BZP131118 BPT131085:BPT131118 BFX131085:BFX131118 AWB131085:AWB131118 AMF131085:AMF131118 ACJ131085:ACJ131118 SN131085:SN131118 IR131085:IR131118 WVD65549:WVD65582 WLH65549:WLH65582 WBL65549:WBL65582 VRP65549:VRP65582 VHT65549:VHT65582 UXX65549:UXX65582 UOB65549:UOB65582 UEF65549:UEF65582 TUJ65549:TUJ65582 TKN65549:TKN65582 TAR65549:TAR65582 SQV65549:SQV65582 SGZ65549:SGZ65582 RXD65549:RXD65582 RNH65549:RNH65582 RDL65549:RDL65582 QTP65549:QTP65582 QJT65549:QJT65582 PZX65549:PZX65582 PQB65549:PQB65582 PGF65549:PGF65582 OWJ65549:OWJ65582 OMN65549:OMN65582 OCR65549:OCR65582 NSV65549:NSV65582 NIZ65549:NIZ65582 MZD65549:MZD65582 MPH65549:MPH65582 MFL65549:MFL65582 LVP65549:LVP65582 LLT65549:LLT65582 LBX65549:LBX65582 KSB65549:KSB65582 KIF65549:KIF65582 JYJ65549:JYJ65582 JON65549:JON65582 JER65549:JER65582 IUV65549:IUV65582 IKZ65549:IKZ65582 IBD65549:IBD65582 HRH65549:HRH65582 HHL65549:HHL65582 GXP65549:GXP65582 GNT65549:GNT65582 GDX65549:GDX65582 FUB65549:FUB65582 FKF65549:FKF65582 FAJ65549:FAJ65582 EQN65549:EQN65582 EGR65549:EGR65582 DWV65549:DWV65582 DMZ65549:DMZ65582 DDD65549:DDD65582 CTH65549:CTH65582 CJL65549:CJL65582 BZP65549:BZP65582 BPT65549:BPT65582 BFX65549:BFX65582 AWB65549:AWB65582 AMF65549:AMF65582 ACJ65549:ACJ65582 SN65549:SN65582 IR65549:IR65582 G983053:G983086 G917517:G917550 G851981:G852014 G786445:G786478 G720909:G720942 G655373:G655406 G589837:G589870 G524301:G524334 G458765:G458798 G393229:G393262 G327693:G327726 G262157:G262190 G196621:G196654 G131085:G131118 G65549:G65582 SN3:SN46 ACJ3:ACJ46 AMF3:AMF46 AWB3:AWB46 BFX3:BFX46 BPT3:BPT46 BZP3:BZP46 CJL3:CJL46 CTH3:CTH46 DDD3:DDD46 DMZ3:DMZ46 DWV3:DWV46 EGR3:EGR46 EQN3:EQN46 FAJ3:FAJ46 FKF3:FKF46 FUB3:FUB46 GDX3:GDX46 GNT3:GNT46 GXP3:GXP46 HHL3:HHL46 HRH3:HRH46 IBD3:IBD46 IKZ3:IKZ46 IUV3:IUV46 JER3:JER46 JON3:JON46 JYJ3:JYJ46 KIF3:KIF46 KSB3:KSB46 LBX3:LBX46 LLT3:LLT46 LVP3:LVP46 MFL3:MFL46 MPH3:MPH46 MZD3:MZD46 NIZ3:NIZ46 NSV3:NSV46 OCR3:OCR46 OMN3:OMN46 OWJ3:OWJ46 PGF3:PGF46 PQB3:PQB46 PZX3:PZX46 QJT3:QJT46 QTP3:QTP46 RDL3:RDL46 RNH3:RNH46 RXD3:RXD46 SGZ3:SGZ46 SQV3:SQV46 TAR3:TAR46 TKN3:TKN46 TUJ3:TUJ46 UEF3:UEF46 UOB3:UOB46 UXX3:UXX46 VHT3:VHT46 VRP3:VRP46 WBL3:WBL46 WLH3:WLH46 WVD3:WVD46 IR3:IR46"/>
    <dataValidation type="decimal" allowBlank="1" showInputMessage="1" showErrorMessage="1" errorTitle="Error en el dato de la celda" error="La estimación de sueldo individual mensual no permite importes en negativo" prompt="Introducir el sueldo base mensual por plaza sin deducciones, si el importe contiene centavos estos se redondean a pesos automaticamente." sqref="WVC983053:WVC983086 WLG983053:WLG983086 WBK983053:WBK983086 VRO983053:VRO983086 VHS983053:VHS983086 UXW983053:UXW983086 UOA983053:UOA983086 UEE983053:UEE983086 TUI983053:TUI983086 TKM983053:TKM983086 TAQ983053:TAQ983086 SQU983053:SQU983086 SGY983053:SGY983086 RXC983053:RXC983086 RNG983053:RNG983086 RDK983053:RDK983086 QTO983053:QTO983086 QJS983053:QJS983086 PZW983053:PZW983086 PQA983053:PQA983086 PGE983053:PGE983086 OWI983053:OWI983086 OMM983053:OMM983086 OCQ983053:OCQ983086 NSU983053:NSU983086 NIY983053:NIY983086 MZC983053:MZC983086 MPG983053:MPG983086 MFK983053:MFK983086 LVO983053:LVO983086 LLS983053:LLS983086 LBW983053:LBW983086 KSA983053:KSA983086 KIE983053:KIE983086 JYI983053:JYI983086 JOM983053:JOM983086 JEQ983053:JEQ983086 IUU983053:IUU983086 IKY983053:IKY983086 IBC983053:IBC983086 HRG983053:HRG983086 HHK983053:HHK983086 GXO983053:GXO983086 GNS983053:GNS983086 GDW983053:GDW983086 FUA983053:FUA983086 FKE983053:FKE983086 FAI983053:FAI983086 EQM983053:EQM983086 EGQ983053:EGQ983086 DWU983053:DWU983086 DMY983053:DMY983086 DDC983053:DDC983086 CTG983053:CTG983086 CJK983053:CJK983086 BZO983053:BZO983086 BPS983053:BPS983086 BFW983053:BFW983086 AWA983053:AWA983086 AME983053:AME983086 ACI983053:ACI983086 SM983053:SM983086 IQ983053:IQ983086 WVC917517:WVC917550 WLG917517:WLG917550 WBK917517:WBK917550 VRO917517:VRO917550 VHS917517:VHS917550 UXW917517:UXW917550 UOA917517:UOA917550 UEE917517:UEE917550 TUI917517:TUI917550 TKM917517:TKM917550 TAQ917517:TAQ917550 SQU917517:SQU917550 SGY917517:SGY917550 RXC917517:RXC917550 RNG917517:RNG917550 RDK917517:RDK917550 QTO917517:QTO917550 QJS917517:QJS917550 PZW917517:PZW917550 PQA917517:PQA917550 PGE917517:PGE917550 OWI917517:OWI917550 OMM917517:OMM917550 OCQ917517:OCQ917550 NSU917517:NSU917550 NIY917517:NIY917550 MZC917517:MZC917550 MPG917517:MPG917550 MFK917517:MFK917550 LVO917517:LVO917550 LLS917517:LLS917550 LBW917517:LBW917550 KSA917517:KSA917550 KIE917517:KIE917550 JYI917517:JYI917550 JOM917517:JOM917550 JEQ917517:JEQ917550 IUU917517:IUU917550 IKY917517:IKY917550 IBC917517:IBC917550 HRG917517:HRG917550 HHK917517:HHK917550 GXO917517:GXO917550 GNS917517:GNS917550 GDW917517:GDW917550 FUA917517:FUA917550 FKE917517:FKE917550 FAI917517:FAI917550 EQM917517:EQM917550 EGQ917517:EGQ917550 DWU917517:DWU917550 DMY917517:DMY917550 DDC917517:DDC917550 CTG917517:CTG917550 CJK917517:CJK917550 BZO917517:BZO917550 BPS917517:BPS917550 BFW917517:BFW917550 AWA917517:AWA917550 AME917517:AME917550 ACI917517:ACI917550 SM917517:SM917550 IQ917517:IQ917550 WVC851981:WVC852014 WLG851981:WLG852014 WBK851981:WBK852014 VRO851981:VRO852014 VHS851981:VHS852014 UXW851981:UXW852014 UOA851981:UOA852014 UEE851981:UEE852014 TUI851981:TUI852014 TKM851981:TKM852014 TAQ851981:TAQ852014 SQU851981:SQU852014 SGY851981:SGY852014 RXC851981:RXC852014 RNG851981:RNG852014 RDK851981:RDK852014 QTO851981:QTO852014 QJS851981:QJS852014 PZW851981:PZW852014 PQA851981:PQA852014 PGE851981:PGE852014 OWI851981:OWI852014 OMM851981:OMM852014 OCQ851981:OCQ852014 NSU851981:NSU852014 NIY851981:NIY852014 MZC851981:MZC852014 MPG851981:MPG852014 MFK851981:MFK852014 LVO851981:LVO852014 LLS851981:LLS852014 LBW851981:LBW852014 KSA851981:KSA852014 KIE851981:KIE852014 JYI851981:JYI852014 JOM851981:JOM852014 JEQ851981:JEQ852014 IUU851981:IUU852014 IKY851981:IKY852014 IBC851981:IBC852014 HRG851981:HRG852014 HHK851981:HHK852014 GXO851981:GXO852014 GNS851981:GNS852014 GDW851981:GDW852014 FUA851981:FUA852014 FKE851981:FKE852014 FAI851981:FAI852014 EQM851981:EQM852014 EGQ851981:EGQ852014 DWU851981:DWU852014 DMY851981:DMY852014 DDC851981:DDC852014 CTG851981:CTG852014 CJK851981:CJK852014 BZO851981:BZO852014 BPS851981:BPS852014 BFW851981:BFW852014 AWA851981:AWA852014 AME851981:AME852014 ACI851981:ACI852014 SM851981:SM852014 IQ851981:IQ852014 WVC786445:WVC786478 WLG786445:WLG786478 WBK786445:WBK786478 VRO786445:VRO786478 VHS786445:VHS786478 UXW786445:UXW786478 UOA786445:UOA786478 UEE786445:UEE786478 TUI786445:TUI786478 TKM786445:TKM786478 TAQ786445:TAQ786478 SQU786445:SQU786478 SGY786445:SGY786478 RXC786445:RXC786478 RNG786445:RNG786478 RDK786445:RDK786478 QTO786445:QTO786478 QJS786445:QJS786478 PZW786445:PZW786478 PQA786445:PQA786478 PGE786445:PGE786478 OWI786445:OWI786478 OMM786445:OMM786478 OCQ786445:OCQ786478 NSU786445:NSU786478 NIY786445:NIY786478 MZC786445:MZC786478 MPG786445:MPG786478 MFK786445:MFK786478 LVO786445:LVO786478 LLS786445:LLS786478 LBW786445:LBW786478 KSA786445:KSA786478 KIE786445:KIE786478 JYI786445:JYI786478 JOM786445:JOM786478 JEQ786445:JEQ786478 IUU786445:IUU786478 IKY786445:IKY786478 IBC786445:IBC786478 HRG786445:HRG786478 HHK786445:HHK786478 GXO786445:GXO786478 GNS786445:GNS786478 GDW786445:GDW786478 FUA786445:FUA786478 FKE786445:FKE786478 FAI786445:FAI786478 EQM786445:EQM786478 EGQ786445:EGQ786478 DWU786445:DWU786478 DMY786445:DMY786478 DDC786445:DDC786478 CTG786445:CTG786478 CJK786445:CJK786478 BZO786445:BZO786478 BPS786445:BPS786478 BFW786445:BFW786478 AWA786445:AWA786478 AME786445:AME786478 ACI786445:ACI786478 SM786445:SM786478 IQ786445:IQ786478 WVC720909:WVC720942 WLG720909:WLG720942 WBK720909:WBK720942 VRO720909:VRO720942 VHS720909:VHS720942 UXW720909:UXW720942 UOA720909:UOA720942 UEE720909:UEE720942 TUI720909:TUI720942 TKM720909:TKM720942 TAQ720909:TAQ720942 SQU720909:SQU720942 SGY720909:SGY720942 RXC720909:RXC720942 RNG720909:RNG720942 RDK720909:RDK720942 QTO720909:QTO720942 QJS720909:QJS720942 PZW720909:PZW720942 PQA720909:PQA720942 PGE720909:PGE720942 OWI720909:OWI720942 OMM720909:OMM720942 OCQ720909:OCQ720942 NSU720909:NSU720942 NIY720909:NIY720942 MZC720909:MZC720942 MPG720909:MPG720942 MFK720909:MFK720942 LVO720909:LVO720942 LLS720909:LLS720942 LBW720909:LBW720942 KSA720909:KSA720942 KIE720909:KIE720942 JYI720909:JYI720942 JOM720909:JOM720942 JEQ720909:JEQ720942 IUU720909:IUU720942 IKY720909:IKY720942 IBC720909:IBC720942 HRG720909:HRG720942 HHK720909:HHK720942 GXO720909:GXO720942 GNS720909:GNS720942 GDW720909:GDW720942 FUA720909:FUA720942 FKE720909:FKE720942 FAI720909:FAI720942 EQM720909:EQM720942 EGQ720909:EGQ720942 DWU720909:DWU720942 DMY720909:DMY720942 DDC720909:DDC720942 CTG720909:CTG720942 CJK720909:CJK720942 BZO720909:BZO720942 BPS720909:BPS720942 BFW720909:BFW720942 AWA720909:AWA720942 AME720909:AME720942 ACI720909:ACI720942 SM720909:SM720942 IQ720909:IQ720942 WVC655373:WVC655406 WLG655373:WLG655406 WBK655373:WBK655406 VRO655373:VRO655406 VHS655373:VHS655406 UXW655373:UXW655406 UOA655373:UOA655406 UEE655373:UEE655406 TUI655373:TUI655406 TKM655373:TKM655406 TAQ655373:TAQ655406 SQU655373:SQU655406 SGY655373:SGY655406 RXC655373:RXC655406 RNG655373:RNG655406 RDK655373:RDK655406 QTO655373:QTO655406 QJS655373:QJS655406 PZW655373:PZW655406 PQA655373:PQA655406 PGE655373:PGE655406 OWI655373:OWI655406 OMM655373:OMM655406 OCQ655373:OCQ655406 NSU655373:NSU655406 NIY655373:NIY655406 MZC655373:MZC655406 MPG655373:MPG655406 MFK655373:MFK655406 LVO655373:LVO655406 LLS655373:LLS655406 LBW655373:LBW655406 KSA655373:KSA655406 KIE655373:KIE655406 JYI655373:JYI655406 JOM655373:JOM655406 JEQ655373:JEQ655406 IUU655373:IUU655406 IKY655373:IKY655406 IBC655373:IBC655406 HRG655373:HRG655406 HHK655373:HHK655406 GXO655373:GXO655406 GNS655373:GNS655406 GDW655373:GDW655406 FUA655373:FUA655406 FKE655373:FKE655406 FAI655373:FAI655406 EQM655373:EQM655406 EGQ655373:EGQ655406 DWU655373:DWU655406 DMY655373:DMY655406 DDC655373:DDC655406 CTG655373:CTG655406 CJK655373:CJK655406 BZO655373:BZO655406 BPS655373:BPS655406 BFW655373:BFW655406 AWA655373:AWA655406 AME655373:AME655406 ACI655373:ACI655406 SM655373:SM655406 IQ655373:IQ655406 WVC589837:WVC589870 WLG589837:WLG589870 WBK589837:WBK589870 VRO589837:VRO589870 VHS589837:VHS589870 UXW589837:UXW589870 UOA589837:UOA589870 UEE589837:UEE589870 TUI589837:TUI589870 TKM589837:TKM589870 TAQ589837:TAQ589870 SQU589837:SQU589870 SGY589837:SGY589870 RXC589837:RXC589870 RNG589837:RNG589870 RDK589837:RDK589870 QTO589837:QTO589870 QJS589837:QJS589870 PZW589837:PZW589870 PQA589837:PQA589870 PGE589837:PGE589870 OWI589837:OWI589870 OMM589837:OMM589870 OCQ589837:OCQ589870 NSU589837:NSU589870 NIY589837:NIY589870 MZC589837:MZC589870 MPG589837:MPG589870 MFK589837:MFK589870 LVO589837:LVO589870 LLS589837:LLS589870 LBW589837:LBW589870 KSA589837:KSA589870 KIE589837:KIE589870 JYI589837:JYI589870 JOM589837:JOM589870 JEQ589837:JEQ589870 IUU589837:IUU589870 IKY589837:IKY589870 IBC589837:IBC589870 HRG589837:HRG589870 HHK589837:HHK589870 GXO589837:GXO589870 GNS589837:GNS589870 GDW589837:GDW589870 FUA589837:FUA589870 FKE589837:FKE589870 FAI589837:FAI589870 EQM589837:EQM589870 EGQ589837:EGQ589870 DWU589837:DWU589870 DMY589837:DMY589870 DDC589837:DDC589870 CTG589837:CTG589870 CJK589837:CJK589870 BZO589837:BZO589870 BPS589837:BPS589870 BFW589837:BFW589870 AWA589837:AWA589870 AME589837:AME589870 ACI589837:ACI589870 SM589837:SM589870 IQ589837:IQ589870 WVC524301:WVC524334 WLG524301:WLG524334 WBK524301:WBK524334 VRO524301:VRO524334 VHS524301:VHS524334 UXW524301:UXW524334 UOA524301:UOA524334 UEE524301:UEE524334 TUI524301:TUI524334 TKM524301:TKM524334 TAQ524301:TAQ524334 SQU524301:SQU524334 SGY524301:SGY524334 RXC524301:RXC524334 RNG524301:RNG524334 RDK524301:RDK524334 QTO524301:QTO524334 QJS524301:QJS524334 PZW524301:PZW524334 PQA524301:PQA524334 PGE524301:PGE524334 OWI524301:OWI524334 OMM524301:OMM524334 OCQ524301:OCQ524334 NSU524301:NSU524334 NIY524301:NIY524334 MZC524301:MZC524334 MPG524301:MPG524334 MFK524301:MFK524334 LVO524301:LVO524334 LLS524301:LLS524334 LBW524301:LBW524334 KSA524301:KSA524334 KIE524301:KIE524334 JYI524301:JYI524334 JOM524301:JOM524334 JEQ524301:JEQ524334 IUU524301:IUU524334 IKY524301:IKY524334 IBC524301:IBC524334 HRG524301:HRG524334 HHK524301:HHK524334 GXO524301:GXO524334 GNS524301:GNS524334 GDW524301:GDW524334 FUA524301:FUA524334 FKE524301:FKE524334 FAI524301:FAI524334 EQM524301:EQM524334 EGQ524301:EGQ524334 DWU524301:DWU524334 DMY524301:DMY524334 DDC524301:DDC524334 CTG524301:CTG524334 CJK524301:CJK524334 BZO524301:BZO524334 BPS524301:BPS524334 BFW524301:BFW524334 AWA524301:AWA524334 AME524301:AME524334 ACI524301:ACI524334 SM524301:SM524334 IQ524301:IQ524334 WVC458765:WVC458798 WLG458765:WLG458798 WBK458765:WBK458798 VRO458765:VRO458798 VHS458765:VHS458798 UXW458765:UXW458798 UOA458765:UOA458798 UEE458765:UEE458798 TUI458765:TUI458798 TKM458765:TKM458798 TAQ458765:TAQ458798 SQU458765:SQU458798 SGY458765:SGY458798 RXC458765:RXC458798 RNG458765:RNG458798 RDK458765:RDK458798 QTO458765:QTO458798 QJS458765:QJS458798 PZW458765:PZW458798 PQA458765:PQA458798 PGE458765:PGE458798 OWI458765:OWI458798 OMM458765:OMM458798 OCQ458765:OCQ458798 NSU458765:NSU458798 NIY458765:NIY458798 MZC458765:MZC458798 MPG458765:MPG458798 MFK458765:MFK458798 LVO458765:LVO458798 LLS458765:LLS458798 LBW458765:LBW458798 KSA458765:KSA458798 KIE458765:KIE458798 JYI458765:JYI458798 JOM458765:JOM458798 JEQ458765:JEQ458798 IUU458765:IUU458798 IKY458765:IKY458798 IBC458765:IBC458798 HRG458765:HRG458798 HHK458765:HHK458798 GXO458765:GXO458798 GNS458765:GNS458798 GDW458765:GDW458798 FUA458765:FUA458798 FKE458765:FKE458798 FAI458765:FAI458798 EQM458765:EQM458798 EGQ458765:EGQ458798 DWU458765:DWU458798 DMY458765:DMY458798 DDC458765:DDC458798 CTG458765:CTG458798 CJK458765:CJK458798 BZO458765:BZO458798 BPS458765:BPS458798 BFW458765:BFW458798 AWA458765:AWA458798 AME458765:AME458798 ACI458765:ACI458798 SM458765:SM458798 IQ458765:IQ458798 WVC393229:WVC393262 WLG393229:WLG393262 WBK393229:WBK393262 VRO393229:VRO393262 VHS393229:VHS393262 UXW393229:UXW393262 UOA393229:UOA393262 UEE393229:UEE393262 TUI393229:TUI393262 TKM393229:TKM393262 TAQ393229:TAQ393262 SQU393229:SQU393262 SGY393229:SGY393262 RXC393229:RXC393262 RNG393229:RNG393262 RDK393229:RDK393262 QTO393229:QTO393262 QJS393229:QJS393262 PZW393229:PZW393262 PQA393229:PQA393262 PGE393229:PGE393262 OWI393229:OWI393262 OMM393229:OMM393262 OCQ393229:OCQ393262 NSU393229:NSU393262 NIY393229:NIY393262 MZC393229:MZC393262 MPG393229:MPG393262 MFK393229:MFK393262 LVO393229:LVO393262 LLS393229:LLS393262 LBW393229:LBW393262 KSA393229:KSA393262 KIE393229:KIE393262 JYI393229:JYI393262 JOM393229:JOM393262 JEQ393229:JEQ393262 IUU393229:IUU393262 IKY393229:IKY393262 IBC393229:IBC393262 HRG393229:HRG393262 HHK393229:HHK393262 GXO393229:GXO393262 GNS393229:GNS393262 GDW393229:GDW393262 FUA393229:FUA393262 FKE393229:FKE393262 FAI393229:FAI393262 EQM393229:EQM393262 EGQ393229:EGQ393262 DWU393229:DWU393262 DMY393229:DMY393262 DDC393229:DDC393262 CTG393229:CTG393262 CJK393229:CJK393262 BZO393229:BZO393262 BPS393229:BPS393262 BFW393229:BFW393262 AWA393229:AWA393262 AME393229:AME393262 ACI393229:ACI393262 SM393229:SM393262 IQ393229:IQ393262 WVC327693:WVC327726 WLG327693:WLG327726 WBK327693:WBK327726 VRO327693:VRO327726 VHS327693:VHS327726 UXW327693:UXW327726 UOA327693:UOA327726 UEE327693:UEE327726 TUI327693:TUI327726 TKM327693:TKM327726 TAQ327693:TAQ327726 SQU327693:SQU327726 SGY327693:SGY327726 RXC327693:RXC327726 RNG327693:RNG327726 RDK327693:RDK327726 QTO327693:QTO327726 QJS327693:QJS327726 PZW327693:PZW327726 PQA327693:PQA327726 PGE327693:PGE327726 OWI327693:OWI327726 OMM327693:OMM327726 OCQ327693:OCQ327726 NSU327693:NSU327726 NIY327693:NIY327726 MZC327693:MZC327726 MPG327693:MPG327726 MFK327693:MFK327726 LVO327693:LVO327726 LLS327693:LLS327726 LBW327693:LBW327726 KSA327693:KSA327726 KIE327693:KIE327726 JYI327693:JYI327726 JOM327693:JOM327726 JEQ327693:JEQ327726 IUU327693:IUU327726 IKY327693:IKY327726 IBC327693:IBC327726 HRG327693:HRG327726 HHK327693:HHK327726 GXO327693:GXO327726 GNS327693:GNS327726 GDW327693:GDW327726 FUA327693:FUA327726 FKE327693:FKE327726 FAI327693:FAI327726 EQM327693:EQM327726 EGQ327693:EGQ327726 DWU327693:DWU327726 DMY327693:DMY327726 DDC327693:DDC327726 CTG327693:CTG327726 CJK327693:CJK327726 BZO327693:BZO327726 BPS327693:BPS327726 BFW327693:BFW327726 AWA327693:AWA327726 AME327693:AME327726 ACI327693:ACI327726 SM327693:SM327726 IQ327693:IQ327726 WVC262157:WVC262190 WLG262157:WLG262190 WBK262157:WBK262190 VRO262157:VRO262190 VHS262157:VHS262190 UXW262157:UXW262190 UOA262157:UOA262190 UEE262157:UEE262190 TUI262157:TUI262190 TKM262157:TKM262190 TAQ262157:TAQ262190 SQU262157:SQU262190 SGY262157:SGY262190 RXC262157:RXC262190 RNG262157:RNG262190 RDK262157:RDK262190 QTO262157:QTO262190 QJS262157:QJS262190 PZW262157:PZW262190 PQA262157:PQA262190 PGE262157:PGE262190 OWI262157:OWI262190 OMM262157:OMM262190 OCQ262157:OCQ262190 NSU262157:NSU262190 NIY262157:NIY262190 MZC262157:MZC262190 MPG262157:MPG262190 MFK262157:MFK262190 LVO262157:LVO262190 LLS262157:LLS262190 LBW262157:LBW262190 KSA262157:KSA262190 KIE262157:KIE262190 JYI262157:JYI262190 JOM262157:JOM262190 JEQ262157:JEQ262190 IUU262157:IUU262190 IKY262157:IKY262190 IBC262157:IBC262190 HRG262157:HRG262190 HHK262157:HHK262190 GXO262157:GXO262190 GNS262157:GNS262190 GDW262157:GDW262190 FUA262157:FUA262190 FKE262157:FKE262190 FAI262157:FAI262190 EQM262157:EQM262190 EGQ262157:EGQ262190 DWU262157:DWU262190 DMY262157:DMY262190 DDC262157:DDC262190 CTG262157:CTG262190 CJK262157:CJK262190 BZO262157:BZO262190 BPS262157:BPS262190 BFW262157:BFW262190 AWA262157:AWA262190 AME262157:AME262190 ACI262157:ACI262190 SM262157:SM262190 IQ262157:IQ262190 WVC196621:WVC196654 WLG196621:WLG196654 WBK196621:WBK196654 VRO196621:VRO196654 VHS196621:VHS196654 UXW196621:UXW196654 UOA196621:UOA196654 UEE196621:UEE196654 TUI196621:TUI196654 TKM196621:TKM196654 TAQ196621:TAQ196654 SQU196621:SQU196654 SGY196621:SGY196654 RXC196621:RXC196654 RNG196621:RNG196654 RDK196621:RDK196654 QTO196621:QTO196654 QJS196621:QJS196654 PZW196621:PZW196654 PQA196621:PQA196654 PGE196621:PGE196654 OWI196621:OWI196654 OMM196621:OMM196654 OCQ196621:OCQ196654 NSU196621:NSU196654 NIY196621:NIY196654 MZC196621:MZC196654 MPG196621:MPG196654 MFK196621:MFK196654 LVO196621:LVO196654 LLS196621:LLS196654 LBW196621:LBW196654 KSA196621:KSA196654 KIE196621:KIE196654 JYI196621:JYI196654 JOM196621:JOM196654 JEQ196621:JEQ196654 IUU196621:IUU196654 IKY196621:IKY196654 IBC196621:IBC196654 HRG196621:HRG196654 HHK196621:HHK196654 GXO196621:GXO196654 GNS196621:GNS196654 GDW196621:GDW196654 FUA196621:FUA196654 FKE196621:FKE196654 FAI196621:FAI196654 EQM196621:EQM196654 EGQ196621:EGQ196654 DWU196621:DWU196654 DMY196621:DMY196654 DDC196621:DDC196654 CTG196621:CTG196654 CJK196621:CJK196654 BZO196621:BZO196654 BPS196621:BPS196654 BFW196621:BFW196654 AWA196621:AWA196654 AME196621:AME196654 ACI196621:ACI196654 SM196621:SM196654 IQ196621:IQ196654 WVC131085:WVC131118 WLG131085:WLG131118 WBK131085:WBK131118 VRO131085:VRO131118 VHS131085:VHS131118 UXW131085:UXW131118 UOA131085:UOA131118 UEE131085:UEE131118 TUI131085:TUI131118 TKM131085:TKM131118 TAQ131085:TAQ131118 SQU131085:SQU131118 SGY131085:SGY131118 RXC131085:RXC131118 RNG131085:RNG131118 RDK131085:RDK131118 QTO131085:QTO131118 QJS131085:QJS131118 PZW131085:PZW131118 PQA131085:PQA131118 PGE131085:PGE131118 OWI131085:OWI131118 OMM131085:OMM131118 OCQ131085:OCQ131118 NSU131085:NSU131118 NIY131085:NIY131118 MZC131085:MZC131118 MPG131085:MPG131118 MFK131085:MFK131118 LVO131085:LVO131118 LLS131085:LLS131118 LBW131085:LBW131118 KSA131085:KSA131118 KIE131085:KIE131118 JYI131085:JYI131118 JOM131085:JOM131118 JEQ131085:JEQ131118 IUU131085:IUU131118 IKY131085:IKY131118 IBC131085:IBC131118 HRG131085:HRG131118 HHK131085:HHK131118 GXO131085:GXO131118 GNS131085:GNS131118 GDW131085:GDW131118 FUA131085:FUA131118 FKE131085:FKE131118 FAI131085:FAI131118 EQM131085:EQM131118 EGQ131085:EGQ131118 DWU131085:DWU131118 DMY131085:DMY131118 DDC131085:DDC131118 CTG131085:CTG131118 CJK131085:CJK131118 BZO131085:BZO131118 BPS131085:BPS131118 BFW131085:BFW131118 AWA131085:AWA131118 AME131085:AME131118 ACI131085:ACI131118 SM131085:SM131118 IQ131085:IQ131118 WVC65549:WVC65582 WLG65549:WLG65582 WBK65549:WBK65582 VRO65549:VRO65582 VHS65549:VHS65582 UXW65549:UXW65582 UOA65549:UOA65582 UEE65549:UEE65582 TUI65549:TUI65582 TKM65549:TKM65582 TAQ65549:TAQ65582 SQU65549:SQU65582 SGY65549:SGY65582 RXC65549:RXC65582 RNG65549:RNG65582 RDK65549:RDK65582 QTO65549:QTO65582 QJS65549:QJS65582 PZW65549:PZW65582 PQA65549:PQA65582 PGE65549:PGE65582 OWI65549:OWI65582 OMM65549:OMM65582 OCQ65549:OCQ65582 NSU65549:NSU65582 NIY65549:NIY65582 MZC65549:MZC65582 MPG65549:MPG65582 MFK65549:MFK65582 LVO65549:LVO65582 LLS65549:LLS65582 LBW65549:LBW65582 KSA65549:KSA65582 KIE65549:KIE65582 JYI65549:JYI65582 JOM65549:JOM65582 JEQ65549:JEQ65582 IUU65549:IUU65582 IKY65549:IKY65582 IBC65549:IBC65582 HRG65549:HRG65582 HHK65549:HHK65582 GXO65549:GXO65582 GNS65549:GNS65582 GDW65549:GDW65582 FUA65549:FUA65582 FKE65549:FKE65582 FAI65549:FAI65582 EQM65549:EQM65582 EGQ65549:EGQ65582 DWU65549:DWU65582 DMY65549:DMY65582 DDC65549:DDC65582 CTG65549:CTG65582 CJK65549:CJK65582 BZO65549:BZO65582 BPS65549:BPS65582 BFW65549:BFW65582 AWA65549:AWA65582 AME65549:AME65582 ACI65549:ACI65582 SM65549:SM65582 IQ65549:IQ65582 F983053:F983086 F917517:F917550 F851981:F852014 F786445:F786478 F720909:F720942 F655373:F655406 F589837:F589870 F524301:F524334 F458765:F458798 F393229:F393262 F327693:F327726 F262157:F262190 F196621:F196654 F131085:F131118 F65549:F65582 SM3:SM46 ACI3:ACI46 AME3:AME46 AWA3:AWA46 BFW3:BFW46 BPS3:BPS46 BZO3:BZO46 CJK3:CJK46 CTG3:CTG46 DDC3:DDC46 DMY3:DMY46 DWU3:DWU46 EGQ3:EGQ46 EQM3:EQM46 FAI3:FAI46 FKE3:FKE46 FUA3:FUA46 GDW3:GDW46 GNS3:GNS46 GXO3:GXO46 HHK3:HHK46 HRG3:HRG46 IBC3:IBC46 IKY3:IKY46 IUU3:IUU46 JEQ3:JEQ46 JOM3:JOM46 JYI3:JYI46 KIE3:KIE46 KSA3:KSA46 LBW3:LBW46 LLS3:LLS46 LVO3:LVO46 MFK3:MFK46 MPG3:MPG46 MZC3:MZC46 NIY3:NIY46 NSU3:NSU46 OCQ3:OCQ46 OMM3:OMM46 OWI3:OWI46 PGE3:PGE46 PQA3:PQA46 PZW3:PZW46 QJS3:QJS46 QTO3:QTO46 RDK3:RDK46 RNG3:RNG46 RXC3:RXC46 SGY3:SGY46 SQU3:SQU46 TAQ3:TAQ46 TKM3:TKM46 TUI3:TUI46 UEE3:UEE46 UOA3:UOA46 UXW3:UXW46 VHS3:VHS46 VRO3:VRO46 WBK3:WBK46 WLG3:WLG46 WVC3:WVC46 IQ3:IQ46">
      <formula1>0</formula1>
      <formula2>1000000</formula2>
    </dataValidation>
    <dataValidation type="whole" allowBlank="1" showInputMessage="1" showErrorMessage="1" errorTitle="Error en el dato de la celda" error="La cantidad a ingresar solo permite datos en el rango comprendido del 0 al 500." prompt="La jornada se determina multiplicando las horas a trabajar al día por los días de la semana que se laboran (ejem: 8 horas díarias, de lunes a viernes 8 x 5 = 40)" sqref="WUY983053:WUY983086 WLC983053:WLC983086 WBG983053:WBG983086 VRK983053:VRK983086 VHO983053:VHO983086 UXS983053:UXS983086 UNW983053:UNW983086 UEA983053:UEA983086 TUE983053:TUE983086 TKI983053:TKI983086 TAM983053:TAM983086 SQQ983053:SQQ983086 SGU983053:SGU983086 RWY983053:RWY983086 RNC983053:RNC983086 RDG983053:RDG983086 QTK983053:QTK983086 QJO983053:QJO983086 PZS983053:PZS983086 PPW983053:PPW983086 PGA983053:PGA983086 OWE983053:OWE983086 OMI983053:OMI983086 OCM983053:OCM983086 NSQ983053:NSQ983086 NIU983053:NIU983086 MYY983053:MYY983086 MPC983053:MPC983086 MFG983053:MFG983086 LVK983053:LVK983086 LLO983053:LLO983086 LBS983053:LBS983086 KRW983053:KRW983086 KIA983053:KIA983086 JYE983053:JYE983086 JOI983053:JOI983086 JEM983053:JEM983086 IUQ983053:IUQ983086 IKU983053:IKU983086 IAY983053:IAY983086 HRC983053:HRC983086 HHG983053:HHG983086 GXK983053:GXK983086 GNO983053:GNO983086 GDS983053:GDS983086 FTW983053:FTW983086 FKA983053:FKA983086 FAE983053:FAE983086 EQI983053:EQI983086 EGM983053:EGM983086 DWQ983053:DWQ983086 DMU983053:DMU983086 DCY983053:DCY983086 CTC983053:CTC983086 CJG983053:CJG983086 BZK983053:BZK983086 BPO983053:BPO983086 BFS983053:BFS983086 AVW983053:AVW983086 AMA983053:AMA983086 ACE983053:ACE983086 SI983053:SI983086 IM983053:IM983086 WUY917517:WUY917550 WLC917517:WLC917550 WBG917517:WBG917550 VRK917517:VRK917550 VHO917517:VHO917550 UXS917517:UXS917550 UNW917517:UNW917550 UEA917517:UEA917550 TUE917517:TUE917550 TKI917517:TKI917550 TAM917517:TAM917550 SQQ917517:SQQ917550 SGU917517:SGU917550 RWY917517:RWY917550 RNC917517:RNC917550 RDG917517:RDG917550 QTK917517:QTK917550 QJO917517:QJO917550 PZS917517:PZS917550 PPW917517:PPW917550 PGA917517:PGA917550 OWE917517:OWE917550 OMI917517:OMI917550 OCM917517:OCM917550 NSQ917517:NSQ917550 NIU917517:NIU917550 MYY917517:MYY917550 MPC917517:MPC917550 MFG917517:MFG917550 LVK917517:LVK917550 LLO917517:LLO917550 LBS917517:LBS917550 KRW917517:KRW917550 KIA917517:KIA917550 JYE917517:JYE917550 JOI917517:JOI917550 JEM917517:JEM917550 IUQ917517:IUQ917550 IKU917517:IKU917550 IAY917517:IAY917550 HRC917517:HRC917550 HHG917517:HHG917550 GXK917517:GXK917550 GNO917517:GNO917550 GDS917517:GDS917550 FTW917517:FTW917550 FKA917517:FKA917550 FAE917517:FAE917550 EQI917517:EQI917550 EGM917517:EGM917550 DWQ917517:DWQ917550 DMU917517:DMU917550 DCY917517:DCY917550 CTC917517:CTC917550 CJG917517:CJG917550 BZK917517:BZK917550 BPO917517:BPO917550 BFS917517:BFS917550 AVW917517:AVW917550 AMA917517:AMA917550 ACE917517:ACE917550 SI917517:SI917550 IM917517:IM917550 WUY851981:WUY852014 WLC851981:WLC852014 WBG851981:WBG852014 VRK851981:VRK852014 VHO851981:VHO852014 UXS851981:UXS852014 UNW851981:UNW852014 UEA851981:UEA852014 TUE851981:TUE852014 TKI851981:TKI852014 TAM851981:TAM852014 SQQ851981:SQQ852014 SGU851981:SGU852014 RWY851981:RWY852014 RNC851981:RNC852014 RDG851981:RDG852014 QTK851981:QTK852014 QJO851981:QJO852014 PZS851981:PZS852014 PPW851981:PPW852014 PGA851981:PGA852014 OWE851981:OWE852014 OMI851981:OMI852014 OCM851981:OCM852014 NSQ851981:NSQ852014 NIU851981:NIU852014 MYY851981:MYY852014 MPC851981:MPC852014 MFG851981:MFG852014 LVK851981:LVK852014 LLO851981:LLO852014 LBS851981:LBS852014 KRW851981:KRW852014 KIA851981:KIA852014 JYE851981:JYE852014 JOI851981:JOI852014 JEM851981:JEM852014 IUQ851981:IUQ852014 IKU851981:IKU852014 IAY851981:IAY852014 HRC851981:HRC852014 HHG851981:HHG852014 GXK851981:GXK852014 GNO851981:GNO852014 GDS851981:GDS852014 FTW851981:FTW852014 FKA851981:FKA852014 FAE851981:FAE852014 EQI851981:EQI852014 EGM851981:EGM852014 DWQ851981:DWQ852014 DMU851981:DMU852014 DCY851981:DCY852014 CTC851981:CTC852014 CJG851981:CJG852014 BZK851981:BZK852014 BPO851981:BPO852014 BFS851981:BFS852014 AVW851981:AVW852014 AMA851981:AMA852014 ACE851981:ACE852014 SI851981:SI852014 IM851981:IM852014 WUY786445:WUY786478 WLC786445:WLC786478 WBG786445:WBG786478 VRK786445:VRK786478 VHO786445:VHO786478 UXS786445:UXS786478 UNW786445:UNW786478 UEA786445:UEA786478 TUE786445:TUE786478 TKI786445:TKI786478 TAM786445:TAM786478 SQQ786445:SQQ786478 SGU786445:SGU786478 RWY786445:RWY786478 RNC786445:RNC786478 RDG786445:RDG786478 QTK786445:QTK786478 QJO786445:QJO786478 PZS786445:PZS786478 PPW786445:PPW786478 PGA786445:PGA786478 OWE786445:OWE786478 OMI786445:OMI786478 OCM786445:OCM786478 NSQ786445:NSQ786478 NIU786445:NIU786478 MYY786445:MYY786478 MPC786445:MPC786478 MFG786445:MFG786478 LVK786445:LVK786478 LLO786445:LLO786478 LBS786445:LBS786478 KRW786445:KRW786478 KIA786445:KIA786478 JYE786445:JYE786478 JOI786445:JOI786478 JEM786445:JEM786478 IUQ786445:IUQ786478 IKU786445:IKU786478 IAY786445:IAY786478 HRC786445:HRC786478 HHG786445:HHG786478 GXK786445:GXK786478 GNO786445:GNO786478 GDS786445:GDS786478 FTW786445:FTW786478 FKA786445:FKA786478 FAE786445:FAE786478 EQI786445:EQI786478 EGM786445:EGM786478 DWQ786445:DWQ786478 DMU786445:DMU786478 DCY786445:DCY786478 CTC786445:CTC786478 CJG786445:CJG786478 BZK786445:BZK786478 BPO786445:BPO786478 BFS786445:BFS786478 AVW786445:AVW786478 AMA786445:AMA786478 ACE786445:ACE786478 SI786445:SI786478 IM786445:IM786478 WUY720909:WUY720942 WLC720909:WLC720942 WBG720909:WBG720942 VRK720909:VRK720942 VHO720909:VHO720942 UXS720909:UXS720942 UNW720909:UNW720942 UEA720909:UEA720942 TUE720909:TUE720942 TKI720909:TKI720942 TAM720909:TAM720942 SQQ720909:SQQ720942 SGU720909:SGU720942 RWY720909:RWY720942 RNC720909:RNC720942 RDG720909:RDG720942 QTK720909:QTK720942 QJO720909:QJO720942 PZS720909:PZS720942 PPW720909:PPW720942 PGA720909:PGA720942 OWE720909:OWE720942 OMI720909:OMI720942 OCM720909:OCM720942 NSQ720909:NSQ720942 NIU720909:NIU720942 MYY720909:MYY720942 MPC720909:MPC720942 MFG720909:MFG720942 LVK720909:LVK720942 LLO720909:LLO720942 LBS720909:LBS720942 KRW720909:KRW720942 KIA720909:KIA720942 JYE720909:JYE720942 JOI720909:JOI720942 JEM720909:JEM720942 IUQ720909:IUQ720942 IKU720909:IKU720942 IAY720909:IAY720942 HRC720909:HRC720942 HHG720909:HHG720942 GXK720909:GXK720942 GNO720909:GNO720942 GDS720909:GDS720942 FTW720909:FTW720942 FKA720909:FKA720942 FAE720909:FAE720942 EQI720909:EQI720942 EGM720909:EGM720942 DWQ720909:DWQ720942 DMU720909:DMU720942 DCY720909:DCY720942 CTC720909:CTC720942 CJG720909:CJG720942 BZK720909:BZK720942 BPO720909:BPO720942 BFS720909:BFS720942 AVW720909:AVW720942 AMA720909:AMA720942 ACE720909:ACE720942 SI720909:SI720942 IM720909:IM720942 WUY655373:WUY655406 WLC655373:WLC655406 WBG655373:WBG655406 VRK655373:VRK655406 VHO655373:VHO655406 UXS655373:UXS655406 UNW655373:UNW655406 UEA655373:UEA655406 TUE655373:TUE655406 TKI655373:TKI655406 TAM655373:TAM655406 SQQ655373:SQQ655406 SGU655373:SGU655406 RWY655373:RWY655406 RNC655373:RNC655406 RDG655373:RDG655406 QTK655373:QTK655406 QJO655373:QJO655406 PZS655373:PZS655406 PPW655373:PPW655406 PGA655373:PGA655406 OWE655373:OWE655406 OMI655373:OMI655406 OCM655373:OCM655406 NSQ655373:NSQ655406 NIU655373:NIU655406 MYY655373:MYY655406 MPC655373:MPC655406 MFG655373:MFG655406 LVK655373:LVK655406 LLO655373:LLO655406 LBS655373:LBS655406 KRW655373:KRW655406 KIA655373:KIA655406 JYE655373:JYE655406 JOI655373:JOI655406 JEM655373:JEM655406 IUQ655373:IUQ655406 IKU655373:IKU655406 IAY655373:IAY655406 HRC655373:HRC655406 HHG655373:HHG655406 GXK655373:GXK655406 GNO655373:GNO655406 GDS655373:GDS655406 FTW655373:FTW655406 FKA655373:FKA655406 FAE655373:FAE655406 EQI655373:EQI655406 EGM655373:EGM655406 DWQ655373:DWQ655406 DMU655373:DMU655406 DCY655373:DCY655406 CTC655373:CTC655406 CJG655373:CJG655406 BZK655373:BZK655406 BPO655373:BPO655406 BFS655373:BFS655406 AVW655373:AVW655406 AMA655373:AMA655406 ACE655373:ACE655406 SI655373:SI655406 IM655373:IM655406 WUY589837:WUY589870 WLC589837:WLC589870 WBG589837:WBG589870 VRK589837:VRK589870 VHO589837:VHO589870 UXS589837:UXS589870 UNW589837:UNW589870 UEA589837:UEA589870 TUE589837:TUE589870 TKI589837:TKI589870 TAM589837:TAM589870 SQQ589837:SQQ589870 SGU589837:SGU589870 RWY589837:RWY589870 RNC589837:RNC589870 RDG589837:RDG589870 QTK589837:QTK589870 QJO589837:QJO589870 PZS589837:PZS589870 PPW589837:PPW589870 PGA589837:PGA589870 OWE589837:OWE589870 OMI589837:OMI589870 OCM589837:OCM589870 NSQ589837:NSQ589870 NIU589837:NIU589870 MYY589837:MYY589870 MPC589837:MPC589870 MFG589837:MFG589870 LVK589837:LVK589870 LLO589837:LLO589870 LBS589837:LBS589870 KRW589837:KRW589870 KIA589837:KIA589870 JYE589837:JYE589870 JOI589837:JOI589870 JEM589837:JEM589870 IUQ589837:IUQ589870 IKU589837:IKU589870 IAY589837:IAY589870 HRC589837:HRC589870 HHG589837:HHG589870 GXK589837:GXK589870 GNO589837:GNO589870 GDS589837:GDS589870 FTW589837:FTW589870 FKA589837:FKA589870 FAE589837:FAE589870 EQI589837:EQI589870 EGM589837:EGM589870 DWQ589837:DWQ589870 DMU589837:DMU589870 DCY589837:DCY589870 CTC589837:CTC589870 CJG589837:CJG589870 BZK589837:BZK589870 BPO589837:BPO589870 BFS589837:BFS589870 AVW589837:AVW589870 AMA589837:AMA589870 ACE589837:ACE589870 SI589837:SI589870 IM589837:IM589870 WUY524301:WUY524334 WLC524301:WLC524334 WBG524301:WBG524334 VRK524301:VRK524334 VHO524301:VHO524334 UXS524301:UXS524334 UNW524301:UNW524334 UEA524301:UEA524334 TUE524301:TUE524334 TKI524301:TKI524334 TAM524301:TAM524334 SQQ524301:SQQ524334 SGU524301:SGU524334 RWY524301:RWY524334 RNC524301:RNC524334 RDG524301:RDG524334 QTK524301:QTK524334 QJO524301:QJO524334 PZS524301:PZS524334 PPW524301:PPW524334 PGA524301:PGA524334 OWE524301:OWE524334 OMI524301:OMI524334 OCM524301:OCM524334 NSQ524301:NSQ524334 NIU524301:NIU524334 MYY524301:MYY524334 MPC524301:MPC524334 MFG524301:MFG524334 LVK524301:LVK524334 LLO524301:LLO524334 LBS524301:LBS524334 KRW524301:KRW524334 KIA524301:KIA524334 JYE524301:JYE524334 JOI524301:JOI524334 JEM524301:JEM524334 IUQ524301:IUQ524334 IKU524301:IKU524334 IAY524301:IAY524334 HRC524301:HRC524334 HHG524301:HHG524334 GXK524301:GXK524334 GNO524301:GNO524334 GDS524301:GDS524334 FTW524301:FTW524334 FKA524301:FKA524334 FAE524301:FAE524334 EQI524301:EQI524334 EGM524301:EGM524334 DWQ524301:DWQ524334 DMU524301:DMU524334 DCY524301:DCY524334 CTC524301:CTC524334 CJG524301:CJG524334 BZK524301:BZK524334 BPO524301:BPO524334 BFS524301:BFS524334 AVW524301:AVW524334 AMA524301:AMA524334 ACE524301:ACE524334 SI524301:SI524334 IM524301:IM524334 WUY458765:WUY458798 WLC458765:WLC458798 WBG458765:WBG458798 VRK458765:VRK458798 VHO458765:VHO458798 UXS458765:UXS458798 UNW458765:UNW458798 UEA458765:UEA458798 TUE458765:TUE458798 TKI458765:TKI458798 TAM458765:TAM458798 SQQ458765:SQQ458798 SGU458765:SGU458798 RWY458765:RWY458798 RNC458765:RNC458798 RDG458765:RDG458798 QTK458765:QTK458798 QJO458765:QJO458798 PZS458765:PZS458798 PPW458765:PPW458798 PGA458765:PGA458798 OWE458765:OWE458798 OMI458765:OMI458798 OCM458765:OCM458798 NSQ458765:NSQ458798 NIU458765:NIU458798 MYY458765:MYY458798 MPC458765:MPC458798 MFG458765:MFG458798 LVK458765:LVK458798 LLO458765:LLO458798 LBS458765:LBS458798 KRW458765:KRW458798 KIA458765:KIA458798 JYE458765:JYE458798 JOI458765:JOI458798 JEM458765:JEM458798 IUQ458765:IUQ458798 IKU458765:IKU458798 IAY458765:IAY458798 HRC458765:HRC458798 HHG458765:HHG458798 GXK458765:GXK458798 GNO458765:GNO458798 GDS458765:GDS458798 FTW458765:FTW458798 FKA458765:FKA458798 FAE458765:FAE458798 EQI458765:EQI458798 EGM458765:EGM458798 DWQ458765:DWQ458798 DMU458765:DMU458798 DCY458765:DCY458798 CTC458765:CTC458798 CJG458765:CJG458798 BZK458765:BZK458798 BPO458765:BPO458798 BFS458765:BFS458798 AVW458765:AVW458798 AMA458765:AMA458798 ACE458765:ACE458798 SI458765:SI458798 IM458765:IM458798 WUY393229:WUY393262 WLC393229:WLC393262 WBG393229:WBG393262 VRK393229:VRK393262 VHO393229:VHO393262 UXS393229:UXS393262 UNW393229:UNW393262 UEA393229:UEA393262 TUE393229:TUE393262 TKI393229:TKI393262 TAM393229:TAM393262 SQQ393229:SQQ393262 SGU393229:SGU393262 RWY393229:RWY393262 RNC393229:RNC393262 RDG393229:RDG393262 QTK393229:QTK393262 QJO393229:QJO393262 PZS393229:PZS393262 PPW393229:PPW393262 PGA393229:PGA393262 OWE393229:OWE393262 OMI393229:OMI393262 OCM393229:OCM393262 NSQ393229:NSQ393262 NIU393229:NIU393262 MYY393229:MYY393262 MPC393229:MPC393262 MFG393229:MFG393262 LVK393229:LVK393262 LLO393229:LLO393262 LBS393229:LBS393262 KRW393229:KRW393262 KIA393229:KIA393262 JYE393229:JYE393262 JOI393229:JOI393262 JEM393229:JEM393262 IUQ393229:IUQ393262 IKU393229:IKU393262 IAY393229:IAY393262 HRC393229:HRC393262 HHG393229:HHG393262 GXK393229:GXK393262 GNO393229:GNO393262 GDS393229:GDS393262 FTW393229:FTW393262 FKA393229:FKA393262 FAE393229:FAE393262 EQI393229:EQI393262 EGM393229:EGM393262 DWQ393229:DWQ393262 DMU393229:DMU393262 DCY393229:DCY393262 CTC393229:CTC393262 CJG393229:CJG393262 BZK393229:BZK393262 BPO393229:BPO393262 BFS393229:BFS393262 AVW393229:AVW393262 AMA393229:AMA393262 ACE393229:ACE393262 SI393229:SI393262 IM393229:IM393262 WUY327693:WUY327726 WLC327693:WLC327726 WBG327693:WBG327726 VRK327693:VRK327726 VHO327693:VHO327726 UXS327693:UXS327726 UNW327693:UNW327726 UEA327693:UEA327726 TUE327693:TUE327726 TKI327693:TKI327726 TAM327693:TAM327726 SQQ327693:SQQ327726 SGU327693:SGU327726 RWY327693:RWY327726 RNC327693:RNC327726 RDG327693:RDG327726 QTK327693:QTK327726 QJO327693:QJO327726 PZS327693:PZS327726 PPW327693:PPW327726 PGA327693:PGA327726 OWE327693:OWE327726 OMI327693:OMI327726 OCM327693:OCM327726 NSQ327693:NSQ327726 NIU327693:NIU327726 MYY327693:MYY327726 MPC327693:MPC327726 MFG327693:MFG327726 LVK327693:LVK327726 LLO327693:LLO327726 LBS327693:LBS327726 KRW327693:KRW327726 KIA327693:KIA327726 JYE327693:JYE327726 JOI327693:JOI327726 JEM327693:JEM327726 IUQ327693:IUQ327726 IKU327693:IKU327726 IAY327693:IAY327726 HRC327693:HRC327726 HHG327693:HHG327726 GXK327693:GXK327726 GNO327693:GNO327726 GDS327693:GDS327726 FTW327693:FTW327726 FKA327693:FKA327726 FAE327693:FAE327726 EQI327693:EQI327726 EGM327693:EGM327726 DWQ327693:DWQ327726 DMU327693:DMU327726 DCY327693:DCY327726 CTC327693:CTC327726 CJG327693:CJG327726 BZK327693:BZK327726 BPO327693:BPO327726 BFS327693:BFS327726 AVW327693:AVW327726 AMA327693:AMA327726 ACE327693:ACE327726 SI327693:SI327726 IM327693:IM327726 WUY262157:WUY262190 WLC262157:WLC262190 WBG262157:WBG262190 VRK262157:VRK262190 VHO262157:VHO262190 UXS262157:UXS262190 UNW262157:UNW262190 UEA262157:UEA262190 TUE262157:TUE262190 TKI262157:TKI262190 TAM262157:TAM262190 SQQ262157:SQQ262190 SGU262157:SGU262190 RWY262157:RWY262190 RNC262157:RNC262190 RDG262157:RDG262190 QTK262157:QTK262190 QJO262157:QJO262190 PZS262157:PZS262190 PPW262157:PPW262190 PGA262157:PGA262190 OWE262157:OWE262190 OMI262157:OMI262190 OCM262157:OCM262190 NSQ262157:NSQ262190 NIU262157:NIU262190 MYY262157:MYY262190 MPC262157:MPC262190 MFG262157:MFG262190 LVK262157:LVK262190 LLO262157:LLO262190 LBS262157:LBS262190 KRW262157:KRW262190 KIA262157:KIA262190 JYE262157:JYE262190 JOI262157:JOI262190 JEM262157:JEM262190 IUQ262157:IUQ262190 IKU262157:IKU262190 IAY262157:IAY262190 HRC262157:HRC262190 HHG262157:HHG262190 GXK262157:GXK262190 GNO262157:GNO262190 GDS262157:GDS262190 FTW262157:FTW262190 FKA262157:FKA262190 FAE262157:FAE262190 EQI262157:EQI262190 EGM262157:EGM262190 DWQ262157:DWQ262190 DMU262157:DMU262190 DCY262157:DCY262190 CTC262157:CTC262190 CJG262157:CJG262190 BZK262157:BZK262190 BPO262157:BPO262190 BFS262157:BFS262190 AVW262157:AVW262190 AMA262157:AMA262190 ACE262157:ACE262190 SI262157:SI262190 IM262157:IM262190 WUY196621:WUY196654 WLC196621:WLC196654 WBG196621:WBG196654 VRK196621:VRK196654 VHO196621:VHO196654 UXS196621:UXS196654 UNW196621:UNW196654 UEA196621:UEA196654 TUE196621:TUE196654 TKI196621:TKI196654 TAM196621:TAM196654 SQQ196621:SQQ196654 SGU196621:SGU196654 RWY196621:RWY196654 RNC196621:RNC196654 RDG196621:RDG196654 QTK196621:QTK196654 QJO196621:QJO196654 PZS196621:PZS196654 PPW196621:PPW196654 PGA196621:PGA196654 OWE196621:OWE196654 OMI196621:OMI196654 OCM196621:OCM196654 NSQ196621:NSQ196654 NIU196621:NIU196654 MYY196621:MYY196654 MPC196621:MPC196654 MFG196621:MFG196654 LVK196621:LVK196654 LLO196621:LLO196654 LBS196621:LBS196654 KRW196621:KRW196654 KIA196621:KIA196654 JYE196621:JYE196654 JOI196621:JOI196654 JEM196621:JEM196654 IUQ196621:IUQ196654 IKU196621:IKU196654 IAY196621:IAY196654 HRC196621:HRC196654 HHG196621:HHG196654 GXK196621:GXK196654 GNO196621:GNO196654 GDS196621:GDS196654 FTW196621:FTW196654 FKA196621:FKA196654 FAE196621:FAE196654 EQI196621:EQI196654 EGM196621:EGM196654 DWQ196621:DWQ196654 DMU196621:DMU196654 DCY196621:DCY196654 CTC196621:CTC196654 CJG196621:CJG196654 BZK196621:BZK196654 BPO196621:BPO196654 BFS196621:BFS196654 AVW196621:AVW196654 AMA196621:AMA196654 ACE196621:ACE196654 SI196621:SI196654 IM196621:IM196654 WUY131085:WUY131118 WLC131085:WLC131118 WBG131085:WBG131118 VRK131085:VRK131118 VHO131085:VHO131118 UXS131085:UXS131118 UNW131085:UNW131118 UEA131085:UEA131118 TUE131085:TUE131118 TKI131085:TKI131118 TAM131085:TAM131118 SQQ131085:SQQ131118 SGU131085:SGU131118 RWY131085:RWY131118 RNC131085:RNC131118 RDG131085:RDG131118 QTK131085:QTK131118 QJO131085:QJO131118 PZS131085:PZS131118 PPW131085:PPW131118 PGA131085:PGA131118 OWE131085:OWE131118 OMI131085:OMI131118 OCM131085:OCM131118 NSQ131085:NSQ131118 NIU131085:NIU131118 MYY131085:MYY131118 MPC131085:MPC131118 MFG131085:MFG131118 LVK131085:LVK131118 LLO131085:LLO131118 LBS131085:LBS131118 KRW131085:KRW131118 KIA131085:KIA131118 JYE131085:JYE131118 JOI131085:JOI131118 JEM131085:JEM131118 IUQ131085:IUQ131118 IKU131085:IKU131118 IAY131085:IAY131118 HRC131085:HRC131118 HHG131085:HHG131118 GXK131085:GXK131118 GNO131085:GNO131118 GDS131085:GDS131118 FTW131085:FTW131118 FKA131085:FKA131118 FAE131085:FAE131118 EQI131085:EQI131118 EGM131085:EGM131118 DWQ131085:DWQ131118 DMU131085:DMU131118 DCY131085:DCY131118 CTC131085:CTC131118 CJG131085:CJG131118 BZK131085:BZK131118 BPO131085:BPO131118 BFS131085:BFS131118 AVW131085:AVW131118 AMA131085:AMA131118 ACE131085:ACE131118 SI131085:SI131118 IM131085:IM131118 WUY65549:WUY65582 WLC65549:WLC65582 WBG65549:WBG65582 VRK65549:VRK65582 VHO65549:VHO65582 UXS65549:UXS65582 UNW65549:UNW65582 UEA65549:UEA65582 TUE65549:TUE65582 TKI65549:TKI65582 TAM65549:TAM65582 SQQ65549:SQQ65582 SGU65549:SGU65582 RWY65549:RWY65582 RNC65549:RNC65582 RDG65549:RDG65582 QTK65549:QTK65582 QJO65549:QJO65582 PZS65549:PZS65582 PPW65549:PPW65582 PGA65549:PGA65582 OWE65549:OWE65582 OMI65549:OMI65582 OCM65549:OCM65582 NSQ65549:NSQ65582 NIU65549:NIU65582 MYY65549:MYY65582 MPC65549:MPC65582 MFG65549:MFG65582 LVK65549:LVK65582 LLO65549:LLO65582 LBS65549:LBS65582 KRW65549:KRW65582 KIA65549:KIA65582 JYE65549:JYE65582 JOI65549:JOI65582 JEM65549:JEM65582 IUQ65549:IUQ65582 IKU65549:IKU65582 IAY65549:IAY65582 HRC65549:HRC65582 HHG65549:HHG65582 GXK65549:GXK65582 GNO65549:GNO65582 GDS65549:GDS65582 FTW65549:FTW65582 FKA65549:FKA65582 FAE65549:FAE65582 EQI65549:EQI65582 EGM65549:EGM65582 DWQ65549:DWQ65582 DMU65549:DMU65582 DCY65549:DCY65582 CTC65549:CTC65582 CJG65549:CJG65582 BZK65549:BZK65582 BPO65549:BPO65582 BFS65549:BFS65582 AVW65549:AVW65582 AMA65549:AMA65582 ACE65549:ACE65582 SI65549:SI65582 IM65549:IM65582 SI3:SI46 ACE3:ACE46 AMA3:AMA46 AVW3:AVW46 BFS3:BFS46 BPO3:BPO46 BZK3:BZK46 CJG3:CJG46 CTC3:CTC46 DCY3:DCY46 DMU3:DMU46 DWQ3:DWQ46 EGM3:EGM46 EQI3:EQI46 FAE3:FAE46 FKA3:FKA46 FTW3:FTW46 GDS3:GDS46 GNO3:GNO46 GXK3:GXK46 HHG3:HHG46 HRC3:HRC46 IAY3:IAY46 IKU3:IKU46 IUQ3:IUQ46 JEM3:JEM46 JOI3:JOI46 JYE3:JYE46 KIA3:KIA46 KRW3:KRW46 LBS3:LBS46 LLO3:LLO46 LVK3:LVK46 MFG3:MFG46 MPC3:MPC46 MYY3:MYY46 NIU3:NIU46 NSQ3:NSQ46 OCM3:OCM46 OMI3:OMI46 OWE3:OWE46 PGA3:PGA46 PPW3:PPW46 PZS3:PZS46 QJO3:QJO46 QTK3:QTK46 RDG3:RDG46 RNC3:RNC46 RWY3:RWY46 SGU3:SGU46 SQQ3:SQQ46 TAM3:TAM46 TKI3:TKI46 TUE3:TUE46 UEA3:UEA46 UNW3:UNW46 UXS3:UXS46 VHO3:VHO46 VRK3:VRK46 WBG3:WBG46 WLC3:WLC46 WUY3:WUY46 IM3:IM46">
      <formula1>0</formula1>
      <formula2>500</formula2>
    </dataValidation>
    <dataValidation allowBlank="1" showInputMessage="1" showErrorMessage="1" prompt="El resultado de esta columa es la base de la partida 1505 del formato 14-E." sqref="JB48 WVN983088 WLR983088 WBV983088 VRZ983088 VID983088 UYH983088 UOL983088 UEP983088 TUT983088 TKX983088 TBB983088 SRF983088 SHJ983088 RXN983088 RNR983088 RDV983088 QTZ983088 QKD983088 QAH983088 PQL983088 PGP983088 OWT983088 OMX983088 ODB983088 NTF983088 NJJ983088 MZN983088 MPR983088 MFV983088 LVZ983088 LMD983088 LCH983088 KSL983088 KIP983088 JYT983088 JOX983088 JFB983088 IVF983088 ILJ983088 IBN983088 HRR983088 HHV983088 GXZ983088 GOD983088 GEH983088 FUL983088 FKP983088 FAT983088 EQX983088 EHB983088 DXF983088 DNJ983088 DDN983088 CTR983088 CJV983088 BZZ983088 BQD983088 BGH983088 AWL983088 AMP983088 ACT983088 SX983088 JB983088 WVN917552 WLR917552 WBV917552 VRZ917552 VID917552 UYH917552 UOL917552 UEP917552 TUT917552 TKX917552 TBB917552 SRF917552 SHJ917552 RXN917552 RNR917552 RDV917552 QTZ917552 QKD917552 QAH917552 PQL917552 PGP917552 OWT917552 OMX917552 ODB917552 NTF917552 NJJ917552 MZN917552 MPR917552 MFV917552 LVZ917552 LMD917552 LCH917552 KSL917552 KIP917552 JYT917552 JOX917552 JFB917552 IVF917552 ILJ917552 IBN917552 HRR917552 HHV917552 GXZ917552 GOD917552 GEH917552 FUL917552 FKP917552 FAT917552 EQX917552 EHB917552 DXF917552 DNJ917552 DDN917552 CTR917552 CJV917552 BZZ917552 BQD917552 BGH917552 AWL917552 AMP917552 ACT917552 SX917552 JB917552 WVN852016 WLR852016 WBV852016 VRZ852016 VID852016 UYH852016 UOL852016 UEP852016 TUT852016 TKX852016 TBB852016 SRF852016 SHJ852016 RXN852016 RNR852016 RDV852016 QTZ852016 QKD852016 QAH852016 PQL852016 PGP852016 OWT852016 OMX852016 ODB852016 NTF852016 NJJ852016 MZN852016 MPR852016 MFV852016 LVZ852016 LMD852016 LCH852016 KSL852016 KIP852016 JYT852016 JOX852016 JFB852016 IVF852016 ILJ852016 IBN852016 HRR852016 HHV852016 GXZ852016 GOD852016 GEH852016 FUL852016 FKP852016 FAT852016 EQX852016 EHB852016 DXF852016 DNJ852016 DDN852016 CTR852016 CJV852016 BZZ852016 BQD852016 BGH852016 AWL852016 AMP852016 ACT852016 SX852016 JB852016 WVN786480 WLR786480 WBV786480 VRZ786480 VID786480 UYH786480 UOL786480 UEP786480 TUT786480 TKX786480 TBB786480 SRF786480 SHJ786480 RXN786480 RNR786480 RDV786480 QTZ786480 QKD786480 QAH786480 PQL786480 PGP786480 OWT786480 OMX786480 ODB786480 NTF786480 NJJ786480 MZN786480 MPR786480 MFV786480 LVZ786480 LMD786480 LCH786480 KSL786480 KIP786480 JYT786480 JOX786480 JFB786480 IVF786480 ILJ786480 IBN786480 HRR786480 HHV786480 GXZ786480 GOD786480 GEH786480 FUL786480 FKP786480 FAT786480 EQX786480 EHB786480 DXF786480 DNJ786480 DDN786480 CTR786480 CJV786480 BZZ786480 BQD786480 BGH786480 AWL786480 AMP786480 ACT786480 SX786480 JB786480 WVN720944 WLR720944 WBV720944 VRZ720944 VID720944 UYH720944 UOL720944 UEP720944 TUT720944 TKX720944 TBB720944 SRF720944 SHJ720944 RXN720944 RNR720944 RDV720944 QTZ720944 QKD720944 QAH720944 PQL720944 PGP720944 OWT720944 OMX720944 ODB720944 NTF720944 NJJ720944 MZN720944 MPR720944 MFV720944 LVZ720944 LMD720944 LCH720944 KSL720944 KIP720944 JYT720944 JOX720944 JFB720944 IVF720944 ILJ720944 IBN720944 HRR720944 HHV720944 GXZ720944 GOD720944 GEH720944 FUL720944 FKP720944 FAT720944 EQX720944 EHB720944 DXF720944 DNJ720944 DDN720944 CTR720944 CJV720944 BZZ720944 BQD720944 BGH720944 AWL720944 AMP720944 ACT720944 SX720944 JB720944 WVN655408 WLR655408 WBV655408 VRZ655408 VID655408 UYH655408 UOL655408 UEP655408 TUT655408 TKX655408 TBB655408 SRF655408 SHJ655408 RXN655408 RNR655408 RDV655408 QTZ655408 QKD655408 QAH655408 PQL655408 PGP655408 OWT655408 OMX655408 ODB655408 NTF655408 NJJ655408 MZN655408 MPR655408 MFV655408 LVZ655408 LMD655408 LCH655408 KSL655408 KIP655408 JYT655408 JOX655408 JFB655408 IVF655408 ILJ655408 IBN655408 HRR655408 HHV655408 GXZ655408 GOD655408 GEH655408 FUL655408 FKP655408 FAT655408 EQX655408 EHB655408 DXF655408 DNJ655408 DDN655408 CTR655408 CJV655408 BZZ655408 BQD655408 BGH655408 AWL655408 AMP655408 ACT655408 SX655408 JB655408 WVN589872 WLR589872 WBV589872 VRZ589872 VID589872 UYH589872 UOL589872 UEP589872 TUT589872 TKX589872 TBB589872 SRF589872 SHJ589872 RXN589872 RNR589872 RDV589872 QTZ589872 QKD589872 QAH589872 PQL589872 PGP589872 OWT589872 OMX589872 ODB589872 NTF589872 NJJ589872 MZN589872 MPR589872 MFV589872 LVZ589872 LMD589872 LCH589872 KSL589872 KIP589872 JYT589872 JOX589872 JFB589872 IVF589872 ILJ589872 IBN589872 HRR589872 HHV589872 GXZ589872 GOD589872 GEH589872 FUL589872 FKP589872 FAT589872 EQX589872 EHB589872 DXF589872 DNJ589872 DDN589872 CTR589872 CJV589872 BZZ589872 BQD589872 BGH589872 AWL589872 AMP589872 ACT589872 SX589872 JB589872 WVN524336 WLR524336 WBV524336 VRZ524336 VID524336 UYH524336 UOL524336 UEP524336 TUT524336 TKX524336 TBB524336 SRF524336 SHJ524336 RXN524336 RNR524336 RDV524336 QTZ524336 QKD524336 QAH524336 PQL524336 PGP524336 OWT524336 OMX524336 ODB524336 NTF524336 NJJ524336 MZN524336 MPR524336 MFV524336 LVZ524336 LMD524336 LCH524336 KSL524336 KIP524336 JYT524336 JOX524336 JFB524336 IVF524336 ILJ524336 IBN524336 HRR524336 HHV524336 GXZ524336 GOD524336 GEH524336 FUL524336 FKP524336 FAT524336 EQX524336 EHB524336 DXF524336 DNJ524336 DDN524336 CTR524336 CJV524336 BZZ524336 BQD524336 BGH524336 AWL524336 AMP524336 ACT524336 SX524336 JB524336 WVN458800 WLR458800 WBV458800 VRZ458800 VID458800 UYH458800 UOL458800 UEP458800 TUT458800 TKX458800 TBB458800 SRF458800 SHJ458800 RXN458800 RNR458800 RDV458800 QTZ458800 QKD458800 QAH458800 PQL458800 PGP458800 OWT458800 OMX458800 ODB458800 NTF458800 NJJ458800 MZN458800 MPR458800 MFV458800 LVZ458800 LMD458800 LCH458800 KSL458800 KIP458800 JYT458800 JOX458800 JFB458800 IVF458800 ILJ458800 IBN458800 HRR458800 HHV458800 GXZ458800 GOD458800 GEH458800 FUL458800 FKP458800 FAT458800 EQX458800 EHB458800 DXF458800 DNJ458800 DDN458800 CTR458800 CJV458800 BZZ458800 BQD458800 BGH458800 AWL458800 AMP458800 ACT458800 SX458800 JB458800 WVN393264 WLR393264 WBV393264 VRZ393264 VID393264 UYH393264 UOL393264 UEP393264 TUT393264 TKX393264 TBB393264 SRF393264 SHJ393264 RXN393264 RNR393264 RDV393264 QTZ393264 QKD393264 QAH393264 PQL393264 PGP393264 OWT393264 OMX393264 ODB393264 NTF393264 NJJ393264 MZN393264 MPR393264 MFV393264 LVZ393264 LMD393264 LCH393264 KSL393264 KIP393264 JYT393264 JOX393264 JFB393264 IVF393264 ILJ393264 IBN393264 HRR393264 HHV393264 GXZ393264 GOD393264 GEH393264 FUL393264 FKP393264 FAT393264 EQX393264 EHB393264 DXF393264 DNJ393264 DDN393264 CTR393264 CJV393264 BZZ393264 BQD393264 BGH393264 AWL393264 AMP393264 ACT393264 SX393264 JB393264 WVN327728 WLR327728 WBV327728 VRZ327728 VID327728 UYH327728 UOL327728 UEP327728 TUT327728 TKX327728 TBB327728 SRF327728 SHJ327728 RXN327728 RNR327728 RDV327728 QTZ327728 QKD327728 QAH327728 PQL327728 PGP327728 OWT327728 OMX327728 ODB327728 NTF327728 NJJ327728 MZN327728 MPR327728 MFV327728 LVZ327728 LMD327728 LCH327728 KSL327728 KIP327728 JYT327728 JOX327728 JFB327728 IVF327728 ILJ327728 IBN327728 HRR327728 HHV327728 GXZ327728 GOD327728 GEH327728 FUL327728 FKP327728 FAT327728 EQX327728 EHB327728 DXF327728 DNJ327728 DDN327728 CTR327728 CJV327728 BZZ327728 BQD327728 BGH327728 AWL327728 AMP327728 ACT327728 SX327728 JB327728 WVN262192 WLR262192 WBV262192 VRZ262192 VID262192 UYH262192 UOL262192 UEP262192 TUT262192 TKX262192 TBB262192 SRF262192 SHJ262192 RXN262192 RNR262192 RDV262192 QTZ262192 QKD262192 QAH262192 PQL262192 PGP262192 OWT262192 OMX262192 ODB262192 NTF262192 NJJ262192 MZN262192 MPR262192 MFV262192 LVZ262192 LMD262192 LCH262192 KSL262192 KIP262192 JYT262192 JOX262192 JFB262192 IVF262192 ILJ262192 IBN262192 HRR262192 HHV262192 GXZ262192 GOD262192 GEH262192 FUL262192 FKP262192 FAT262192 EQX262192 EHB262192 DXF262192 DNJ262192 DDN262192 CTR262192 CJV262192 BZZ262192 BQD262192 BGH262192 AWL262192 AMP262192 ACT262192 SX262192 JB262192 WVN196656 WLR196656 WBV196656 VRZ196656 VID196656 UYH196656 UOL196656 UEP196656 TUT196656 TKX196656 TBB196656 SRF196656 SHJ196656 RXN196656 RNR196656 RDV196656 QTZ196656 QKD196656 QAH196656 PQL196656 PGP196656 OWT196656 OMX196656 ODB196656 NTF196656 NJJ196656 MZN196656 MPR196656 MFV196656 LVZ196656 LMD196656 LCH196656 KSL196656 KIP196656 JYT196656 JOX196656 JFB196656 IVF196656 ILJ196656 IBN196656 HRR196656 HHV196656 GXZ196656 GOD196656 GEH196656 FUL196656 FKP196656 FAT196656 EQX196656 EHB196656 DXF196656 DNJ196656 DDN196656 CTR196656 CJV196656 BZZ196656 BQD196656 BGH196656 AWL196656 AMP196656 ACT196656 SX196656 JB196656 WVN131120 WLR131120 WBV131120 VRZ131120 VID131120 UYH131120 UOL131120 UEP131120 TUT131120 TKX131120 TBB131120 SRF131120 SHJ131120 RXN131120 RNR131120 RDV131120 QTZ131120 QKD131120 QAH131120 PQL131120 PGP131120 OWT131120 OMX131120 ODB131120 NTF131120 NJJ131120 MZN131120 MPR131120 MFV131120 LVZ131120 LMD131120 LCH131120 KSL131120 KIP131120 JYT131120 JOX131120 JFB131120 IVF131120 ILJ131120 IBN131120 HRR131120 HHV131120 GXZ131120 GOD131120 GEH131120 FUL131120 FKP131120 FAT131120 EQX131120 EHB131120 DXF131120 DNJ131120 DDN131120 CTR131120 CJV131120 BZZ131120 BQD131120 BGH131120 AWL131120 AMP131120 ACT131120 SX131120 JB131120 WVN65584 WLR65584 WBV65584 VRZ65584 VID65584 UYH65584 UOL65584 UEP65584 TUT65584 TKX65584 TBB65584 SRF65584 SHJ65584 RXN65584 RNR65584 RDV65584 QTZ65584 QKD65584 QAH65584 PQL65584 PGP65584 OWT65584 OMX65584 ODB65584 NTF65584 NJJ65584 MZN65584 MPR65584 MFV65584 LVZ65584 LMD65584 LCH65584 KSL65584 KIP65584 JYT65584 JOX65584 JFB65584 IVF65584 ILJ65584 IBN65584 HRR65584 HHV65584 GXZ65584 GOD65584 GEH65584 FUL65584 FKP65584 FAT65584 EQX65584 EHB65584 DXF65584 DNJ65584 DDN65584 CTR65584 CJV65584 BZZ65584 BQD65584 BGH65584 AWL65584 AMP65584 ACT65584 SX65584 JB65584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dataValidation allowBlank="1" showInputMessage="1" showErrorMessage="1" prompt="El resultado de esta columa es la base de la partida 1309 del formato 14-E." sqref="JA48 WVM983088 WLQ983088 WBU983088 VRY983088 VIC983088 UYG983088 UOK983088 UEO983088 TUS983088 TKW983088 TBA983088 SRE983088 SHI983088 RXM983088 RNQ983088 RDU983088 QTY983088 QKC983088 QAG983088 PQK983088 PGO983088 OWS983088 OMW983088 ODA983088 NTE983088 NJI983088 MZM983088 MPQ983088 MFU983088 LVY983088 LMC983088 LCG983088 KSK983088 KIO983088 JYS983088 JOW983088 JFA983088 IVE983088 ILI983088 IBM983088 HRQ983088 HHU983088 GXY983088 GOC983088 GEG983088 FUK983088 FKO983088 FAS983088 EQW983088 EHA983088 DXE983088 DNI983088 DDM983088 CTQ983088 CJU983088 BZY983088 BQC983088 BGG983088 AWK983088 AMO983088 ACS983088 SW983088 JA983088 WVM917552 WLQ917552 WBU917552 VRY917552 VIC917552 UYG917552 UOK917552 UEO917552 TUS917552 TKW917552 TBA917552 SRE917552 SHI917552 RXM917552 RNQ917552 RDU917552 QTY917552 QKC917552 QAG917552 PQK917552 PGO917552 OWS917552 OMW917552 ODA917552 NTE917552 NJI917552 MZM917552 MPQ917552 MFU917552 LVY917552 LMC917552 LCG917552 KSK917552 KIO917552 JYS917552 JOW917552 JFA917552 IVE917552 ILI917552 IBM917552 HRQ917552 HHU917552 GXY917552 GOC917552 GEG917552 FUK917552 FKO917552 FAS917552 EQW917552 EHA917552 DXE917552 DNI917552 DDM917552 CTQ917552 CJU917552 BZY917552 BQC917552 BGG917552 AWK917552 AMO917552 ACS917552 SW917552 JA917552 WVM852016 WLQ852016 WBU852016 VRY852016 VIC852016 UYG852016 UOK852016 UEO852016 TUS852016 TKW852016 TBA852016 SRE852016 SHI852016 RXM852016 RNQ852016 RDU852016 QTY852016 QKC852016 QAG852016 PQK852016 PGO852016 OWS852016 OMW852016 ODA852016 NTE852016 NJI852016 MZM852016 MPQ852016 MFU852016 LVY852016 LMC852016 LCG852016 KSK852016 KIO852016 JYS852016 JOW852016 JFA852016 IVE852016 ILI852016 IBM852016 HRQ852016 HHU852016 GXY852016 GOC852016 GEG852016 FUK852016 FKO852016 FAS852016 EQW852016 EHA852016 DXE852016 DNI852016 DDM852016 CTQ852016 CJU852016 BZY852016 BQC852016 BGG852016 AWK852016 AMO852016 ACS852016 SW852016 JA852016 WVM786480 WLQ786480 WBU786480 VRY786480 VIC786480 UYG786480 UOK786480 UEO786480 TUS786480 TKW786480 TBA786480 SRE786480 SHI786480 RXM786480 RNQ786480 RDU786480 QTY786480 QKC786480 QAG786480 PQK786480 PGO786480 OWS786480 OMW786480 ODA786480 NTE786480 NJI786480 MZM786480 MPQ786480 MFU786480 LVY786480 LMC786480 LCG786480 KSK786480 KIO786480 JYS786480 JOW786480 JFA786480 IVE786480 ILI786480 IBM786480 HRQ786480 HHU786480 GXY786480 GOC786480 GEG786480 FUK786480 FKO786480 FAS786480 EQW786480 EHA786480 DXE786480 DNI786480 DDM786480 CTQ786480 CJU786480 BZY786480 BQC786480 BGG786480 AWK786480 AMO786480 ACS786480 SW786480 JA786480 WVM720944 WLQ720944 WBU720944 VRY720944 VIC720944 UYG720944 UOK720944 UEO720944 TUS720944 TKW720944 TBA720944 SRE720944 SHI720944 RXM720944 RNQ720944 RDU720944 QTY720944 QKC720944 QAG720944 PQK720944 PGO720944 OWS720944 OMW720944 ODA720944 NTE720944 NJI720944 MZM720944 MPQ720944 MFU720944 LVY720944 LMC720944 LCG720944 KSK720944 KIO720944 JYS720944 JOW720944 JFA720944 IVE720944 ILI720944 IBM720944 HRQ720944 HHU720944 GXY720944 GOC720944 GEG720944 FUK720944 FKO720944 FAS720944 EQW720944 EHA720944 DXE720944 DNI720944 DDM720944 CTQ720944 CJU720944 BZY720944 BQC720944 BGG720944 AWK720944 AMO720944 ACS720944 SW720944 JA720944 WVM655408 WLQ655408 WBU655408 VRY655408 VIC655408 UYG655408 UOK655408 UEO655408 TUS655408 TKW655408 TBA655408 SRE655408 SHI655408 RXM655408 RNQ655408 RDU655408 QTY655408 QKC655408 QAG655408 PQK655408 PGO655408 OWS655408 OMW655408 ODA655408 NTE655408 NJI655408 MZM655408 MPQ655408 MFU655408 LVY655408 LMC655408 LCG655408 KSK655408 KIO655408 JYS655408 JOW655408 JFA655408 IVE655408 ILI655408 IBM655408 HRQ655408 HHU655408 GXY655408 GOC655408 GEG655408 FUK655408 FKO655408 FAS655408 EQW655408 EHA655408 DXE655408 DNI655408 DDM655408 CTQ655408 CJU655408 BZY655408 BQC655408 BGG655408 AWK655408 AMO655408 ACS655408 SW655408 JA655408 WVM589872 WLQ589872 WBU589872 VRY589872 VIC589872 UYG589872 UOK589872 UEO589872 TUS589872 TKW589872 TBA589872 SRE589872 SHI589872 RXM589872 RNQ589872 RDU589872 QTY589872 QKC589872 QAG589872 PQK589872 PGO589872 OWS589872 OMW589872 ODA589872 NTE589872 NJI589872 MZM589872 MPQ589872 MFU589872 LVY589872 LMC589872 LCG589872 KSK589872 KIO589872 JYS589872 JOW589872 JFA589872 IVE589872 ILI589872 IBM589872 HRQ589872 HHU589872 GXY589872 GOC589872 GEG589872 FUK589872 FKO589872 FAS589872 EQW589872 EHA589872 DXE589872 DNI589872 DDM589872 CTQ589872 CJU589872 BZY589872 BQC589872 BGG589872 AWK589872 AMO589872 ACS589872 SW589872 JA589872 WVM524336 WLQ524336 WBU524336 VRY524336 VIC524336 UYG524336 UOK524336 UEO524336 TUS524336 TKW524336 TBA524336 SRE524336 SHI524336 RXM524336 RNQ524336 RDU524336 QTY524336 QKC524336 QAG524336 PQK524336 PGO524336 OWS524336 OMW524336 ODA524336 NTE524336 NJI524336 MZM524336 MPQ524336 MFU524336 LVY524336 LMC524336 LCG524336 KSK524336 KIO524336 JYS524336 JOW524336 JFA524336 IVE524336 ILI524336 IBM524336 HRQ524336 HHU524336 GXY524336 GOC524336 GEG524336 FUK524336 FKO524336 FAS524336 EQW524336 EHA524336 DXE524336 DNI524336 DDM524336 CTQ524336 CJU524336 BZY524336 BQC524336 BGG524336 AWK524336 AMO524336 ACS524336 SW524336 JA524336 WVM458800 WLQ458800 WBU458800 VRY458800 VIC458800 UYG458800 UOK458800 UEO458800 TUS458800 TKW458800 TBA458800 SRE458800 SHI458800 RXM458800 RNQ458800 RDU458800 QTY458800 QKC458800 QAG458800 PQK458800 PGO458800 OWS458800 OMW458800 ODA458800 NTE458800 NJI458800 MZM458800 MPQ458800 MFU458800 LVY458800 LMC458800 LCG458800 KSK458800 KIO458800 JYS458800 JOW458800 JFA458800 IVE458800 ILI458800 IBM458800 HRQ458800 HHU458800 GXY458800 GOC458800 GEG458800 FUK458800 FKO458800 FAS458800 EQW458800 EHA458800 DXE458800 DNI458800 DDM458800 CTQ458800 CJU458800 BZY458800 BQC458800 BGG458800 AWK458800 AMO458800 ACS458800 SW458800 JA458800 WVM393264 WLQ393264 WBU393264 VRY393264 VIC393264 UYG393264 UOK393264 UEO393264 TUS393264 TKW393264 TBA393264 SRE393264 SHI393264 RXM393264 RNQ393264 RDU393264 QTY393264 QKC393264 QAG393264 PQK393264 PGO393264 OWS393264 OMW393264 ODA393264 NTE393264 NJI393264 MZM393264 MPQ393264 MFU393264 LVY393264 LMC393264 LCG393264 KSK393264 KIO393264 JYS393264 JOW393264 JFA393264 IVE393264 ILI393264 IBM393264 HRQ393264 HHU393264 GXY393264 GOC393264 GEG393264 FUK393264 FKO393264 FAS393264 EQW393264 EHA393264 DXE393264 DNI393264 DDM393264 CTQ393264 CJU393264 BZY393264 BQC393264 BGG393264 AWK393264 AMO393264 ACS393264 SW393264 JA393264 WVM327728 WLQ327728 WBU327728 VRY327728 VIC327728 UYG327728 UOK327728 UEO327728 TUS327728 TKW327728 TBA327728 SRE327728 SHI327728 RXM327728 RNQ327728 RDU327728 QTY327728 QKC327728 QAG327728 PQK327728 PGO327728 OWS327728 OMW327728 ODA327728 NTE327728 NJI327728 MZM327728 MPQ327728 MFU327728 LVY327728 LMC327728 LCG327728 KSK327728 KIO327728 JYS327728 JOW327728 JFA327728 IVE327728 ILI327728 IBM327728 HRQ327728 HHU327728 GXY327728 GOC327728 GEG327728 FUK327728 FKO327728 FAS327728 EQW327728 EHA327728 DXE327728 DNI327728 DDM327728 CTQ327728 CJU327728 BZY327728 BQC327728 BGG327728 AWK327728 AMO327728 ACS327728 SW327728 JA327728 WVM262192 WLQ262192 WBU262192 VRY262192 VIC262192 UYG262192 UOK262192 UEO262192 TUS262192 TKW262192 TBA262192 SRE262192 SHI262192 RXM262192 RNQ262192 RDU262192 QTY262192 QKC262192 QAG262192 PQK262192 PGO262192 OWS262192 OMW262192 ODA262192 NTE262192 NJI262192 MZM262192 MPQ262192 MFU262192 LVY262192 LMC262192 LCG262192 KSK262192 KIO262192 JYS262192 JOW262192 JFA262192 IVE262192 ILI262192 IBM262192 HRQ262192 HHU262192 GXY262192 GOC262192 GEG262192 FUK262192 FKO262192 FAS262192 EQW262192 EHA262192 DXE262192 DNI262192 DDM262192 CTQ262192 CJU262192 BZY262192 BQC262192 BGG262192 AWK262192 AMO262192 ACS262192 SW262192 JA262192 WVM196656 WLQ196656 WBU196656 VRY196656 VIC196656 UYG196656 UOK196656 UEO196656 TUS196656 TKW196656 TBA196656 SRE196656 SHI196656 RXM196656 RNQ196656 RDU196656 QTY196656 QKC196656 QAG196656 PQK196656 PGO196656 OWS196656 OMW196656 ODA196656 NTE196656 NJI196656 MZM196656 MPQ196656 MFU196656 LVY196656 LMC196656 LCG196656 KSK196656 KIO196656 JYS196656 JOW196656 JFA196656 IVE196656 ILI196656 IBM196656 HRQ196656 HHU196656 GXY196656 GOC196656 GEG196656 FUK196656 FKO196656 FAS196656 EQW196656 EHA196656 DXE196656 DNI196656 DDM196656 CTQ196656 CJU196656 BZY196656 BQC196656 BGG196656 AWK196656 AMO196656 ACS196656 SW196656 JA196656 WVM131120 WLQ131120 WBU131120 VRY131120 VIC131120 UYG131120 UOK131120 UEO131120 TUS131120 TKW131120 TBA131120 SRE131120 SHI131120 RXM131120 RNQ131120 RDU131120 QTY131120 QKC131120 QAG131120 PQK131120 PGO131120 OWS131120 OMW131120 ODA131120 NTE131120 NJI131120 MZM131120 MPQ131120 MFU131120 LVY131120 LMC131120 LCG131120 KSK131120 KIO131120 JYS131120 JOW131120 JFA131120 IVE131120 ILI131120 IBM131120 HRQ131120 HHU131120 GXY131120 GOC131120 GEG131120 FUK131120 FKO131120 FAS131120 EQW131120 EHA131120 DXE131120 DNI131120 DDM131120 CTQ131120 CJU131120 BZY131120 BQC131120 BGG131120 AWK131120 AMO131120 ACS131120 SW131120 JA131120 WVM65584 WLQ65584 WBU65584 VRY65584 VIC65584 UYG65584 UOK65584 UEO65584 TUS65584 TKW65584 TBA65584 SRE65584 SHI65584 RXM65584 RNQ65584 RDU65584 QTY65584 QKC65584 QAG65584 PQK65584 PGO65584 OWS65584 OMW65584 ODA65584 NTE65584 NJI65584 MZM65584 MPQ65584 MFU65584 LVY65584 LMC65584 LCG65584 KSK65584 KIO65584 JYS65584 JOW65584 JFA65584 IVE65584 ILI65584 IBM65584 HRQ65584 HHU65584 GXY65584 GOC65584 GEG65584 FUK65584 FKO65584 FAS65584 EQW65584 EHA65584 DXE65584 DNI65584 DDM65584 CTQ65584 CJU65584 BZY65584 BQC65584 BGG65584 AWK65584 AMO65584 ACS65584 SW65584 JA65584 WVM48 WLQ48 WBU48 VRY48 VIC48 UYG48 UOK48 UEO48 TUS48 TKW48 TBA48 SRE48 SHI48 RXM48 RNQ48 RDU48 QTY48 QKC48 QAG48 PQK48 PGO48 OWS48 OMW48 ODA48 NTE48 NJI48 MZM48 MPQ48 MFU48 LVY48 LMC48 LCG48 KSK48 KIO48 JYS48 JOW48 JFA48 IVE48 ILI48 IBM48 HRQ48 HHU48 GXY48 GOC48 GEG48 FUK48 FKO48 FAS48 EQW48 EHA48 DXE48 DNI48 DDM48 CTQ48 CJU48 BZY48 BQC48 BGG48 AWK48 AMO48 ACS48 SW48"/>
    <dataValidation allowBlank="1" showInputMessage="1" showErrorMessage="1" prompt="El resultado de esta columa es la base de la partida 1308 del formato 14-E." sqref="IZ48 WVL983088 WLP983088 WBT983088 VRX983088 VIB983088 UYF983088 UOJ983088 UEN983088 TUR983088 TKV983088 TAZ983088 SRD983088 SHH983088 RXL983088 RNP983088 RDT983088 QTX983088 QKB983088 QAF983088 PQJ983088 PGN983088 OWR983088 OMV983088 OCZ983088 NTD983088 NJH983088 MZL983088 MPP983088 MFT983088 LVX983088 LMB983088 LCF983088 KSJ983088 KIN983088 JYR983088 JOV983088 JEZ983088 IVD983088 ILH983088 IBL983088 HRP983088 HHT983088 GXX983088 GOB983088 GEF983088 FUJ983088 FKN983088 FAR983088 EQV983088 EGZ983088 DXD983088 DNH983088 DDL983088 CTP983088 CJT983088 BZX983088 BQB983088 BGF983088 AWJ983088 AMN983088 ACR983088 SV983088 IZ983088 WVL917552 WLP917552 WBT917552 VRX917552 VIB917552 UYF917552 UOJ917552 UEN917552 TUR917552 TKV917552 TAZ917552 SRD917552 SHH917552 RXL917552 RNP917552 RDT917552 QTX917552 QKB917552 QAF917552 PQJ917552 PGN917552 OWR917552 OMV917552 OCZ917552 NTD917552 NJH917552 MZL917552 MPP917552 MFT917552 LVX917552 LMB917552 LCF917552 KSJ917552 KIN917552 JYR917552 JOV917552 JEZ917552 IVD917552 ILH917552 IBL917552 HRP917552 HHT917552 GXX917552 GOB917552 GEF917552 FUJ917552 FKN917552 FAR917552 EQV917552 EGZ917552 DXD917552 DNH917552 DDL917552 CTP917552 CJT917552 BZX917552 BQB917552 BGF917552 AWJ917552 AMN917552 ACR917552 SV917552 IZ917552 WVL852016 WLP852016 WBT852016 VRX852016 VIB852016 UYF852016 UOJ852016 UEN852016 TUR852016 TKV852016 TAZ852016 SRD852016 SHH852016 RXL852016 RNP852016 RDT852016 QTX852016 QKB852016 QAF852016 PQJ852016 PGN852016 OWR852016 OMV852016 OCZ852016 NTD852016 NJH852016 MZL852016 MPP852016 MFT852016 LVX852016 LMB852016 LCF852016 KSJ852016 KIN852016 JYR852016 JOV852016 JEZ852016 IVD852016 ILH852016 IBL852016 HRP852016 HHT852016 GXX852016 GOB852016 GEF852016 FUJ852016 FKN852016 FAR852016 EQV852016 EGZ852016 DXD852016 DNH852016 DDL852016 CTP852016 CJT852016 BZX852016 BQB852016 BGF852016 AWJ852016 AMN852016 ACR852016 SV852016 IZ852016 WVL786480 WLP786480 WBT786480 VRX786480 VIB786480 UYF786480 UOJ786480 UEN786480 TUR786480 TKV786480 TAZ786480 SRD786480 SHH786480 RXL786480 RNP786480 RDT786480 QTX786480 QKB786480 QAF786480 PQJ786480 PGN786480 OWR786480 OMV786480 OCZ786480 NTD786480 NJH786480 MZL786480 MPP786480 MFT786480 LVX786480 LMB786480 LCF786480 KSJ786480 KIN786480 JYR786480 JOV786480 JEZ786480 IVD786480 ILH786480 IBL786480 HRP786480 HHT786480 GXX786480 GOB786480 GEF786480 FUJ786480 FKN786480 FAR786480 EQV786480 EGZ786480 DXD786480 DNH786480 DDL786480 CTP786480 CJT786480 BZX786480 BQB786480 BGF786480 AWJ786480 AMN786480 ACR786480 SV786480 IZ786480 WVL720944 WLP720944 WBT720944 VRX720944 VIB720944 UYF720944 UOJ720944 UEN720944 TUR720944 TKV720944 TAZ720944 SRD720944 SHH720944 RXL720944 RNP720944 RDT720944 QTX720944 QKB720944 QAF720944 PQJ720944 PGN720944 OWR720944 OMV720944 OCZ720944 NTD720944 NJH720944 MZL720944 MPP720944 MFT720944 LVX720944 LMB720944 LCF720944 KSJ720944 KIN720944 JYR720944 JOV720944 JEZ720944 IVD720944 ILH720944 IBL720944 HRP720944 HHT720944 GXX720944 GOB720944 GEF720944 FUJ720944 FKN720944 FAR720944 EQV720944 EGZ720944 DXD720944 DNH720944 DDL720944 CTP720944 CJT720944 BZX720944 BQB720944 BGF720944 AWJ720944 AMN720944 ACR720944 SV720944 IZ720944 WVL655408 WLP655408 WBT655408 VRX655408 VIB655408 UYF655408 UOJ655408 UEN655408 TUR655408 TKV655408 TAZ655408 SRD655408 SHH655408 RXL655408 RNP655408 RDT655408 QTX655408 QKB655408 QAF655408 PQJ655408 PGN655408 OWR655408 OMV655408 OCZ655408 NTD655408 NJH655408 MZL655408 MPP655408 MFT655408 LVX655408 LMB655408 LCF655408 KSJ655408 KIN655408 JYR655408 JOV655408 JEZ655408 IVD655408 ILH655408 IBL655408 HRP655408 HHT655408 GXX655408 GOB655408 GEF655408 FUJ655408 FKN655408 FAR655408 EQV655408 EGZ655408 DXD655408 DNH655408 DDL655408 CTP655408 CJT655408 BZX655408 BQB655408 BGF655408 AWJ655408 AMN655408 ACR655408 SV655408 IZ655408 WVL589872 WLP589872 WBT589872 VRX589872 VIB589872 UYF589872 UOJ589872 UEN589872 TUR589872 TKV589872 TAZ589872 SRD589872 SHH589872 RXL589872 RNP589872 RDT589872 QTX589872 QKB589872 QAF589872 PQJ589872 PGN589872 OWR589872 OMV589872 OCZ589872 NTD589872 NJH589872 MZL589872 MPP589872 MFT589872 LVX589872 LMB589872 LCF589872 KSJ589872 KIN589872 JYR589872 JOV589872 JEZ589872 IVD589872 ILH589872 IBL589872 HRP589872 HHT589872 GXX589872 GOB589872 GEF589872 FUJ589872 FKN589872 FAR589872 EQV589872 EGZ589872 DXD589872 DNH589872 DDL589872 CTP589872 CJT589872 BZX589872 BQB589872 BGF589872 AWJ589872 AMN589872 ACR589872 SV589872 IZ589872 WVL524336 WLP524336 WBT524336 VRX524336 VIB524336 UYF524336 UOJ524336 UEN524336 TUR524336 TKV524336 TAZ524336 SRD524336 SHH524336 RXL524336 RNP524336 RDT524336 QTX524336 QKB524336 QAF524336 PQJ524336 PGN524336 OWR524336 OMV524336 OCZ524336 NTD524336 NJH524336 MZL524336 MPP524336 MFT524336 LVX524336 LMB524336 LCF524336 KSJ524336 KIN524336 JYR524336 JOV524336 JEZ524336 IVD524336 ILH524336 IBL524336 HRP524336 HHT524336 GXX524336 GOB524336 GEF524336 FUJ524336 FKN524336 FAR524336 EQV524336 EGZ524336 DXD524336 DNH524336 DDL524336 CTP524336 CJT524336 BZX524336 BQB524336 BGF524336 AWJ524336 AMN524336 ACR524336 SV524336 IZ524336 WVL458800 WLP458800 WBT458800 VRX458800 VIB458800 UYF458800 UOJ458800 UEN458800 TUR458800 TKV458800 TAZ458800 SRD458800 SHH458800 RXL458800 RNP458800 RDT458800 QTX458800 QKB458800 QAF458800 PQJ458800 PGN458800 OWR458800 OMV458800 OCZ458800 NTD458800 NJH458800 MZL458800 MPP458800 MFT458800 LVX458800 LMB458800 LCF458800 KSJ458800 KIN458800 JYR458800 JOV458800 JEZ458800 IVD458800 ILH458800 IBL458800 HRP458800 HHT458800 GXX458800 GOB458800 GEF458800 FUJ458800 FKN458800 FAR458800 EQV458800 EGZ458800 DXD458800 DNH458800 DDL458800 CTP458800 CJT458800 BZX458800 BQB458800 BGF458800 AWJ458800 AMN458800 ACR458800 SV458800 IZ458800 WVL393264 WLP393264 WBT393264 VRX393264 VIB393264 UYF393264 UOJ393264 UEN393264 TUR393264 TKV393264 TAZ393264 SRD393264 SHH393264 RXL393264 RNP393264 RDT393264 QTX393264 QKB393264 QAF393264 PQJ393264 PGN393264 OWR393264 OMV393264 OCZ393264 NTD393264 NJH393264 MZL393264 MPP393264 MFT393264 LVX393264 LMB393264 LCF393264 KSJ393264 KIN393264 JYR393264 JOV393264 JEZ393264 IVD393264 ILH393264 IBL393264 HRP393264 HHT393264 GXX393264 GOB393264 GEF393264 FUJ393264 FKN393264 FAR393264 EQV393264 EGZ393264 DXD393264 DNH393264 DDL393264 CTP393264 CJT393264 BZX393264 BQB393264 BGF393264 AWJ393264 AMN393264 ACR393264 SV393264 IZ393264 WVL327728 WLP327728 WBT327728 VRX327728 VIB327728 UYF327728 UOJ327728 UEN327728 TUR327728 TKV327728 TAZ327728 SRD327728 SHH327728 RXL327728 RNP327728 RDT327728 QTX327728 QKB327728 QAF327728 PQJ327728 PGN327728 OWR327728 OMV327728 OCZ327728 NTD327728 NJH327728 MZL327728 MPP327728 MFT327728 LVX327728 LMB327728 LCF327728 KSJ327728 KIN327728 JYR327728 JOV327728 JEZ327728 IVD327728 ILH327728 IBL327728 HRP327728 HHT327728 GXX327728 GOB327728 GEF327728 FUJ327728 FKN327728 FAR327728 EQV327728 EGZ327728 DXD327728 DNH327728 DDL327728 CTP327728 CJT327728 BZX327728 BQB327728 BGF327728 AWJ327728 AMN327728 ACR327728 SV327728 IZ327728 WVL262192 WLP262192 WBT262192 VRX262192 VIB262192 UYF262192 UOJ262192 UEN262192 TUR262192 TKV262192 TAZ262192 SRD262192 SHH262192 RXL262192 RNP262192 RDT262192 QTX262192 QKB262192 QAF262192 PQJ262192 PGN262192 OWR262192 OMV262192 OCZ262192 NTD262192 NJH262192 MZL262192 MPP262192 MFT262192 LVX262192 LMB262192 LCF262192 KSJ262192 KIN262192 JYR262192 JOV262192 JEZ262192 IVD262192 ILH262192 IBL262192 HRP262192 HHT262192 GXX262192 GOB262192 GEF262192 FUJ262192 FKN262192 FAR262192 EQV262192 EGZ262192 DXD262192 DNH262192 DDL262192 CTP262192 CJT262192 BZX262192 BQB262192 BGF262192 AWJ262192 AMN262192 ACR262192 SV262192 IZ262192 WVL196656 WLP196656 WBT196656 VRX196656 VIB196656 UYF196656 UOJ196656 UEN196656 TUR196656 TKV196656 TAZ196656 SRD196656 SHH196656 RXL196656 RNP196656 RDT196656 QTX196656 QKB196656 QAF196656 PQJ196656 PGN196656 OWR196656 OMV196656 OCZ196656 NTD196656 NJH196656 MZL196656 MPP196656 MFT196656 LVX196656 LMB196656 LCF196656 KSJ196656 KIN196656 JYR196656 JOV196656 JEZ196656 IVD196656 ILH196656 IBL196656 HRP196656 HHT196656 GXX196656 GOB196656 GEF196656 FUJ196656 FKN196656 FAR196656 EQV196656 EGZ196656 DXD196656 DNH196656 DDL196656 CTP196656 CJT196656 BZX196656 BQB196656 BGF196656 AWJ196656 AMN196656 ACR196656 SV196656 IZ196656 WVL131120 WLP131120 WBT131120 VRX131120 VIB131120 UYF131120 UOJ131120 UEN131120 TUR131120 TKV131120 TAZ131120 SRD131120 SHH131120 RXL131120 RNP131120 RDT131120 QTX131120 QKB131120 QAF131120 PQJ131120 PGN131120 OWR131120 OMV131120 OCZ131120 NTD131120 NJH131120 MZL131120 MPP131120 MFT131120 LVX131120 LMB131120 LCF131120 KSJ131120 KIN131120 JYR131120 JOV131120 JEZ131120 IVD131120 ILH131120 IBL131120 HRP131120 HHT131120 GXX131120 GOB131120 GEF131120 FUJ131120 FKN131120 FAR131120 EQV131120 EGZ131120 DXD131120 DNH131120 DDL131120 CTP131120 CJT131120 BZX131120 BQB131120 BGF131120 AWJ131120 AMN131120 ACR131120 SV131120 IZ131120 WVL65584 WLP65584 WBT65584 VRX65584 VIB65584 UYF65584 UOJ65584 UEN65584 TUR65584 TKV65584 TAZ65584 SRD65584 SHH65584 RXL65584 RNP65584 RDT65584 QTX65584 QKB65584 QAF65584 PQJ65584 PGN65584 OWR65584 OMV65584 OCZ65584 NTD65584 NJH65584 MZL65584 MPP65584 MFT65584 LVX65584 LMB65584 LCF65584 KSJ65584 KIN65584 JYR65584 JOV65584 JEZ65584 IVD65584 ILH65584 IBL65584 HRP65584 HHT65584 GXX65584 GOB65584 GEF65584 FUJ65584 FKN65584 FAR65584 EQV65584 EGZ65584 DXD65584 DNH65584 DDL65584 CTP65584 CJT65584 BZX65584 BQB65584 BGF65584 AWJ65584 AMN65584 ACR65584 SV65584 IZ65584 WVL48 WLP48 WBT48 VRX48 VIB48 UYF48 UOJ48 UEN48 TUR48 TKV48 TAZ48 SRD48 SHH48 RXL48 RNP48 RDT48 QTX48 QKB48 QAF48 PQJ48 PGN48 OWR48 OMV48 OCZ48 NTD48 NJH48 MZL48 MPP48 MFT48 LVX48 LMB48 LCF48 KSJ48 KIN48 JYR48 JOV48 JEZ48 IVD48 ILH48 IBL48 HRP48 HHT48 GXX48 GOB48 GEF48 FUJ48 FKN48 FAR48 EQV48 EGZ48 DXD48 DNH48 DDL48 CTP48 CJT48 BZX48 BQB48 BGF48 AWJ48 AMN48 ACR48 SV48"/>
    <dataValidation allowBlank="1" showInputMessage="1" showErrorMessage="1" prompt="El resultado de esta columa es la base de la partida 1307 del formato 14-E." sqref="IY48 WVK983088 WLO983088 WBS983088 VRW983088 VIA983088 UYE983088 UOI983088 UEM983088 TUQ983088 TKU983088 TAY983088 SRC983088 SHG983088 RXK983088 RNO983088 RDS983088 QTW983088 QKA983088 QAE983088 PQI983088 PGM983088 OWQ983088 OMU983088 OCY983088 NTC983088 NJG983088 MZK983088 MPO983088 MFS983088 LVW983088 LMA983088 LCE983088 KSI983088 KIM983088 JYQ983088 JOU983088 JEY983088 IVC983088 ILG983088 IBK983088 HRO983088 HHS983088 GXW983088 GOA983088 GEE983088 FUI983088 FKM983088 FAQ983088 EQU983088 EGY983088 DXC983088 DNG983088 DDK983088 CTO983088 CJS983088 BZW983088 BQA983088 BGE983088 AWI983088 AMM983088 ACQ983088 SU983088 IY983088 WVK917552 WLO917552 WBS917552 VRW917552 VIA917552 UYE917552 UOI917552 UEM917552 TUQ917552 TKU917552 TAY917552 SRC917552 SHG917552 RXK917552 RNO917552 RDS917552 QTW917552 QKA917552 QAE917552 PQI917552 PGM917552 OWQ917552 OMU917552 OCY917552 NTC917552 NJG917552 MZK917552 MPO917552 MFS917552 LVW917552 LMA917552 LCE917552 KSI917552 KIM917552 JYQ917552 JOU917552 JEY917552 IVC917552 ILG917552 IBK917552 HRO917552 HHS917552 GXW917552 GOA917552 GEE917552 FUI917552 FKM917552 FAQ917552 EQU917552 EGY917552 DXC917552 DNG917552 DDK917552 CTO917552 CJS917552 BZW917552 BQA917552 BGE917552 AWI917552 AMM917552 ACQ917552 SU917552 IY917552 WVK852016 WLO852016 WBS852016 VRW852016 VIA852016 UYE852016 UOI852016 UEM852016 TUQ852016 TKU852016 TAY852016 SRC852016 SHG852016 RXK852016 RNO852016 RDS852016 QTW852016 QKA852016 QAE852016 PQI852016 PGM852016 OWQ852016 OMU852016 OCY852016 NTC852016 NJG852016 MZK852016 MPO852016 MFS852016 LVW852016 LMA852016 LCE852016 KSI852016 KIM852016 JYQ852016 JOU852016 JEY852016 IVC852016 ILG852016 IBK852016 HRO852016 HHS852016 GXW852016 GOA852016 GEE852016 FUI852016 FKM852016 FAQ852016 EQU852016 EGY852016 DXC852016 DNG852016 DDK852016 CTO852016 CJS852016 BZW852016 BQA852016 BGE852016 AWI852016 AMM852016 ACQ852016 SU852016 IY852016 WVK786480 WLO786480 WBS786480 VRW786480 VIA786480 UYE786480 UOI786480 UEM786480 TUQ786480 TKU786480 TAY786480 SRC786480 SHG786480 RXK786480 RNO786480 RDS786480 QTW786480 QKA786480 QAE786480 PQI786480 PGM786480 OWQ786480 OMU786480 OCY786480 NTC786480 NJG786480 MZK786480 MPO786480 MFS786480 LVW786480 LMA786480 LCE786480 KSI786480 KIM786480 JYQ786480 JOU786480 JEY786480 IVC786480 ILG786480 IBK786480 HRO786480 HHS786480 GXW786480 GOA786480 GEE786480 FUI786480 FKM786480 FAQ786480 EQU786480 EGY786480 DXC786480 DNG786480 DDK786480 CTO786480 CJS786480 BZW786480 BQA786480 BGE786480 AWI786480 AMM786480 ACQ786480 SU786480 IY786480 WVK720944 WLO720944 WBS720944 VRW720944 VIA720944 UYE720944 UOI720944 UEM720944 TUQ720944 TKU720944 TAY720944 SRC720944 SHG720944 RXK720944 RNO720944 RDS720944 QTW720944 QKA720944 QAE720944 PQI720944 PGM720944 OWQ720944 OMU720944 OCY720944 NTC720944 NJG720944 MZK720944 MPO720944 MFS720944 LVW720944 LMA720944 LCE720944 KSI720944 KIM720944 JYQ720944 JOU720944 JEY720944 IVC720944 ILG720944 IBK720944 HRO720944 HHS720944 GXW720944 GOA720944 GEE720944 FUI720944 FKM720944 FAQ720944 EQU720944 EGY720944 DXC720944 DNG720944 DDK720944 CTO720944 CJS720944 BZW720944 BQA720944 BGE720944 AWI720944 AMM720944 ACQ720944 SU720944 IY720944 WVK655408 WLO655408 WBS655408 VRW655408 VIA655408 UYE655408 UOI655408 UEM655408 TUQ655408 TKU655408 TAY655408 SRC655408 SHG655408 RXK655408 RNO655408 RDS655408 QTW655408 QKA655408 QAE655408 PQI655408 PGM655408 OWQ655408 OMU655408 OCY655408 NTC655408 NJG655408 MZK655408 MPO655408 MFS655408 LVW655408 LMA655408 LCE655408 KSI655408 KIM655408 JYQ655408 JOU655408 JEY655408 IVC655408 ILG655408 IBK655408 HRO655408 HHS655408 GXW655408 GOA655408 GEE655408 FUI655408 FKM655408 FAQ655408 EQU655408 EGY655408 DXC655408 DNG655408 DDK655408 CTO655408 CJS655408 BZW655408 BQA655408 BGE655408 AWI655408 AMM655408 ACQ655408 SU655408 IY655408 WVK589872 WLO589872 WBS589872 VRW589872 VIA589872 UYE589872 UOI589872 UEM589872 TUQ589872 TKU589872 TAY589872 SRC589872 SHG589872 RXK589872 RNO589872 RDS589872 QTW589872 QKA589872 QAE589872 PQI589872 PGM589872 OWQ589872 OMU589872 OCY589872 NTC589872 NJG589872 MZK589872 MPO589872 MFS589872 LVW589872 LMA589872 LCE589872 KSI589872 KIM589872 JYQ589872 JOU589872 JEY589872 IVC589872 ILG589872 IBK589872 HRO589872 HHS589872 GXW589872 GOA589872 GEE589872 FUI589872 FKM589872 FAQ589872 EQU589872 EGY589872 DXC589872 DNG589872 DDK589872 CTO589872 CJS589872 BZW589872 BQA589872 BGE589872 AWI589872 AMM589872 ACQ589872 SU589872 IY589872 WVK524336 WLO524336 WBS524336 VRW524336 VIA524336 UYE524336 UOI524336 UEM524336 TUQ524336 TKU524336 TAY524336 SRC524336 SHG524336 RXK524336 RNO524336 RDS524336 QTW524336 QKA524336 QAE524336 PQI524336 PGM524336 OWQ524336 OMU524336 OCY524336 NTC524336 NJG524336 MZK524336 MPO524336 MFS524336 LVW524336 LMA524336 LCE524336 KSI524336 KIM524336 JYQ524336 JOU524336 JEY524336 IVC524336 ILG524336 IBK524336 HRO524336 HHS524336 GXW524336 GOA524336 GEE524336 FUI524336 FKM524336 FAQ524336 EQU524336 EGY524336 DXC524336 DNG524336 DDK524336 CTO524336 CJS524336 BZW524336 BQA524336 BGE524336 AWI524336 AMM524336 ACQ524336 SU524336 IY524336 WVK458800 WLO458800 WBS458800 VRW458800 VIA458800 UYE458800 UOI458800 UEM458800 TUQ458800 TKU458800 TAY458800 SRC458800 SHG458800 RXK458800 RNO458800 RDS458800 QTW458800 QKA458800 QAE458800 PQI458800 PGM458800 OWQ458800 OMU458800 OCY458800 NTC458800 NJG458800 MZK458800 MPO458800 MFS458800 LVW458800 LMA458800 LCE458800 KSI458800 KIM458800 JYQ458800 JOU458800 JEY458800 IVC458800 ILG458800 IBK458800 HRO458800 HHS458800 GXW458800 GOA458800 GEE458800 FUI458800 FKM458800 FAQ458800 EQU458800 EGY458800 DXC458800 DNG458800 DDK458800 CTO458800 CJS458800 BZW458800 BQA458800 BGE458800 AWI458800 AMM458800 ACQ458800 SU458800 IY458800 WVK393264 WLO393264 WBS393264 VRW393264 VIA393264 UYE393264 UOI393264 UEM393264 TUQ393264 TKU393264 TAY393264 SRC393264 SHG393264 RXK393264 RNO393264 RDS393264 QTW393264 QKA393264 QAE393264 PQI393264 PGM393264 OWQ393264 OMU393264 OCY393264 NTC393264 NJG393264 MZK393264 MPO393264 MFS393264 LVW393264 LMA393264 LCE393264 KSI393264 KIM393264 JYQ393264 JOU393264 JEY393264 IVC393264 ILG393264 IBK393264 HRO393264 HHS393264 GXW393264 GOA393264 GEE393264 FUI393264 FKM393264 FAQ393264 EQU393264 EGY393264 DXC393264 DNG393264 DDK393264 CTO393264 CJS393264 BZW393264 BQA393264 BGE393264 AWI393264 AMM393264 ACQ393264 SU393264 IY393264 WVK327728 WLO327728 WBS327728 VRW327728 VIA327728 UYE327728 UOI327728 UEM327728 TUQ327728 TKU327728 TAY327728 SRC327728 SHG327728 RXK327728 RNO327728 RDS327728 QTW327728 QKA327728 QAE327728 PQI327728 PGM327728 OWQ327728 OMU327728 OCY327728 NTC327728 NJG327728 MZK327728 MPO327728 MFS327728 LVW327728 LMA327728 LCE327728 KSI327728 KIM327728 JYQ327728 JOU327728 JEY327728 IVC327728 ILG327728 IBK327728 HRO327728 HHS327728 GXW327728 GOA327728 GEE327728 FUI327728 FKM327728 FAQ327728 EQU327728 EGY327728 DXC327728 DNG327728 DDK327728 CTO327728 CJS327728 BZW327728 BQA327728 BGE327728 AWI327728 AMM327728 ACQ327728 SU327728 IY327728 WVK262192 WLO262192 WBS262192 VRW262192 VIA262192 UYE262192 UOI262192 UEM262192 TUQ262192 TKU262192 TAY262192 SRC262192 SHG262192 RXK262192 RNO262192 RDS262192 QTW262192 QKA262192 QAE262192 PQI262192 PGM262192 OWQ262192 OMU262192 OCY262192 NTC262192 NJG262192 MZK262192 MPO262192 MFS262192 LVW262192 LMA262192 LCE262192 KSI262192 KIM262192 JYQ262192 JOU262192 JEY262192 IVC262192 ILG262192 IBK262192 HRO262192 HHS262192 GXW262192 GOA262192 GEE262192 FUI262192 FKM262192 FAQ262192 EQU262192 EGY262192 DXC262192 DNG262192 DDK262192 CTO262192 CJS262192 BZW262192 BQA262192 BGE262192 AWI262192 AMM262192 ACQ262192 SU262192 IY262192 WVK196656 WLO196656 WBS196656 VRW196656 VIA196656 UYE196656 UOI196656 UEM196656 TUQ196656 TKU196656 TAY196656 SRC196656 SHG196656 RXK196656 RNO196656 RDS196656 QTW196656 QKA196656 QAE196656 PQI196656 PGM196656 OWQ196656 OMU196656 OCY196656 NTC196656 NJG196656 MZK196656 MPO196656 MFS196656 LVW196656 LMA196656 LCE196656 KSI196656 KIM196656 JYQ196656 JOU196656 JEY196656 IVC196656 ILG196656 IBK196656 HRO196656 HHS196656 GXW196656 GOA196656 GEE196656 FUI196656 FKM196656 FAQ196656 EQU196656 EGY196656 DXC196656 DNG196656 DDK196656 CTO196656 CJS196656 BZW196656 BQA196656 BGE196656 AWI196656 AMM196656 ACQ196656 SU196656 IY196656 WVK131120 WLO131120 WBS131120 VRW131120 VIA131120 UYE131120 UOI131120 UEM131120 TUQ131120 TKU131120 TAY131120 SRC131120 SHG131120 RXK131120 RNO131120 RDS131120 QTW131120 QKA131120 QAE131120 PQI131120 PGM131120 OWQ131120 OMU131120 OCY131120 NTC131120 NJG131120 MZK131120 MPO131120 MFS131120 LVW131120 LMA131120 LCE131120 KSI131120 KIM131120 JYQ131120 JOU131120 JEY131120 IVC131120 ILG131120 IBK131120 HRO131120 HHS131120 GXW131120 GOA131120 GEE131120 FUI131120 FKM131120 FAQ131120 EQU131120 EGY131120 DXC131120 DNG131120 DDK131120 CTO131120 CJS131120 BZW131120 BQA131120 BGE131120 AWI131120 AMM131120 ACQ131120 SU131120 IY131120 WVK65584 WLO65584 WBS65584 VRW65584 VIA65584 UYE65584 UOI65584 UEM65584 TUQ65584 TKU65584 TAY65584 SRC65584 SHG65584 RXK65584 RNO65584 RDS65584 QTW65584 QKA65584 QAE65584 PQI65584 PGM65584 OWQ65584 OMU65584 OCY65584 NTC65584 NJG65584 MZK65584 MPO65584 MFS65584 LVW65584 LMA65584 LCE65584 KSI65584 KIM65584 JYQ65584 JOU65584 JEY65584 IVC65584 ILG65584 IBK65584 HRO65584 HHS65584 GXW65584 GOA65584 GEE65584 FUI65584 FKM65584 FAQ65584 EQU65584 EGY65584 DXC65584 DNG65584 DDK65584 CTO65584 CJS65584 BZW65584 BQA65584 BGE65584 AWI65584 AMM65584 ACQ65584 SU65584 IY65584 WVK48 WLO48 WBS48 VRW48 VIA48 UYE48 UOI48 UEM48 TUQ48 TKU48 TAY48 SRC48 SHG48 RXK48 RNO48 RDS48 QTW48 QKA48 QAE48 PQI48 PGM48 OWQ48 OMU48 OCY48 NTC48 NJG48 MZK48 MPO48 MFS48 LVW48 LMA48 LCE48 KSI48 KIM48 JYQ48 JOU48 JEY48 IVC48 ILG48 IBK48 HRO48 HHS48 GXW48 GOA48 GEE48 FUI48 FKM48 FAQ48 EQU48 EGY48 DXC48 DNG48 DDK48 CTO48 CJS48 BZW48 BQA48 BGE48 AWI48 AMM48 ACQ48 SU48"/>
    <dataValidation allowBlank="1" showInputMessage="1" showErrorMessage="1" prompt="El resultado de esta columa es la base de la partida 1305 del formato 14-E." sqref="IX48 WVJ983088 WLN983088 WBR983088 VRV983088 VHZ983088 UYD983088 UOH983088 UEL983088 TUP983088 TKT983088 TAX983088 SRB983088 SHF983088 RXJ983088 RNN983088 RDR983088 QTV983088 QJZ983088 QAD983088 PQH983088 PGL983088 OWP983088 OMT983088 OCX983088 NTB983088 NJF983088 MZJ983088 MPN983088 MFR983088 LVV983088 LLZ983088 LCD983088 KSH983088 KIL983088 JYP983088 JOT983088 JEX983088 IVB983088 ILF983088 IBJ983088 HRN983088 HHR983088 GXV983088 GNZ983088 GED983088 FUH983088 FKL983088 FAP983088 EQT983088 EGX983088 DXB983088 DNF983088 DDJ983088 CTN983088 CJR983088 BZV983088 BPZ983088 BGD983088 AWH983088 AML983088 ACP983088 ST983088 IX983088 WVJ917552 WLN917552 WBR917552 VRV917552 VHZ917552 UYD917552 UOH917552 UEL917552 TUP917552 TKT917552 TAX917552 SRB917552 SHF917552 RXJ917552 RNN917552 RDR917552 QTV917552 QJZ917552 QAD917552 PQH917552 PGL917552 OWP917552 OMT917552 OCX917552 NTB917552 NJF917552 MZJ917552 MPN917552 MFR917552 LVV917552 LLZ917552 LCD917552 KSH917552 KIL917552 JYP917552 JOT917552 JEX917552 IVB917552 ILF917552 IBJ917552 HRN917552 HHR917552 GXV917552 GNZ917552 GED917552 FUH917552 FKL917552 FAP917552 EQT917552 EGX917552 DXB917552 DNF917552 DDJ917552 CTN917552 CJR917552 BZV917552 BPZ917552 BGD917552 AWH917552 AML917552 ACP917552 ST917552 IX917552 WVJ852016 WLN852016 WBR852016 VRV852016 VHZ852016 UYD852016 UOH852016 UEL852016 TUP852016 TKT852016 TAX852016 SRB852016 SHF852016 RXJ852016 RNN852016 RDR852016 QTV852016 QJZ852016 QAD852016 PQH852016 PGL852016 OWP852016 OMT852016 OCX852016 NTB852016 NJF852016 MZJ852016 MPN852016 MFR852016 LVV852016 LLZ852016 LCD852016 KSH852016 KIL852016 JYP852016 JOT852016 JEX852016 IVB852016 ILF852016 IBJ852016 HRN852016 HHR852016 GXV852016 GNZ852016 GED852016 FUH852016 FKL852016 FAP852016 EQT852016 EGX852016 DXB852016 DNF852016 DDJ852016 CTN852016 CJR852016 BZV852016 BPZ852016 BGD852016 AWH852016 AML852016 ACP852016 ST852016 IX852016 WVJ786480 WLN786480 WBR786480 VRV786480 VHZ786480 UYD786480 UOH786480 UEL786480 TUP786480 TKT786480 TAX786480 SRB786480 SHF786480 RXJ786480 RNN786480 RDR786480 QTV786480 QJZ786480 QAD786480 PQH786480 PGL786480 OWP786480 OMT786480 OCX786480 NTB786480 NJF786480 MZJ786480 MPN786480 MFR786480 LVV786480 LLZ786480 LCD786480 KSH786480 KIL786480 JYP786480 JOT786480 JEX786480 IVB786480 ILF786480 IBJ786480 HRN786480 HHR786480 GXV786480 GNZ786480 GED786480 FUH786480 FKL786480 FAP786480 EQT786480 EGX786480 DXB786480 DNF786480 DDJ786480 CTN786480 CJR786480 BZV786480 BPZ786480 BGD786480 AWH786480 AML786480 ACP786480 ST786480 IX786480 WVJ720944 WLN720944 WBR720944 VRV720944 VHZ720944 UYD720944 UOH720944 UEL720944 TUP720944 TKT720944 TAX720944 SRB720944 SHF720944 RXJ720944 RNN720944 RDR720944 QTV720944 QJZ720944 QAD720944 PQH720944 PGL720944 OWP720944 OMT720944 OCX720944 NTB720944 NJF720944 MZJ720944 MPN720944 MFR720944 LVV720944 LLZ720944 LCD720944 KSH720944 KIL720944 JYP720944 JOT720944 JEX720944 IVB720944 ILF720944 IBJ720944 HRN720944 HHR720944 GXV720944 GNZ720944 GED720944 FUH720944 FKL720944 FAP720944 EQT720944 EGX720944 DXB720944 DNF720944 DDJ720944 CTN720944 CJR720944 BZV720944 BPZ720944 BGD720944 AWH720944 AML720944 ACP720944 ST720944 IX720944 WVJ655408 WLN655408 WBR655408 VRV655408 VHZ655408 UYD655408 UOH655408 UEL655408 TUP655408 TKT655408 TAX655408 SRB655408 SHF655408 RXJ655408 RNN655408 RDR655408 QTV655408 QJZ655408 QAD655408 PQH655408 PGL655408 OWP655408 OMT655408 OCX655408 NTB655408 NJF655408 MZJ655408 MPN655408 MFR655408 LVV655408 LLZ655408 LCD655408 KSH655408 KIL655408 JYP655408 JOT655408 JEX655408 IVB655408 ILF655408 IBJ655408 HRN655408 HHR655408 GXV655408 GNZ655408 GED655408 FUH655408 FKL655408 FAP655408 EQT655408 EGX655408 DXB655408 DNF655408 DDJ655408 CTN655408 CJR655408 BZV655408 BPZ655408 BGD655408 AWH655408 AML655408 ACP655408 ST655408 IX655408 WVJ589872 WLN589872 WBR589872 VRV589872 VHZ589872 UYD589872 UOH589872 UEL589872 TUP589872 TKT589872 TAX589872 SRB589872 SHF589872 RXJ589872 RNN589872 RDR589872 QTV589872 QJZ589872 QAD589872 PQH589872 PGL589872 OWP589872 OMT589872 OCX589872 NTB589872 NJF589872 MZJ589872 MPN589872 MFR589872 LVV589872 LLZ589872 LCD589872 KSH589872 KIL589872 JYP589872 JOT589872 JEX589872 IVB589872 ILF589872 IBJ589872 HRN589872 HHR589872 GXV589872 GNZ589872 GED589872 FUH589872 FKL589872 FAP589872 EQT589872 EGX589872 DXB589872 DNF589872 DDJ589872 CTN589872 CJR589872 BZV589872 BPZ589872 BGD589872 AWH589872 AML589872 ACP589872 ST589872 IX589872 WVJ524336 WLN524336 WBR524336 VRV524336 VHZ524336 UYD524336 UOH524336 UEL524336 TUP524336 TKT524336 TAX524336 SRB524336 SHF524336 RXJ524336 RNN524336 RDR524336 QTV524336 QJZ524336 QAD524336 PQH524336 PGL524336 OWP524336 OMT524336 OCX524336 NTB524336 NJF524336 MZJ524336 MPN524336 MFR524336 LVV524336 LLZ524336 LCD524336 KSH524336 KIL524336 JYP524336 JOT524336 JEX524336 IVB524336 ILF524336 IBJ524336 HRN524336 HHR524336 GXV524336 GNZ524336 GED524336 FUH524336 FKL524336 FAP524336 EQT524336 EGX524336 DXB524336 DNF524336 DDJ524336 CTN524336 CJR524336 BZV524336 BPZ524336 BGD524336 AWH524336 AML524336 ACP524336 ST524336 IX524336 WVJ458800 WLN458800 WBR458800 VRV458800 VHZ458800 UYD458800 UOH458800 UEL458800 TUP458800 TKT458800 TAX458800 SRB458800 SHF458800 RXJ458800 RNN458800 RDR458800 QTV458800 QJZ458800 QAD458800 PQH458800 PGL458800 OWP458800 OMT458800 OCX458800 NTB458800 NJF458800 MZJ458800 MPN458800 MFR458800 LVV458800 LLZ458800 LCD458800 KSH458800 KIL458800 JYP458800 JOT458800 JEX458800 IVB458800 ILF458800 IBJ458800 HRN458800 HHR458800 GXV458800 GNZ458800 GED458800 FUH458800 FKL458800 FAP458800 EQT458800 EGX458800 DXB458800 DNF458800 DDJ458800 CTN458800 CJR458800 BZV458800 BPZ458800 BGD458800 AWH458800 AML458800 ACP458800 ST458800 IX458800 WVJ393264 WLN393264 WBR393264 VRV393264 VHZ393264 UYD393264 UOH393264 UEL393264 TUP393264 TKT393264 TAX393264 SRB393264 SHF393264 RXJ393264 RNN393264 RDR393264 QTV393264 QJZ393264 QAD393264 PQH393264 PGL393264 OWP393264 OMT393264 OCX393264 NTB393264 NJF393264 MZJ393264 MPN393264 MFR393264 LVV393264 LLZ393264 LCD393264 KSH393264 KIL393264 JYP393264 JOT393264 JEX393264 IVB393264 ILF393264 IBJ393264 HRN393264 HHR393264 GXV393264 GNZ393264 GED393264 FUH393264 FKL393264 FAP393264 EQT393264 EGX393264 DXB393264 DNF393264 DDJ393264 CTN393264 CJR393264 BZV393264 BPZ393264 BGD393264 AWH393264 AML393264 ACP393264 ST393264 IX393264 WVJ327728 WLN327728 WBR327728 VRV327728 VHZ327728 UYD327728 UOH327728 UEL327728 TUP327728 TKT327728 TAX327728 SRB327728 SHF327728 RXJ327728 RNN327728 RDR327728 QTV327728 QJZ327728 QAD327728 PQH327728 PGL327728 OWP327728 OMT327728 OCX327728 NTB327728 NJF327728 MZJ327728 MPN327728 MFR327728 LVV327728 LLZ327728 LCD327728 KSH327728 KIL327728 JYP327728 JOT327728 JEX327728 IVB327728 ILF327728 IBJ327728 HRN327728 HHR327728 GXV327728 GNZ327728 GED327728 FUH327728 FKL327728 FAP327728 EQT327728 EGX327728 DXB327728 DNF327728 DDJ327728 CTN327728 CJR327728 BZV327728 BPZ327728 BGD327728 AWH327728 AML327728 ACP327728 ST327728 IX327728 WVJ262192 WLN262192 WBR262192 VRV262192 VHZ262192 UYD262192 UOH262192 UEL262192 TUP262192 TKT262192 TAX262192 SRB262192 SHF262192 RXJ262192 RNN262192 RDR262192 QTV262192 QJZ262192 QAD262192 PQH262192 PGL262192 OWP262192 OMT262192 OCX262192 NTB262192 NJF262192 MZJ262192 MPN262192 MFR262192 LVV262192 LLZ262192 LCD262192 KSH262192 KIL262192 JYP262192 JOT262192 JEX262192 IVB262192 ILF262192 IBJ262192 HRN262192 HHR262192 GXV262192 GNZ262192 GED262192 FUH262192 FKL262192 FAP262192 EQT262192 EGX262192 DXB262192 DNF262192 DDJ262192 CTN262192 CJR262192 BZV262192 BPZ262192 BGD262192 AWH262192 AML262192 ACP262192 ST262192 IX262192 WVJ196656 WLN196656 WBR196656 VRV196656 VHZ196656 UYD196656 UOH196656 UEL196656 TUP196656 TKT196656 TAX196656 SRB196656 SHF196656 RXJ196656 RNN196656 RDR196656 QTV196656 QJZ196656 QAD196656 PQH196656 PGL196656 OWP196656 OMT196656 OCX196656 NTB196656 NJF196656 MZJ196656 MPN196656 MFR196656 LVV196656 LLZ196656 LCD196656 KSH196656 KIL196656 JYP196656 JOT196656 JEX196656 IVB196656 ILF196656 IBJ196656 HRN196656 HHR196656 GXV196656 GNZ196656 GED196656 FUH196656 FKL196656 FAP196656 EQT196656 EGX196656 DXB196656 DNF196656 DDJ196656 CTN196656 CJR196656 BZV196656 BPZ196656 BGD196656 AWH196656 AML196656 ACP196656 ST196656 IX196656 WVJ131120 WLN131120 WBR131120 VRV131120 VHZ131120 UYD131120 UOH131120 UEL131120 TUP131120 TKT131120 TAX131120 SRB131120 SHF131120 RXJ131120 RNN131120 RDR131120 QTV131120 QJZ131120 QAD131120 PQH131120 PGL131120 OWP131120 OMT131120 OCX131120 NTB131120 NJF131120 MZJ131120 MPN131120 MFR131120 LVV131120 LLZ131120 LCD131120 KSH131120 KIL131120 JYP131120 JOT131120 JEX131120 IVB131120 ILF131120 IBJ131120 HRN131120 HHR131120 GXV131120 GNZ131120 GED131120 FUH131120 FKL131120 FAP131120 EQT131120 EGX131120 DXB131120 DNF131120 DDJ131120 CTN131120 CJR131120 BZV131120 BPZ131120 BGD131120 AWH131120 AML131120 ACP131120 ST131120 IX131120 WVJ65584 WLN65584 WBR65584 VRV65584 VHZ65584 UYD65584 UOH65584 UEL65584 TUP65584 TKT65584 TAX65584 SRB65584 SHF65584 RXJ65584 RNN65584 RDR65584 QTV65584 QJZ65584 QAD65584 PQH65584 PGL65584 OWP65584 OMT65584 OCX65584 NTB65584 NJF65584 MZJ65584 MPN65584 MFR65584 LVV65584 LLZ65584 LCD65584 KSH65584 KIL65584 JYP65584 JOT65584 JEX65584 IVB65584 ILF65584 IBJ65584 HRN65584 HHR65584 GXV65584 GNZ65584 GED65584 FUH65584 FKL65584 FAP65584 EQT65584 EGX65584 DXB65584 DNF65584 DDJ65584 CTN65584 CJR65584 BZV65584 BPZ65584 BGD65584 AWH65584 AML65584 ACP65584 ST65584 IX65584 WVJ48 WLN48 WBR48 VRV48 VHZ48 UYD48 UOH48 UEL48 TUP48 TKT48 TAX48 SRB48 SHF48 RXJ48 RNN48 RDR48 QTV48 QJZ48 QAD48 PQH48 PGL48 OWP48 OMT48 OCX48 NTB48 NJF48 MZJ48 MPN48 MFR48 LVV48 LLZ48 LCD48 KSH48 KIL48 JYP48 JOT48 JEX48 IVB48 ILF48 IBJ48 HRN48 HHR48 GXV48 GNZ48 GED48 FUH48 FKL48 FAP48 EQT48 EGX48 DXB48 DNF48 DDJ48 CTN48 CJR48 BZV48 BPZ48 BGD48 AWH48 AML48 ACP48 ST48"/>
    <dataValidation allowBlank="1" showInputMessage="1" showErrorMessage="1" prompt="El resultado de esta columa es la base de la partida 1304 del formato 14-E." sqref="IW48 WVI983088 WLM983088 WBQ983088 VRU983088 VHY983088 UYC983088 UOG983088 UEK983088 TUO983088 TKS983088 TAW983088 SRA983088 SHE983088 RXI983088 RNM983088 RDQ983088 QTU983088 QJY983088 QAC983088 PQG983088 PGK983088 OWO983088 OMS983088 OCW983088 NTA983088 NJE983088 MZI983088 MPM983088 MFQ983088 LVU983088 LLY983088 LCC983088 KSG983088 KIK983088 JYO983088 JOS983088 JEW983088 IVA983088 ILE983088 IBI983088 HRM983088 HHQ983088 GXU983088 GNY983088 GEC983088 FUG983088 FKK983088 FAO983088 EQS983088 EGW983088 DXA983088 DNE983088 DDI983088 CTM983088 CJQ983088 BZU983088 BPY983088 BGC983088 AWG983088 AMK983088 ACO983088 SS983088 IW983088 WVI917552 WLM917552 WBQ917552 VRU917552 VHY917552 UYC917552 UOG917552 UEK917552 TUO917552 TKS917552 TAW917552 SRA917552 SHE917552 RXI917552 RNM917552 RDQ917552 QTU917552 QJY917552 QAC917552 PQG917552 PGK917552 OWO917552 OMS917552 OCW917552 NTA917552 NJE917552 MZI917552 MPM917552 MFQ917552 LVU917552 LLY917552 LCC917552 KSG917552 KIK917552 JYO917552 JOS917552 JEW917552 IVA917552 ILE917552 IBI917552 HRM917552 HHQ917552 GXU917552 GNY917552 GEC917552 FUG917552 FKK917552 FAO917552 EQS917552 EGW917552 DXA917552 DNE917552 DDI917552 CTM917552 CJQ917552 BZU917552 BPY917552 BGC917552 AWG917552 AMK917552 ACO917552 SS917552 IW917552 WVI852016 WLM852016 WBQ852016 VRU852016 VHY852016 UYC852016 UOG852016 UEK852016 TUO852016 TKS852016 TAW852016 SRA852016 SHE852016 RXI852016 RNM852016 RDQ852016 QTU852016 QJY852016 QAC852016 PQG852016 PGK852016 OWO852016 OMS852016 OCW852016 NTA852016 NJE852016 MZI852016 MPM852016 MFQ852016 LVU852016 LLY852016 LCC852016 KSG852016 KIK852016 JYO852016 JOS852016 JEW852016 IVA852016 ILE852016 IBI852016 HRM852016 HHQ852016 GXU852016 GNY852016 GEC852016 FUG852016 FKK852016 FAO852016 EQS852016 EGW852016 DXA852016 DNE852016 DDI852016 CTM852016 CJQ852016 BZU852016 BPY852016 BGC852016 AWG852016 AMK852016 ACO852016 SS852016 IW852016 WVI786480 WLM786480 WBQ786480 VRU786480 VHY786480 UYC786480 UOG786480 UEK786480 TUO786480 TKS786480 TAW786480 SRA786480 SHE786480 RXI786480 RNM786480 RDQ786480 QTU786480 QJY786480 QAC786480 PQG786480 PGK786480 OWO786480 OMS786480 OCW786480 NTA786480 NJE786480 MZI786480 MPM786480 MFQ786480 LVU786480 LLY786480 LCC786480 KSG786480 KIK786480 JYO786480 JOS786480 JEW786480 IVA786480 ILE786480 IBI786480 HRM786480 HHQ786480 GXU786480 GNY786480 GEC786480 FUG786480 FKK786480 FAO786480 EQS786480 EGW786480 DXA786480 DNE786480 DDI786480 CTM786480 CJQ786480 BZU786480 BPY786480 BGC786480 AWG786480 AMK786480 ACO786480 SS786480 IW786480 WVI720944 WLM720944 WBQ720944 VRU720944 VHY720944 UYC720944 UOG720944 UEK720944 TUO720944 TKS720944 TAW720944 SRA720944 SHE720944 RXI720944 RNM720944 RDQ720944 QTU720944 QJY720944 QAC720944 PQG720944 PGK720944 OWO720944 OMS720944 OCW720944 NTA720944 NJE720944 MZI720944 MPM720944 MFQ720944 LVU720944 LLY720944 LCC720944 KSG720944 KIK720944 JYO720944 JOS720944 JEW720944 IVA720944 ILE720944 IBI720944 HRM720944 HHQ720944 GXU720944 GNY720944 GEC720944 FUG720944 FKK720944 FAO720944 EQS720944 EGW720944 DXA720944 DNE720944 DDI720944 CTM720944 CJQ720944 BZU720944 BPY720944 BGC720944 AWG720944 AMK720944 ACO720944 SS720944 IW720944 WVI655408 WLM655408 WBQ655408 VRU655408 VHY655408 UYC655408 UOG655408 UEK655408 TUO655408 TKS655408 TAW655408 SRA655408 SHE655408 RXI655408 RNM655408 RDQ655408 QTU655408 QJY655408 QAC655408 PQG655408 PGK655408 OWO655408 OMS655408 OCW655408 NTA655408 NJE655408 MZI655408 MPM655408 MFQ655408 LVU655408 LLY655408 LCC655408 KSG655408 KIK655408 JYO655408 JOS655408 JEW655408 IVA655408 ILE655408 IBI655408 HRM655408 HHQ655408 GXU655408 GNY655408 GEC655408 FUG655408 FKK655408 FAO655408 EQS655408 EGW655408 DXA655408 DNE655408 DDI655408 CTM655408 CJQ655408 BZU655408 BPY655408 BGC655408 AWG655408 AMK655408 ACO655408 SS655408 IW655408 WVI589872 WLM589872 WBQ589872 VRU589872 VHY589872 UYC589872 UOG589872 UEK589872 TUO589872 TKS589872 TAW589872 SRA589872 SHE589872 RXI589872 RNM589872 RDQ589872 QTU589872 QJY589872 QAC589872 PQG589872 PGK589872 OWO589872 OMS589872 OCW589872 NTA589872 NJE589872 MZI589872 MPM589872 MFQ589872 LVU589872 LLY589872 LCC589872 KSG589872 KIK589872 JYO589872 JOS589872 JEW589872 IVA589872 ILE589872 IBI589872 HRM589872 HHQ589872 GXU589872 GNY589872 GEC589872 FUG589872 FKK589872 FAO589872 EQS589872 EGW589872 DXA589872 DNE589872 DDI589872 CTM589872 CJQ589872 BZU589872 BPY589872 BGC589872 AWG589872 AMK589872 ACO589872 SS589872 IW589872 WVI524336 WLM524336 WBQ524336 VRU524336 VHY524336 UYC524336 UOG524336 UEK524336 TUO524336 TKS524336 TAW524336 SRA524336 SHE524336 RXI524336 RNM524336 RDQ524336 QTU524336 QJY524336 QAC524336 PQG524336 PGK524336 OWO524336 OMS524336 OCW524336 NTA524336 NJE524336 MZI524336 MPM524336 MFQ524336 LVU524336 LLY524336 LCC524336 KSG524336 KIK524336 JYO524336 JOS524336 JEW524336 IVA524336 ILE524336 IBI524336 HRM524336 HHQ524336 GXU524336 GNY524336 GEC524336 FUG524336 FKK524336 FAO524336 EQS524336 EGW524336 DXA524336 DNE524336 DDI524336 CTM524336 CJQ524336 BZU524336 BPY524336 BGC524336 AWG524336 AMK524336 ACO524336 SS524336 IW524336 WVI458800 WLM458800 WBQ458800 VRU458800 VHY458800 UYC458800 UOG458800 UEK458800 TUO458800 TKS458800 TAW458800 SRA458800 SHE458800 RXI458800 RNM458800 RDQ458800 QTU458800 QJY458800 QAC458800 PQG458800 PGK458800 OWO458800 OMS458800 OCW458800 NTA458800 NJE458800 MZI458800 MPM458800 MFQ458800 LVU458800 LLY458800 LCC458800 KSG458800 KIK458800 JYO458800 JOS458800 JEW458800 IVA458800 ILE458800 IBI458800 HRM458800 HHQ458800 GXU458800 GNY458800 GEC458800 FUG458800 FKK458800 FAO458800 EQS458800 EGW458800 DXA458800 DNE458800 DDI458800 CTM458800 CJQ458800 BZU458800 BPY458800 BGC458800 AWG458800 AMK458800 ACO458800 SS458800 IW458800 WVI393264 WLM393264 WBQ393264 VRU393264 VHY393264 UYC393264 UOG393264 UEK393264 TUO393264 TKS393264 TAW393264 SRA393264 SHE393264 RXI393264 RNM393264 RDQ393264 QTU393264 QJY393264 QAC393264 PQG393264 PGK393264 OWO393264 OMS393264 OCW393264 NTA393264 NJE393264 MZI393264 MPM393264 MFQ393264 LVU393264 LLY393264 LCC393264 KSG393264 KIK393264 JYO393264 JOS393264 JEW393264 IVA393264 ILE393264 IBI393264 HRM393264 HHQ393264 GXU393264 GNY393264 GEC393264 FUG393264 FKK393264 FAO393264 EQS393264 EGW393264 DXA393264 DNE393264 DDI393264 CTM393264 CJQ393264 BZU393264 BPY393264 BGC393264 AWG393264 AMK393264 ACO393264 SS393264 IW393264 WVI327728 WLM327728 WBQ327728 VRU327728 VHY327728 UYC327728 UOG327728 UEK327728 TUO327728 TKS327728 TAW327728 SRA327728 SHE327728 RXI327728 RNM327728 RDQ327728 QTU327728 QJY327728 QAC327728 PQG327728 PGK327728 OWO327728 OMS327728 OCW327728 NTA327728 NJE327728 MZI327728 MPM327728 MFQ327728 LVU327728 LLY327728 LCC327728 KSG327728 KIK327728 JYO327728 JOS327728 JEW327728 IVA327728 ILE327728 IBI327728 HRM327728 HHQ327728 GXU327728 GNY327728 GEC327728 FUG327728 FKK327728 FAO327728 EQS327728 EGW327728 DXA327728 DNE327728 DDI327728 CTM327728 CJQ327728 BZU327728 BPY327728 BGC327728 AWG327728 AMK327728 ACO327728 SS327728 IW327728 WVI262192 WLM262192 WBQ262192 VRU262192 VHY262192 UYC262192 UOG262192 UEK262192 TUO262192 TKS262192 TAW262192 SRA262192 SHE262192 RXI262192 RNM262192 RDQ262192 QTU262192 QJY262192 QAC262192 PQG262192 PGK262192 OWO262192 OMS262192 OCW262192 NTA262192 NJE262192 MZI262192 MPM262192 MFQ262192 LVU262192 LLY262192 LCC262192 KSG262192 KIK262192 JYO262192 JOS262192 JEW262192 IVA262192 ILE262192 IBI262192 HRM262192 HHQ262192 GXU262192 GNY262192 GEC262192 FUG262192 FKK262192 FAO262192 EQS262192 EGW262192 DXA262192 DNE262192 DDI262192 CTM262192 CJQ262192 BZU262192 BPY262192 BGC262192 AWG262192 AMK262192 ACO262192 SS262192 IW262192 WVI196656 WLM196656 WBQ196656 VRU196656 VHY196656 UYC196656 UOG196656 UEK196656 TUO196656 TKS196656 TAW196656 SRA196656 SHE196656 RXI196656 RNM196656 RDQ196656 QTU196656 QJY196656 QAC196656 PQG196656 PGK196656 OWO196656 OMS196656 OCW196656 NTA196656 NJE196656 MZI196656 MPM196656 MFQ196656 LVU196656 LLY196656 LCC196656 KSG196656 KIK196656 JYO196656 JOS196656 JEW196656 IVA196656 ILE196656 IBI196656 HRM196656 HHQ196656 GXU196656 GNY196656 GEC196656 FUG196656 FKK196656 FAO196656 EQS196656 EGW196656 DXA196656 DNE196656 DDI196656 CTM196656 CJQ196656 BZU196656 BPY196656 BGC196656 AWG196656 AMK196656 ACO196656 SS196656 IW196656 WVI131120 WLM131120 WBQ131120 VRU131120 VHY131120 UYC131120 UOG131120 UEK131120 TUO131120 TKS131120 TAW131120 SRA131120 SHE131120 RXI131120 RNM131120 RDQ131120 QTU131120 QJY131120 QAC131120 PQG131120 PGK131120 OWO131120 OMS131120 OCW131120 NTA131120 NJE131120 MZI131120 MPM131120 MFQ131120 LVU131120 LLY131120 LCC131120 KSG131120 KIK131120 JYO131120 JOS131120 JEW131120 IVA131120 ILE131120 IBI131120 HRM131120 HHQ131120 GXU131120 GNY131120 GEC131120 FUG131120 FKK131120 FAO131120 EQS131120 EGW131120 DXA131120 DNE131120 DDI131120 CTM131120 CJQ131120 BZU131120 BPY131120 BGC131120 AWG131120 AMK131120 ACO131120 SS131120 IW131120 WVI65584 WLM65584 WBQ65584 VRU65584 VHY65584 UYC65584 UOG65584 UEK65584 TUO65584 TKS65584 TAW65584 SRA65584 SHE65584 RXI65584 RNM65584 RDQ65584 QTU65584 QJY65584 QAC65584 PQG65584 PGK65584 OWO65584 OMS65584 OCW65584 NTA65584 NJE65584 MZI65584 MPM65584 MFQ65584 LVU65584 LLY65584 LCC65584 KSG65584 KIK65584 JYO65584 JOS65584 JEW65584 IVA65584 ILE65584 IBI65584 HRM65584 HHQ65584 GXU65584 GNY65584 GEC65584 FUG65584 FKK65584 FAO65584 EQS65584 EGW65584 DXA65584 DNE65584 DDI65584 CTM65584 CJQ65584 BZU65584 BPY65584 BGC65584 AWG65584 AMK65584 ACO65584 SS65584 IW65584 WVI48 WLM48 WBQ48 VRU48 VHY48 UYC48 UOG48 UEK48 TUO48 TKS48 TAW48 SRA48 SHE48 RXI48 RNM48 RDQ48 QTU48 QJY48 QAC48 PQG48 PGK48 OWO48 OMS48 OCW48 NTA48 NJE48 MZI48 MPM48 MFQ48 LVU48 LLY48 LCC48 KSG48 KIK48 JYO48 JOS48 JEW48 IVA48 ILE48 IBI48 HRM48 HHQ48 GXU48 GNY48 GEC48 FUG48 FKK48 FAO48 EQS48 EGW48 DXA48 DNE48 DDI48 CTM48 CJQ48 BZU48 BPY48 BGC48 AWG48 AMK48 ACO48 SS48"/>
    <dataValidation allowBlank="1" showInputMessage="1" showErrorMessage="1" prompt="El resultado de esta columa es la base de la partida 1303 del formato 14-E." sqref="IV48 WVH983088 WLL983088 WBP983088 VRT983088 VHX983088 UYB983088 UOF983088 UEJ983088 TUN983088 TKR983088 TAV983088 SQZ983088 SHD983088 RXH983088 RNL983088 RDP983088 QTT983088 QJX983088 QAB983088 PQF983088 PGJ983088 OWN983088 OMR983088 OCV983088 NSZ983088 NJD983088 MZH983088 MPL983088 MFP983088 LVT983088 LLX983088 LCB983088 KSF983088 KIJ983088 JYN983088 JOR983088 JEV983088 IUZ983088 ILD983088 IBH983088 HRL983088 HHP983088 GXT983088 GNX983088 GEB983088 FUF983088 FKJ983088 FAN983088 EQR983088 EGV983088 DWZ983088 DND983088 DDH983088 CTL983088 CJP983088 BZT983088 BPX983088 BGB983088 AWF983088 AMJ983088 ACN983088 SR983088 IV983088 WVH917552 WLL917552 WBP917552 VRT917552 VHX917552 UYB917552 UOF917552 UEJ917552 TUN917552 TKR917552 TAV917552 SQZ917552 SHD917552 RXH917552 RNL917552 RDP917552 QTT917552 QJX917552 QAB917552 PQF917552 PGJ917552 OWN917552 OMR917552 OCV917552 NSZ917552 NJD917552 MZH917552 MPL917552 MFP917552 LVT917552 LLX917552 LCB917552 KSF917552 KIJ917552 JYN917552 JOR917552 JEV917552 IUZ917552 ILD917552 IBH917552 HRL917552 HHP917552 GXT917552 GNX917552 GEB917552 FUF917552 FKJ917552 FAN917552 EQR917552 EGV917552 DWZ917552 DND917552 DDH917552 CTL917552 CJP917552 BZT917552 BPX917552 BGB917552 AWF917552 AMJ917552 ACN917552 SR917552 IV917552 WVH852016 WLL852016 WBP852016 VRT852016 VHX852016 UYB852016 UOF852016 UEJ852016 TUN852016 TKR852016 TAV852016 SQZ852016 SHD852016 RXH852016 RNL852016 RDP852016 QTT852016 QJX852016 QAB852016 PQF852016 PGJ852016 OWN852016 OMR852016 OCV852016 NSZ852016 NJD852016 MZH852016 MPL852016 MFP852016 LVT852016 LLX852016 LCB852016 KSF852016 KIJ852016 JYN852016 JOR852016 JEV852016 IUZ852016 ILD852016 IBH852016 HRL852016 HHP852016 GXT852016 GNX852016 GEB852016 FUF852016 FKJ852016 FAN852016 EQR852016 EGV852016 DWZ852016 DND852016 DDH852016 CTL852016 CJP852016 BZT852016 BPX852016 BGB852016 AWF852016 AMJ852016 ACN852016 SR852016 IV852016 WVH786480 WLL786480 WBP786480 VRT786480 VHX786480 UYB786480 UOF786480 UEJ786480 TUN786480 TKR786480 TAV786480 SQZ786480 SHD786480 RXH786480 RNL786480 RDP786480 QTT786480 QJX786480 QAB786480 PQF786480 PGJ786480 OWN786480 OMR786480 OCV786480 NSZ786480 NJD786480 MZH786480 MPL786480 MFP786480 LVT786480 LLX786480 LCB786480 KSF786480 KIJ786480 JYN786480 JOR786480 JEV786480 IUZ786480 ILD786480 IBH786480 HRL786480 HHP786480 GXT786480 GNX786480 GEB786480 FUF786480 FKJ786480 FAN786480 EQR786480 EGV786480 DWZ786480 DND786480 DDH786480 CTL786480 CJP786480 BZT786480 BPX786480 BGB786480 AWF786480 AMJ786480 ACN786480 SR786480 IV786480 WVH720944 WLL720944 WBP720944 VRT720944 VHX720944 UYB720944 UOF720944 UEJ720944 TUN720944 TKR720944 TAV720944 SQZ720944 SHD720944 RXH720944 RNL720944 RDP720944 QTT720944 QJX720944 QAB720944 PQF720944 PGJ720944 OWN720944 OMR720944 OCV720944 NSZ720944 NJD720944 MZH720944 MPL720944 MFP720944 LVT720944 LLX720944 LCB720944 KSF720944 KIJ720944 JYN720944 JOR720944 JEV720944 IUZ720944 ILD720944 IBH720944 HRL720944 HHP720944 GXT720944 GNX720944 GEB720944 FUF720944 FKJ720944 FAN720944 EQR720944 EGV720944 DWZ720944 DND720944 DDH720944 CTL720944 CJP720944 BZT720944 BPX720944 BGB720944 AWF720944 AMJ720944 ACN720944 SR720944 IV720944 WVH655408 WLL655408 WBP655408 VRT655408 VHX655408 UYB655408 UOF655408 UEJ655408 TUN655408 TKR655408 TAV655408 SQZ655408 SHD655408 RXH655408 RNL655408 RDP655408 QTT655408 QJX655408 QAB655408 PQF655408 PGJ655408 OWN655408 OMR655408 OCV655408 NSZ655408 NJD655408 MZH655408 MPL655408 MFP655408 LVT655408 LLX655408 LCB655408 KSF655408 KIJ655408 JYN655408 JOR655408 JEV655408 IUZ655408 ILD655408 IBH655408 HRL655408 HHP655408 GXT655408 GNX655408 GEB655408 FUF655408 FKJ655408 FAN655408 EQR655408 EGV655408 DWZ655408 DND655408 DDH655408 CTL655408 CJP655408 BZT655408 BPX655408 BGB655408 AWF655408 AMJ655408 ACN655408 SR655408 IV655408 WVH589872 WLL589872 WBP589872 VRT589872 VHX589872 UYB589872 UOF589872 UEJ589872 TUN589872 TKR589872 TAV589872 SQZ589872 SHD589872 RXH589872 RNL589872 RDP589872 QTT589872 QJX589872 QAB589872 PQF589872 PGJ589872 OWN589872 OMR589872 OCV589872 NSZ589872 NJD589872 MZH589872 MPL589872 MFP589872 LVT589872 LLX589872 LCB589872 KSF589872 KIJ589872 JYN589872 JOR589872 JEV589872 IUZ589872 ILD589872 IBH589872 HRL589872 HHP589872 GXT589872 GNX589872 GEB589872 FUF589872 FKJ589872 FAN589872 EQR589872 EGV589872 DWZ589872 DND589872 DDH589872 CTL589872 CJP589872 BZT589872 BPX589872 BGB589872 AWF589872 AMJ589872 ACN589872 SR589872 IV589872 WVH524336 WLL524336 WBP524336 VRT524336 VHX524336 UYB524336 UOF524336 UEJ524336 TUN524336 TKR524336 TAV524336 SQZ524336 SHD524336 RXH524336 RNL524336 RDP524336 QTT524336 QJX524336 QAB524336 PQF524336 PGJ524336 OWN524336 OMR524336 OCV524336 NSZ524336 NJD524336 MZH524336 MPL524336 MFP524336 LVT524336 LLX524336 LCB524336 KSF524336 KIJ524336 JYN524336 JOR524336 JEV524336 IUZ524336 ILD524336 IBH524336 HRL524336 HHP524336 GXT524336 GNX524336 GEB524336 FUF524336 FKJ524336 FAN524336 EQR524336 EGV524336 DWZ524336 DND524336 DDH524336 CTL524336 CJP524336 BZT524336 BPX524336 BGB524336 AWF524336 AMJ524336 ACN524336 SR524336 IV524336 WVH458800 WLL458800 WBP458800 VRT458800 VHX458800 UYB458800 UOF458800 UEJ458800 TUN458800 TKR458800 TAV458800 SQZ458800 SHD458800 RXH458800 RNL458800 RDP458800 QTT458800 QJX458800 QAB458800 PQF458800 PGJ458800 OWN458800 OMR458800 OCV458800 NSZ458800 NJD458800 MZH458800 MPL458800 MFP458800 LVT458800 LLX458800 LCB458800 KSF458800 KIJ458800 JYN458800 JOR458800 JEV458800 IUZ458800 ILD458800 IBH458800 HRL458800 HHP458800 GXT458800 GNX458800 GEB458800 FUF458800 FKJ458800 FAN458800 EQR458800 EGV458800 DWZ458800 DND458800 DDH458800 CTL458800 CJP458800 BZT458800 BPX458800 BGB458800 AWF458800 AMJ458800 ACN458800 SR458800 IV458800 WVH393264 WLL393264 WBP393264 VRT393264 VHX393264 UYB393264 UOF393264 UEJ393264 TUN393264 TKR393264 TAV393264 SQZ393264 SHD393264 RXH393264 RNL393264 RDP393264 QTT393264 QJX393264 QAB393264 PQF393264 PGJ393264 OWN393264 OMR393264 OCV393264 NSZ393264 NJD393264 MZH393264 MPL393264 MFP393264 LVT393264 LLX393264 LCB393264 KSF393264 KIJ393264 JYN393264 JOR393264 JEV393264 IUZ393264 ILD393264 IBH393264 HRL393264 HHP393264 GXT393264 GNX393264 GEB393264 FUF393264 FKJ393264 FAN393264 EQR393264 EGV393264 DWZ393264 DND393264 DDH393264 CTL393264 CJP393264 BZT393264 BPX393264 BGB393264 AWF393264 AMJ393264 ACN393264 SR393264 IV393264 WVH327728 WLL327728 WBP327728 VRT327728 VHX327728 UYB327728 UOF327728 UEJ327728 TUN327728 TKR327728 TAV327728 SQZ327728 SHD327728 RXH327728 RNL327728 RDP327728 QTT327728 QJX327728 QAB327728 PQF327728 PGJ327728 OWN327728 OMR327728 OCV327728 NSZ327728 NJD327728 MZH327728 MPL327728 MFP327728 LVT327728 LLX327728 LCB327728 KSF327728 KIJ327728 JYN327728 JOR327728 JEV327728 IUZ327728 ILD327728 IBH327728 HRL327728 HHP327728 GXT327728 GNX327728 GEB327728 FUF327728 FKJ327728 FAN327728 EQR327728 EGV327728 DWZ327728 DND327728 DDH327728 CTL327728 CJP327728 BZT327728 BPX327728 BGB327728 AWF327728 AMJ327728 ACN327728 SR327728 IV327728 WVH262192 WLL262192 WBP262192 VRT262192 VHX262192 UYB262192 UOF262192 UEJ262192 TUN262192 TKR262192 TAV262192 SQZ262192 SHD262192 RXH262192 RNL262192 RDP262192 QTT262192 QJX262192 QAB262192 PQF262192 PGJ262192 OWN262192 OMR262192 OCV262192 NSZ262192 NJD262192 MZH262192 MPL262192 MFP262192 LVT262192 LLX262192 LCB262192 KSF262192 KIJ262192 JYN262192 JOR262192 JEV262192 IUZ262192 ILD262192 IBH262192 HRL262192 HHP262192 GXT262192 GNX262192 GEB262192 FUF262192 FKJ262192 FAN262192 EQR262192 EGV262192 DWZ262192 DND262192 DDH262192 CTL262192 CJP262192 BZT262192 BPX262192 BGB262192 AWF262192 AMJ262192 ACN262192 SR262192 IV262192 WVH196656 WLL196656 WBP196656 VRT196656 VHX196656 UYB196656 UOF196656 UEJ196656 TUN196656 TKR196656 TAV196656 SQZ196656 SHD196656 RXH196656 RNL196656 RDP196656 QTT196656 QJX196656 QAB196656 PQF196656 PGJ196656 OWN196656 OMR196656 OCV196656 NSZ196656 NJD196656 MZH196656 MPL196656 MFP196656 LVT196656 LLX196656 LCB196656 KSF196656 KIJ196656 JYN196656 JOR196656 JEV196656 IUZ196656 ILD196656 IBH196656 HRL196656 HHP196656 GXT196656 GNX196656 GEB196656 FUF196656 FKJ196656 FAN196656 EQR196656 EGV196656 DWZ196656 DND196656 DDH196656 CTL196656 CJP196656 BZT196656 BPX196656 BGB196656 AWF196656 AMJ196656 ACN196656 SR196656 IV196656 WVH131120 WLL131120 WBP131120 VRT131120 VHX131120 UYB131120 UOF131120 UEJ131120 TUN131120 TKR131120 TAV131120 SQZ131120 SHD131120 RXH131120 RNL131120 RDP131120 QTT131120 QJX131120 QAB131120 PQF131120 PGJ131120 OWN131120 OMR131120 OCV131120 NSZ131120 NJD131120 MZH131120 MPL131120 MFP131120 LVT131120 LLX131120 LCB131120 KSF131120 KIJ131120 JYN131120 JOR131120 JEV131120 IUZ131120 ILD131120 IBH131120 HRL131120 HHP131120 GXT131120 GNX131120 GEB131120 FUF131120 FKJ131120 FAN131120 EQR131120 EGV131120 DWZ131120 DND131120 DDH131120 CTL131120 CJP131120 BZT131120 BPX131120 BGB131120 AWF131120 AMJ131120 ACN131120 SR131120 IV131120 WVH65584 WLL65584 WBP65584 VRT65584 VHX65584 UYB65584 UOF65584 UEJ65584 TUN65584 TKR65584 TAV65584 SQZ65584 SHD65584 RXH65584 RNL65584 RDP65584 QTT65584 QJX65584 QAB65584 PQF65584 PGJ65584 OWN65584 OMR65584 OCV65584 NSZ65584 NJD65584 MZH65584 MPL65584 MFP65584 LVT65584 LLX65584 LCB65584 KSF65584 KIJ65584 JYN65584 JOR65584 JEV65584 IUZ65584 ILD65584 IBH65584 HRL65584 HHP65584 GXT65584 GNX65584 GEB65584 FUF65584 FKJ65584 FAN65584 EQR65584 EGV65584 DWZ65584 DND65584 DDH65584 CTL65584 CJP65584 BZT65584 BPX65584 BGB65584 AWF65584 AMJ65584 ACN65584 SR65584 IV65584 WVH48 WLL48 WBP48 VRT48 VHX48 UYB48 UOF48 UEJ48 TUN48 TKR48 TAV48 SQZ48 SHD48 RXH48 RNL48 RDP48 QTT48 QJX48 QAB48 PQF48 PGJ48 OWN48 OMR48 OCV48 NSZ48 NJD48 MZH48 MPL48 MFP48 LVT48 LLX48 LCB48 KSF48 KIJ48 JYN48 JOR48 JEV48 IUZ48 ILD48 IBH48 HRL48 HHP48 GXT48 GNX48 GEB48 FUF48 FKJ48 FAN48 EQR48 EGV48 DWZ48 DND48 DDH48 CTL48 CJP48 BZT48 BPX48 BGB48 AWF48 AMJ48 ACN48 SR48"/>
    <dataValidation allowBlank="1" showInputMessage="1" showErrorMessage="1" prompt="El resultado de esta columa es la base de la partida 1302 del formato 14-E." sqref="IU48 WVG983088 WLK983088 WBO983088 VRS983088 VHW983088 UYA983088 UOE983088 UEI983088 TUM983088 TKQ983088 TAU983088 SQY983088 SHC983088 RXG983088 RNK983088 RDO983088 QTS983088 QJW983088 QAA983088 PQE983088 PGI983088 OWM983088 OMQ983088 OCU983088 NSY983088 NJC983088 MZG983088 MPK983088 MFO983088 LVS983088 LLW983088 LCA983088 KSE983088 KII983088 JYM983088 JOQ983088 JEU983088 IUY983088 ILC983088 IBG983088 HRK983088 HHO983088 GXS983088 GNW983088 GEA983088 FUE983088 FKI983088 FAM983088 EQQ983088 EGU983088 DWY983088 DNC983088 DDG983088 CTK983088 CJO983088 BZS983088 BPW983088 BGA983088 AWE983088 AMI983088 ACM983088 SQ983088 IU983088 WVG917552 WLK917552 WBO917552 VRS917552 VHW917552 UYA917552 UOE917552 UEI917552 TUM917552 TKQ917552 TAU917552 SQY917552 SHC917552 RXG917552 RNK917552 RDO917552 QTS917552 QJW917552 QAA917552 PQE917552 PGI917552 OWM917552 OMQ917552 OCU917552 NSY917552 NJC917552 MZG917552 MPK917552 MFO917552 LVS917552 LLW917552 LCA917552 KSE917552 KII917552 JYM917552 JOQ917552 JEU917552 IUY917552 ILC917552 IBG917552 HRK917552 HHO917552 GXS917552 GNW917552 GEA917552 FUE917552 FKI917552 FAM917552 EQQ917552 EGU917552 DWY917552 DNC917552 DDG917552 CTK917552 CJO917552 BZS917552 BPW917552 BGA917552 AWE917552 AMI917552 ACM917552 SQ917552 IU917552 WVG852016 WLK852016 WBO852016 VRS852016 VHW852016 UYA852016 UOE852016 UEI852016 TUM852016 TKQ852016 TAU852016 SQY852016 SHC852016 RXG852016 RNK852016 RDO852016 QTS852016 QJW852016 QAA852016 PQE852016 PGI852016 OWM852016 OMQ852016 OCU852016 NSY852016 NJC852016 MZG852016 MPK852016 MFO852016 LVS852016 LLW852016 LCA852016 KSE852016 KII852016 JYM852016 JOQ852016 JEU852016 IUY852016 ILC852016 IBG852016 HRK852016 HHO852016 GXS852016 GNW852016 GEA852016 FUE852016 FKI852016 FAM852016 EQQ852016 EGU852016 DWY852016 DNC852016 DDG852016 CTK852016 CJO852016 BZS852016 BPW852016 BGA852016 AWE852016 AMI852016 ACM852016 SQ852016 IU852016 WVG786480 WLK786480 WBO786480 VRS786480 VHW786480 UYA786480 UOE786480 UEI786480 TUM786480 TKQ786480 TAU786480 SQY786480 SHC786480 RXG786480 RNK786480 RDO786480 QTS786480 QJW786480 QAA786480 PQE786480 PGI786480 OWM786480 OMQ786480 OCU786480 NSY786480 NJC786480 MZG786480 MPK786480 MFO786480 LVS786480 LLW786480 LCA786480 KSE786480 KII786480 JYM786480 JOQ786480 JEU786480 IUY786480 ILC786480 IBG786480 HRK786480 HHO786480 GXS786480 GNW786480 GEA786480 FUE786480 FKI786480 FAM786480 EQQ786480 EGU786480 DWY786480 DNC786480 DDG786480 CTK786480 CJO786480 BZS786480 BPW786480 BGA786480 AWE786480 AMI786480 ACM786480 SQ786480 IU786480 WVG720944 WLK720944 WBO720944 VRS720944 VHW720944 UYA720944 UOE720944 UEI720944 TUM720944 TKQ720944 TAU720944 SQY720944 SHC720944 RXG720944 RNK720944 RDO720944 QTS720944 QJW720944 QAA720944 PQE720944 PGI720944 OWM720944 OMQ720944 OCU720944 NSY720944 NJC720944 MZG720944 MPK720944 MFO720944 LVS720944 LLW720944 LCA720944 KSE720944 KII720944 JYM720944 JOQ720944 JEU720944 IUY720944 ILC720944 IBG720944 HRK720944 HHO720944 GXS720944 GNW720944 GEA720944 FUE720944 FKI720944 FAM720944 EQQ720944 EGU720944 DWY720944 DNC720944 DDG720944 CTK720944 CJO720944 BZS720944 BPW720944 BGA720944 AWE720944 AMI720944 ACM720944 SQ720944 IU720944 WVG655408 WLK655408 WBO655408 VRS655408 VHW655408 UYA655408 UOE655408 UEI655408 TUM655408 TKQ655408 TAU655408 SQY655408 SHC655408 RXG655408 RNK655408 RDO655408 QTS655408 QJW655408 QAA655408 PQE655408 PGI655408 OWM655408 OMQ655408 OCU655408 NSY655408 NJC655408 MZG655408 MPK655408 MFO655408 LVS655408 LLW655408 LCA655408 KSE655408 KII655408 JYM655408 JOQ655408 JEU655408 IUY655408 ILC655408 IBG655408 HRK655408 HHO655408 GXS655408 GNW655408 GEA655408 FUE655408 FKI655408 FAM655408 EQQ655408 EGU655408 DWY655408 DNC655408 DDG655408 CTK655408 CJO655408 BZS655408 BPW655408 BGA655408 AWE655408 AMI655408 ACM655408 SQ655408 IU655408 WVG589872 WLK589872 WBO589872 VRS589872 VHW589872 UYA589872 UOE589872 UEI589872 TUM589872 TKQ589872 TAU589872 SQY589872 SHC589872 RXG589872 RNK589872 RDO589872 QTS589872 QJW589872 QAA589872 PQE589872 PGI589872 OWM589872 OMQ589872 OCU589872 NSY589872 NJC589872 MZG589872 MPK589872 MFO589872 LVS589872 LLW589872 LCA589872 KSE589872 KII589872 JYM589872 JOQ589872 JEU589872 IUY589872 ILC589872 IBG589872 HRK589872 HHO589872 GXS589872 GNW589872 GEA589872 FUE589872 FKI589872 FAM589872 EQQ589872 EGU589872 DWY589872 DNC589872 DDG589872 CTK589872 CJO589872 BZS589872 BPW589872 BGA589872 AWE589872 AMI589872 ACM589872 SQ589872 IU589872 WVG524336 WLK524336 WBO524336 VRS524336 VHW524336 UYA524336 UOE524336 UEI524336 TUM524336 TKQ524336 TAU524336 SQY524336 SHC524336 RXG524336 RNK524336 RDO524336 QTS524336 QJW524336 QAA524336 PQE524336 PGI524336 OWM524336 OMQ524336 OCU524336 NSY524336 NJC524336 MZG524336 MPK524336 MFO524336 LVS524336 LLW524336 LCA524336 KSE524336 KII524336 JYM524336 JOQ524336 JEU524336 IUY524336 ILC524336 IBG524336 HRK524336 HHO524336 GXS524336 GNW524336 GEA524336 FUE524336 FKI524336 FAM524336 EQQ524336 EGU524336 DWY524336 DNC524336 DDG524336 CTK524336 CJO524336 BZS524336 BPW524336 BGA524336 AWE524336 AMI524336 ACM524336 SQ524336 IU524336 WVG458800 WLK458800 WBO458800 VRS458800 VHW458800 UYA458800 UOE458800 UEI458800 TUM458800 TKQ458800 TAU458800 SQY458800 SHC458800 RXG458800 RNK458800 RDO458800 QTS458800 QJW458800 QAA458800 PQE458800 PGI458800 OWM458800 OMQ458800 OCU458800 NSY458800 NJC458800 MZG458800 MPK458800 MFO458800 LVS458800 LLW458800 LCA458800 KSE458800 KII458800 JYM458800 JOQ458800 JEU458800 IUY458800 ILC458800 IBG458800 HRK458800 HHO458800 GXS458800 GNW458800 GEA458800 FUE458800 FKI458800 FAM458800 EQQ458800 EGU458800 DWY458800 DNC458800 DDG458800 CTK458800 CJO458800 BZS458800 BPW458800 BGA458800 AWE458800 AMI458800 ACM458800 SQ458800 IU458800 WVG393264 WLK393264 WBO393264 VRS393264 VHW393264 UYA393264 UOE393264 UEI393264 TUM393264 TKQ393264 TAU393264 SQY393264 SHC393264 RXG393264 RNK393264 RDO393264 QTS393264 QJW393264 QAA393264 PQE393264 PGI393264 OWM393264 OMQ393264 OCU393264 NSY393264 NJC393264 MZG393264 MPK393264 MFO393264 LVS393264 LLW393264 LCA393264 KSE393264 KII393264 JYM393264 JOQ393264 JEU393264 IUY393264 ILC393264 IBG393264 HRK393264 HHO393264 GXS393264 GNW393264 GEA393264 FUE393264 FKI393264 FAM393264 EQQ393264 EGU393264 DWY393264 DNC393264 DDG393264 CTK393264 CJO393264 BZS393264 BPW393264 BGA393264 AWE393264 AMI393264 ACM393264 SQ393264 IU393264 WVG327728 WLK327728 WBO327728 VRS327728 VHW327728 UYA327728 UOE327728 UEI327728 TUM327728 TKQ327728 TAU327728 SQY327728 SHC327728 RXG327728 RNK327728 RDO327728 QTS327728 QJW327728 QAA327728 PQE327728 PGI327728 OWM327728 OMQ327728 OCU327728 NSY327728 NJC327728 MZG327728 MPK327728 MFO327728 LVS327728 LLW327728 LCA327728 KSE327728 KII327728 JYM327728 JOQ327728 JEU327728 IUY327728 ILC327728 IBG327728 HRK327728 HHO327728 GXS327728 GNW327728 GEA327728 FUE327728 FKI327728 FAM327728 EQQ327728 EGU327728 DWY327728 DNC327728 DDG327728 CTK327728 CJO327728 BZS327728 BPW327728 BGA327728 AWE327728 AMI327728 ACM327728 SQ327728 IU327728 WVG262192 WLK262192 WBO262192 VRS262192 VHW262192 UYA262192 UOE262192 UEI262192 TUM262192 TKQ262192 TAU262192 SQY262192 SHC262192 RXG262192 RNK262192 RDO262192 QTS262192 QJW262192 QAA262192 PQE262192 PGI262192 OWM262192 OMQ262192 OCU262192 NSY262192 NJC262192 MZG262192 MPK262192 MFO262192 LVS262192 LLW262192 LCA262192 KSE262192 KII262192 JYM262192 JOQ262192 JEU262192 IUY262192 ILC262192 IBG262192 HRK262192 HHO262192 GXS262192 GNW262192 GEA262192 FUE262192 FKI262192 FAM262192 EQQ262192 EGU262192 DWY262192 DNC262192 DDG262192 CTK262192 CJO262192 BZS262192 BPW262192 BGA262192 AWE262192 AMI262192 ACM262192 SQ262192 IU262192 WVG196656 WLK196656 WBO196656 VRS196656 VHW196656 UYA196656 UOE196656 UEI196656 TUM196656 TKQ196656 TAU196656 SQY196656 SHC196656 RXG196656 RNK196656 RDO196656 QTS196656 QJW196656 QAA196656 PQE196656 PGI196656 OWM196656 OMQ196656 OCU196656 NSY196656 NJC196656 MZG196656 MPK196656 MFO196656 LVS196656 LLW196656 LCA196656 KSE196656 KII196656 JYM196656 JOQ196656 JEU196656 IUY196656 ILC196656 IBG196656 HRK196656 HHO196656 GXS196656 GNW196656 GEA196656 FUE196656 FKI196656 FAM196656 EQQ196656 EGU196656 DWY196656 DNC196656 DDG196656 CTK196656 CJO196656 BZS196656 BPW196656 BGA196656 AWE196656 AMI196656 ACM196656 SQ196656 IU196656 WVG131120 WLK131120 WBO131120 VRS131120 VHW131120 UYA131120 UOE131120 UEI131120 TUM131120 TKQ131120 TAU131120 SQY131120 SHC131120 RXG131120 RNK131120 RDO131120 QTS131120 QJW131120 QAA131120 PQE131120 PGI131120 OWM131120 OMQ131120 OCU131120 NSY131120 NJC131120 MZG131120 MPK131120 MFO131120 LVS131120 LLW131120 LCA131120 KSE131120 KII131120 JYM131120 JOQ131120 JEU131120 IUY131120 ILC131120 IBG131120 HRK131120 HHO131120 GXS131120 GNW131120 GEA131120 FUE131120 FKI131120 FAM131120 EQQ131120 EGU131120 DWY131120 DNC131120 DDG131120 CTK131120 CJO131120 BZS131120 BPW131120 BGA131120 AWE131120 AMI131120 ACM131120 SQ131120 IU131120 WVG65584 WLK65584 WBO65584 VRS65584 VHW65584 UYA65584 UOE65584 UEI65584 TUM65584 TKQ65584 TAU65584 SQY65584 SHC65584 RXG65584 RNK65584 RDO65584 QTS65584 QJW65584 QAA65584 PQE65584 PGI65584 OWM65584 OMQ65584 OCU65584 NSY65584 NJC65584 MZG65584 MPK65584 MFO65584 LVS65584 LLW65584 LCA65584 KSE65584 KII65584 JYM65584 JOQ65584 JEU65584 IUY65584 ILC65584 IBG65584 HRK65584 HHO65584 GXS65584 GNW65584 GEA65584 FUE65584 FKI65584 FAM65584 EQQ65584 EGU65584 DWY65584 DNC65584 DDG65584 CTK65584 CJO65584 BZS65584 BPW65584 BGA65584 AWE65584 AMI65584 ACM65584 SQ65584 IU65584 WVG48 WLK48 WBO48 VRS48 VHW48 UYA48 UOE48 UEI48 TUM48 TKQ48 TAU48 SQY48 SHC48 RXG48 RNK48 RDO48 QTS48 QJW48 QAA48 PQE48 PGI48 OWM48 OMQ48 OCU48 NSY48 NJC48 MZG48 MPK48 MFO48 LVS48 LLW48 LCA48 KSE48 KII48 JYM48 JOQ48 JEU48 IUY48 ILC48 IBG48 HRK48 HHO48 GXS48 GNW48 GEA48 FUE48 FKI48 FAM48 EQQ48 EGU48 DWY48 DNC48 DDG48 CTK48 CJO48 BZS48 BPW48 BGA48 AWE48 AMI48 ACM48 SQ48"/>
    <dataValidation allowBlank="1" showInputMessage="1" showErrorMessage="1" prompt="El resultado de esta columa es la base de la partida 1301 del formato 14-E." sqref="IT48 WVF983088 WLJ983088 WBN983088 VRR983088 VHV983088 UXZ983088 UOD983088 UEH983088 TUL983088 TKP983088 TAT983088 SQX983088 SHB983088 RXF983088 RNJ983088 RDN983088 QTR983088 QJV983088 PZZ983088 PQD983088 PGH983088 OWL983088 OMP983088 OCT983088 NSX983088 NJB983088 MZF983088 MPJ983088 MFN983088 LVR983088 LLV983088 LBZ983088 KSD983088 KIH983088 JYL983088 JOP983088 JET983088 IUX983088 ILB983088 IBF983088 HRJ983088 HHN983088 GXR983088 GNV983088 GDZ983088 FUD983088 FKH983088 FAL983088 EQP983088 EGT983088 DWX983088 DNB983088 DDF983088 CTJ983088 CJN983088 BZR983088 BPV983088 BFZ983088 AWD983088 AMH983088 ACL983088 SP983088 IT983088 WVF917552 WLJ917552 WBN917552 VRR917552 VHV917552 UXZ917552 UOD917552 UEH917552 TUL917552 TKP917552 TAT917552 SQX917552 SHB917552 RXF917552 RNJ917552 RDN917552 QTR917552 QJV917552 PZZ917552 PQD917552 PGH917552 OWL917552 OMP917552 OCT917552 NSX917552 NJB917552 MZF917552 MPJ917552 MFN917552 LVR917552 LLV917552 LBZ917552 KSD917552 KIH917552 JYL917552 JOP917552 JET917552 IUX917552 ILB917552 IBF917552 HRJ917552 HHN917552 GXR917552 GNV917552 GDZ917552 FUD917552 FKH917552 FAL917552 EQP917552 EGT917552 DWX917552 DNB917552 DDF917552 CTJ917552 CJN917552 BZR917552 BPV917552 BFZ917552 AWD917552 AMH917552 ACL917552 SP917552 IT917552 WVF852016 WLJ852016 WBN852016 VRR852016 VHV852016 UXZ852016 UOD852016 UEH852016 TUL852016 TKP852016 TAT852016 SQX852016 SHB852016 RXF852016 RNJ852016 RDN852016 QTR852016 QJV852016 PZZ852016 PQD852016 PGH852016 OWL852016 OMP852016 OCT852016 NSX852016 NJB852016 MZF852016 MPJ852016 MFN852016 LVR852016 LLV852016 LBZ852016 KSD852016 KIH852016 JYL852016 JOP852016 JET852016 IUX852016 ILB852016 IBF852016 HRJ852016 HHN852016 GXR852016 GNV852016 GDZ852016 FUD852016 FKH852016 FAL852016 EQP852016 EGT852016 DWX852016 DNB852016 DDF852016 CTJ852016 CJN852016 BZR852016 BPV852016 BFZ852016 AWD852016 AMH852016 ACL852016 SP852016 IT852016 WVF786480 WLJ786480 WBN786480 VRR786480 VHV786480 UXZ786480 UOD786480 UEH786480 TUL786480 TKP786480 TAT786480 SQX786480 SHB786480 RXF786480 RNJ786480 RDN786480 QTR786480 QJV786480 PZZ786480 PQD786480 PGH786480 OWL786480 OMP786480 OCT786480 NSX786480 NJB786480 MZF786480 MPJ786480 MFN786480 LVR786480 LLV786480 LBZ786480 KSD786480 KIH786480 JYL786480 JOP786480 JET786480 IUX786480 ILB786480 IBF786480 HRJ786480 HHN786480 GXR786480 GNV786480 GDZ786480 FUD786480 FKH786480 FAL786480 EQP786480 EGT786480 DWX786480 DNB786480 DDF786480 CTJ786480 CJN786480 BZR786480 BPV786480 BFZ786480 AWD786480 AMH786480 ACL786480 SP786480 IT786480 WVF720944 WLJ720944 WBN720944 VRR720944 VHV720944 UXZ720944 UOD720944 UEH720944 TUL720944 TKP720944 TAT720944 SQX720944 SHB720944 RXF720944 RNJ720944 RDN720944 QTR720944 QJV720944 PZZ720944 PQD720944 PGH720944 OWL720944 OMP720944 OCT720944 NSX720944 NJB720944 MZF720944 MPJ720944 MFN720944 LVR720944 LLV720944 LBZ720944 KSD720944 KIH720944 JYL720944 JOP720944 JET720944 IUX720944 ILB720944 IBF720944 HRJ720944 HHN720944 GXR720944 GNV720944 GDZ720944 FUD720944 FKH720944 FAL720944 EQP720944 EGT720944 DWX720944 DNB720944 DDF720944 CTJ720944 CJN720944 BZR720944 BPV720944 BFZ720944 AWD720944 AMH720944 ACL720944 SP720944 IT720944 WVF655408 WLJ655408 WBN655408 VRR655408 VHV655408 UXZ655408 UOD655408 UEH655408 TUL655408 TKP655408 TAT655408 SQX655408 SHB655408 RXF655408 RNJ655408 RDN655408 QTR655408 QJV655408 PZZ655408 PQD655408 PGH655408 OWL655408 OMP655408 OCT655408 NSX655408 NJB655408 MZF655408 MPJ655408 MFN655408 LVR655408 LLV655408 LBZ655408 KSD655408 KIH655408 JYL655408 JOP655408 JET655408 IUX655408 ILB655408 IBF655408 HRJ655408 HHN655408 GXR655408 GNV655408 GDZ655408 FUD655408 FKH655408 FAL655408 EQP655408 EGT655408 DWX655408 DNB655408 DDF655408 CTJ655408 CJN655408 BZR655408 BPV655408 BFZ655408 AWD655408 AMH655408 ACL655408 SP655408 IT655408 WVF589872 WLJ589872 WBN589872 VRR589872 VHV589872 UXZ589872 UOD589872 UEH589872 TUL589872 TKP589872 TAT589872 SQX589872 SHB589872 RXF589872 RNJ589872 RDN589872 QTR589872 QJV589872 PZZ589872 PQD589872 PGH589872 OWL589872 OMP589872 OCT589872 NSX589872 NJB589872 MZF589872 MPJ589872 MFN589872 LVR589872 LLV589872 LBZ589872 KSD589872 KIH589872 JYL589872 JOP589872 JET589872 IUX589872 ILB589872 IBF589872 HRJ589872 HHN589872 GXR589872 GNV589872 GDZ589872 FUD589872 FKH589872 FAL589872 EQP589872 EGT589872 DWX589872 DNB589872 DDF589872 CTJ589872 CJN589872 BZR589872 BPV589872 BFZ589872 AWD589872 AMH589872 ACL589872 SP589872 IT589872 WVF524336 WLJ524336 WBN524336 VRR524336 VHV524336 UXZ524336 UOD524336 UEH524336 TUL524336 TKP524336 TAT524336 SQX524336 SHB524336 RXF524336 RNJ524336 RDN524336 QTR524336 QJV524336 PZZ524336 PQD524336 PGH524336 OWL524336 OMP524336 OCT524336 NSX524336 NJB524336 MZF524336 MPJ524336 MFN524336 LVR524336 LLV524336 LBZ524336 KSD524336 KIH524336 JYL524336 JOP524336 JET524336 IUX524336 ILB524336 IBF524336 HRJ524336 HHN524336 GXR524336 GNV524336 GDZ524336 FUD524336 FKH524336 FAL524336 EQP524336 EGT524336 DWX524336 DNB524336 DDF524336 CTJ524336 CJN524336 BZR524336 BPV524336 BFZ524336 AWD524336 AMH524336 ACL524336 SP524336 IT524336 WVF458800 WLJ458800 WBN458800 VRR458800 VHV458800 UXZ458800 UOD458800 UEH458800 TUL458800 TKP458800 TAT458800 SQX458800 SHB458800 RXF458800 RNJ458800 RDN458800 QTR458800 QJV458800 PZZ458800 PQD458800 PGH458800 OWL458800 OMP458800 OCT458800 NSX458800 NJB458800 MZF458800 MPJ458800 MFN458800 LVR458800 LLV458800 LBZ458800 KSD458800 KIH458800 JYL458800 JOP458800 JET458800 IUX458800 ILB458800 IBF458800 HRJ458800 HHN458800 GXR458800 GNV458800 GDZ458800 FUD458800 FKH458800 FAL458800 EQP458800 EGT458800 DWX458800 DNB458800 DDF458800 CTJ458800 CJN458800 BZR458800 BPV458800 BFZ458800 AWD458800 AMH458800 ACL458800 SP458800 IT458800 WVF393264 WLJ393264 WBN393264 VRR393264 VHV393264 UXZ393264 UOD393264 UEH393264 TUL393264 TKP393264 TAT393264 SQX393264 SHB393264 RXF393264 RNJ393264 RDN393264 QTR393264 QJV393264 PZZ393264 PQD393264 PGH393264 OWL393264 OMP393264 OCT393264 NSX393264 NJB393264 MZF393264 MPJ393264 MFN393264 LVR393264 LLV393264 LBZ393264 KSD393264 KIH393264 JYL393264 JOP393264 JET393264 IUX393264 ILB393264 IBF393264 HRJ393264 HHN393264 GXR393264 GNV393264 GDZ393264 FUD393264 FKH393264 FAL393264 EQP393264 EGT393264 DWX393264 DNB393264 DDF393264 CTJ393264 CJN393264 BZR393264 BPV393264 BFZ393264 AWD393264 AMH393264 ACL393264 SP393264 IT393264 WVF327728 WLJ327728 WBN327728 VRR327728 VHV327728 UXZ327728 UOD327728 UEH327728 TUL327728 TKP327728 TAT327728 SQX327728 SHB327728 RXF327728 RNJ327728 RDN327728 QTR327728 QJV327728 PZZ327728 PQD327728 PGH327728 OWL327728 OMP327728 OCT327728 NSX327728 NJB327728 MZF327728 MPJ327728 MFN327728 LVR327728 LLV327728 LBZ327728 KSD327728 KIH327728 JYL327728 JOP327728 JET327728 IUX327728 ILB327728 IBF327728 HRJ327728 HHN327728 GXR327728 GNV327728 GDZ327728 FUD327728 FKH327728 FAL327728 EQP327728 EGT327728 DWX327728 DNB327728 DDF327728 CTJ327728 CJN327728 BZR327728 BPV327728 BFZ327728 AWD327728 AMH327728 ACL327728 SP327728 IT327728 WVF262192 WLJ262192 WBN262192 VRR262192 VHV262192 UXZ262192 UOD262192 UEH262192 TUL262192 TKP262192 TAT262192 SQX262192 SHB262192 RXF262192 RNJ262192 RDN262192 QTR262192 QJV262192 PZZ262192 PQD262192 PGH262192 OWL262192 OMP262192 OCT262192 NSX262192 NJB262192 MZF262192 MPJ262192 MFN262192 LVR262192 LLV262192 LBZ262192 KSD262192 KIH262192 JYL262192 JOP262192 JET262192 IUX262192 ILB262192 IBF262192 HRJ262192 HHN262192 GXR262192 GNV262192 GDZ262192 FUD262192 FKH262192 FAL262192 EQP262192 EGT262192 DWX262192 DNB262192 DDF262192 CTJ262192 CJN262192 BZR262192 BPV262192 BFZ262192 AWD262192 AMH262192 ACL262192 SP262192 IT262192 WVF196656 WLJ196656 WBN196656 VRR196656 VHV196656 UXZ196656 UOD196656 UEH196656 TUL196656 TKP196656 TAT196656 SQX196656 SHB196656 RXF196656 RNJ196656 RDN196656 QTR196656 QJV196656 PZZ196656 PQD196656 PGH196656 OWL196656 OMP196656 OCT196656 NSX196656 NJB196656 MZF196656 MPJ196656 MFN196656 LVR196656 LLV196656 LBZ196656 KSD196656 KIH196656 JYL196656 JOP196656 JET196656 IUX196656 ILB196656 IBF196656 HRJ196656 HHN196656 GXR196656 GNV196656 GDZ196656 FUD196656 FKH196656 FAL196656 EQP196656 EGT196656 DWX196656 DNB196656 DDF196656 CTJ196656 CJN196656 BZR196656 BPV196656 BFZ196656 AWD196656 AMH196656 ACL196656 SP196656 IT196656 WVF131120 WLJ131120 WBN131120 VRR131120 VHV131120 UXZ131120 UOD131120 UEH131120 TUL131120 TKP131120 TAT131120 SQX131120 SHB131120 RXF131120 RNJ131120 RDN131120 QTR131120 QJV131120 PZZ131120 PQD131120 PGH131120 OWL131120 OMP131120 OCT131120 NSX131120 NJB131120 MZF131120 MPJ131120 MFN131120 LVR131120 LLV131120 LBZ131120 KSD131120 KIH131120 JYL131120 JOP131120 JET131120 IUX131120 ILB131120 IBF131120 HRJ131120 HHN131120 GXR131120 GNV131120 GDZ131120 FUD131120 FKH131120 FAL131120 EQP131120 EGT131120 DWX131120 DNB131120 DDF131120 CTJ131120 CJN131120 BZR131120 BPV131120 BFZ131120 AWD131120 AMH131120 ACL131120 SP131120 IT131120 WVF65584 WLJ65584 WBN65584 VRR65584 VHV65584 UXZ65584 UOD65584 UEH65584 TUL65584 TKP65584 TAT65584 SQX65584 SHB65584 RXF65584 RNJ65584 RDN65584 QTR65584 QJV65584 PZZ65584 PQD65584 PGH65584 OWL65584 OMP65584 OCT65584 NSX65584 NJB65584 MZF65584 MPJ65584 MFN65584 LVR65584 LLV65584 LBZ65584 KSD65584 KIH65584 JYL65584 JOP65584 JET65584 IUX65584 ILB65584 IBF65584 HRJ65584 HHN65584 GXR65584 GNV65584 GDZ65584 FUD65584 FKH65584 FAL65584 EQP65584 EGT65584 DWX65584 DNB65584 DDF65584 CTJ65584 CJN65584 BZR65584 BPV65584 BFZ65584 AWD65584 AMH65584 ACL65584 SP65584 IT65584 WVF48 WLJ48 WBN48 VRR48 VHV48 UXZ48 UOD48 UEH48 TUL48 TKP48 TAT48 SQX48 SHB48 RXF48 RNJ48 RDN48 QTR48 QJV48 PZZ48 PQD48 PGH48 OWL48 OMP48 OCT48 NSX48 NJB48 MZF48 MPJ48 MFN48 LVR48 LLV48 LBZ48 KSD48 KIH48 JYL48 JOP48 JET48 IUX48 ILB48 IBF48 HRJ48 HHN48 GXR48 GNV48 GDZ48 FUD48 FKH48 FAL48 EQP48 EGT48 DWX48 DNB48 DDF48 CTJ48 CJN48 BZR48 BPV48 BFZ48 AWD48 AMH48 ACL48 SP48"/>
    <dataValidation allowBlank="1" showInputMessage="1" showErrorMessage="1" prompt="El resultado de esta columna es el estimado de los sueldos y salarios del personal permanente, partida 1101 en el formato 14-E." sqref="IS48 WVE983088 WLI983088 WBM983088 VRQ983088 VHU983088 UXY983088 UOC983088 UEG983088 TUK983088 TKO983088 TAS983088 SQW983088 SHA983088 RXE983088 RNI983088 RDM983088 QTQ983088 QJU983088 PZY983088 PQC983088 PGG983088 OWK983088 OMO983088 OCS983088 NSW983088 NJA983088 MZE983088 MPI983088 MFM983088 LVQ983088 LLU983088 LBY983088 KSC983088 KIG983088 JYK983088 JOO983088 JES983088 IUW983088 ILA983088 IBE983088 HRI983088 HHM983088 GXQ983088 GNU983088 GDY983088 FUC983088 FKG983088 FAK983088 EQO983088 EGS983088 DWW983088 DNA983088 DDE983088 CTI983088 CJM983088 BZQ983088 BPU983088 BFY983088 AWC983088 AMG983088 ACK983088 SO983088 IS983088 WVE917552 WLI917552 WBM917552 VRQ917552 VHU917552 UXY917552 UOC917552 UEG917552 TUK917552 TKO917552 TAS917552 SQW917552 SHA917552 RXE917552 RNI917552 RDM917552 QTQ917552 QJU917552 PZY917552 PQC917552 PGG917552 OWK917552 OMO917552 OCS917552 NSW917552 NJA917552 MZE917552 MPI917552 MFM917552 LVQ917552 LLU917552 LBY917552 KSC917552 KIG917552 JYK917552 JOO917552 JES917552 IUW917552 ILA917552 IBE917552 HRI917552 HHM917552 GXQ917552 GNU917552 GDY917552 FUC917552 FKG917552 FAK917552 EQO917552 EGS917552 DWW917552 DNA917552 DDE917552 CTI917552 CJM917552 BZQ917552 BPU917552 BFY917552 AWC917552 AMG917552 ACK917552 SO917552 IS917552 WVE852016 WLI852016 WBM852016 VRQ852016 VHU852016 UXY852016 UOC852016 UEG852016 TUK852016 TKO852016 TAS852016 SQW852016 SHA852016 RXE852016 RNI852016 RDM852016 QTQ852016 QJU852016 PZY852016 PQC852016 PGG852016 OWK852016 OMO852016 OCS852016 NSW852016 NJA852016 MZE852016 MPI852016 MFM852016 LVQ852016 LLU852016 LBY852016 KSC852016 KIG852016 JYK852016 JOO852016 JES852016 IUW852016 ILA852016 IBE852016 HRI852016 HHM852016 GXQ852016 GNU852016 GDY852016 FUC852016 FKG852016 FAK852016 EQO852016 EGS852016 DWW852016 DNA852016 DDE852016 CTI852016 CJM852016 BZQ852016 BPU852016 BFY852016 AWC852016 AMG852016 ACK852016 SO852016 IS852016 WVE786480 WLI786480 WBM786480 VRQ786480 VHU786480 UXY786480 UOC786480 UEG786480 TUK786480 TKO786480 TAS786480 SQW786480 SHA786480 RXE786480 RNI786480 RDM786480 QTQ786480 QJU786480 PZY786480 PQC786480 PGG786480 OWK786480 OMO786480 OCS786480 NSW786480 NJA786480 MZE786480 MPI786480 MFM786480 LVQ786480 LLU786480 LBY786480 KSC786480 KIG786480 JYK786480 JOO786480 JES786480 IUW786480 ILA786480 IBE786480 HRI786480 HHM786480 GXQ786480 GNU786480 GDY786480 FUC786480 FKG786480 FAK786480 EQO786480 EGS786480 DWW786480 DNA786480 DDE786480 CTI786480 CJM786480 BZQ786480 BPU786480 BFY786480 AWC786480 AMG786480 ACK786480 SO786480 IS786480 WVE720944 WLI720944 WBM720944 VRQ720944 VHU720944 UXY720944 UOC720944 UEG720944 TUK720944 TKO720944 TAS720944 SQW720944 SHA720944 RXE720944 RNI720944 RDM720944 QTQ720944 QJU720944 PZY720944 PQC720944 PGG720944 OWK720944 OMO720944 OCS720944 NSW720944 NJA720944 MZE720944 MPI720944 MFM720944 LVQ720944 LLU720944 LBY720944 KSC720944 KIG720944 JYK720944 JOO720944 JES720944 IUW720944 ILA720944 IBE720944 HRI720944 HHM720944 GXQ720944 GNU720944 GDY720944 FUC720944 FKG720944 FAK720944 EQO720944 EGS720944 DWW720944 DNA720944 DDE720944 CTI720944 CJM720944 BZQ720944 BPU720944 BFY720944 AWC720944 AMG720944 ACK720944 SO720944 IS720944 WVE655408 WLI655408 WBM655408 VRQ655408 VHU655408 UXY655408 UOC655408 UEG655408 TUK655408 TKO655408 TAS655408 SQW655408 SHA655408 RXE655408 RNI655408 RDM655408 QTQ655408 QJU655408 PZY655408 PQC655408 PGG655408 OWK655408 OMO655408 OCS655408 NSW655408 NJA655408 MZE655408 MPI655408 MFM655408 LVQ655408 LLU655408 LBY655408 KSC655408 KIG655408 JYK655408 JOO655408 JES655408 IUW655408 ILA655408 IBE655408 HRI655408 HHM655408 GXQ655408 GNU655408 GDY655408 FUC655408 FKG655408 FAK655408 EQO655408 EGS655408 DWW655408 DNA655408 DDE655408 CTI655408 CJM655408 BZQ655408 BPU655408 BFY655408 AWC655408 AMG655408 ACK655408 SO655408 IS655408 WVE589872 WLI589872 WBM589872 VRQ589872 VHU589872 UXY589872 UOC589872 UEG589872 TUK589872 TKO589872 TAS589872 SQW589872 SHA589872 RXE589872 RNI589872 RDM589872 QTQ589872 QJU589872 PZY589872 PQC589872 PGG589872 OWK589872 OMO589872 OCS589872 NSW589872 NJA589872 MZE589872 MPI589872 MFM589872 LVQ589872 LLU589872 LBY589872 KSC589872 KIG589872 JYK589872 JOO589872 JES589872 IUW589872 ILA589872 IBE589872 HRI589872 HHM589872 GXQ589872 GNU589872 GDY589872 FUC589872 FKG589872 FAK589872 EQO589872 EGS589872 DWW589872 DNA589872 DDE589872 CTI589872 CJM589872 BZQ589872 BPU589872 BFY589872 AWC589872 AMG589872 ACK589872 SO589872 IS589872 WVE524336 WLI524336 WBM524336 VRQ524336 VHU524336 UXY524336 UOC524336 UEG524336 TUK524336 TKO524336 TAS524336 SQW524336 SHA524336 RXE524336 RNI524336 RDM524336 QTQ524336 QJU524336 PZY524336 PQC524336 PGG524336 OWK524336 OMO524336 OCS524336 NSW524336 NJA524336 MZE524336 MPI524336 MFM524336 LVQ524336 LLU524336 LBY524336 KSC524336 KIG524336 JYK524336 JOO524336 JES524336 IUW524336 ILA524336 IBE524336 HRI524336 HHM524336 GXQ524336 GNU524336 GDY524336 FUC524336 FKG524336 FAK524336 EQO524336 EGS524336 DWW524336 DNA524336 DDE524336 CTI524336 CJM524336 BZQ524336 BPU524336 BFY524336 AWC524336 AMG524336 ACK524336 SO524336 IS524336 WVE458800 WLI458800 WBM458800 VRQ458800 VHU458800 UXY458800 UOC458800 UEG458800 TUK458800 TKO458800 TAS458800 SQW458800 SHA458800 RXE458800 RNI458800 RDM458800 QTQ458800 QJU458800 PZY458800 PQC458800 PGG458800 OWK458800 OMO458800 OCS458800 NSW458800 NJA458800 MZE458800 MPI458800 MFM458800 LVQ458800 LLU458800 LBY458800 KSC458800 KIG458800 JYK458800 JOO458800 JES458800 IUW458800 ILA458800 IBE458800 HRI458800 HHM458800 GXQ458800 GNU458800 GDY458800 FUC458800 FKG458800 FAK458800 EQO458800 EGS458800 DWW458800 DNA458800 DDE458800 CTI458800 CJM458800 BZQ458800 BPU458800 BFY458800 AWC458800 AMG458800 ACK458800 SO458800 IS458800 WVE393264 WLI393264 WBM393264 VRQ393264 VHU393264 UXY393264 UOC393264 UEG393264 TUK393264 TKO393264 TAS393264 SQW393264 SHA393264 RXE393264 RNI393264 RDM393264 QTQ393264 QJU393264 PZY393264 PQC393264 PGG393264 OWK393264 OMO393264 OCS393264 NSW393264 NJA393264 MZE393264 MPI393264 MFM393264 LVQ393264 LLU393264 LBY393264 KSC393264 KIG393264 JYK393264 JOO393264 JES393264 IUW393264 ILA393264 IBE393264 HRI393264 HHM393264 GXQ393264 GNU393264 GDY393264 FUC393264 FKG393264 FAK393264 EQO393264 EGS393264 DWW393264 DNA393264 DDE393264 CTI393264 CJM393264 BZQ393264 BPU393264 BFY393264 AWC393264 AMG393264 ACK393264 SO393264 IS393264 WVE327728 WLI327728 WBM327728 VRQ327728 VHU327728 UXY327728 UOC327728 UEG327728 TUK327728 TKO327728 TAS327728 SQW327728 SHA327728 RXE327728 RNI327728 RDM327728 QTQ327728 QJU327728 PZY327728 PQC327728 PGG327728 OWK327728 OMO327728 OCS327728 NSW327728 NJA327728 MZE327728 MPI327728 MFM327728 LVQ327728 LLU327728 LBY327728 KSC327728 KIG327728 JYK327728 JOO327728 JES327728 IUW327728 ILA327728 IBE327728 HRI327728 HHM327728 GXQ327728 GNU327728 GDY327728 FUC327728 FKG327728 FAK327728 EQO327728 EGS327728 DWW327728 DNA327728 DDE327728 CTI327728 CJM327728 BZQ327728 BPU327728 BFY327728 AWC327728 AMG327728 ACK327728 SO327728 IS327728 WVE262192 WLI262192 WBM262192 VRQ262192 VHU262192 UXY262192 UOC262192 UEG262192 TUK262192 TKO262192 TAS262192 SQW262192 SHA262192 RXE262192 RNI262192 RDM262192 QTQ262192 QJU262192 PZY262192 PQC262192 PGG262192 OWK262192 OMO262192 OCS262192 NSW262192 NJA262192 MZE262192 MPI262192 MFM262192 LVQ262192 LLU262192 LBY262192 KSC262192 KIG262192 JYK262192 JOO262192 JES262192 IUW262192 ILA262192 IBE262192 HRI262192 HHM262192 GXQ262192 GNU262192 GDY262192 FUC262192 FKG262192 FAK262192 EQO262192 EGS262192 DWW262192 DNA262192 DDE262192 CTI262192 CJM262192 BZQ262192 BPU262192 BFY262192 AWC262192 AMG262192 ACK262192 SO262192 IS262192 WVE196656 WLI196656 WBM196656 VRQ196656 VHU196656 UXY196656 UOC196656 UEG196656 TUK196656 TKO196656 TAS196656 SQW196656 SHA196656 RXE196656 RNI196656 RDM196656 QTQ196656 QJU196656 PZY196656 PQC196656 PGG196656 OWK196656 OMO196656 OCS196656 NSW196656 NJA196656 MZE196656 MPI196656 MFM196656 LVQ196656 LLU196656 LBY196656 KSC196656 KIG196656 JYK196656 JOO196656 JES196656 IUW196656 ILA196656 IBE196656 HRI196656 HHM196656 GXQ196656 GNU196656 GDY196656 FUC196656 FKG196656 FAK196656 EQO196656 EGS196656 DWW196656 DNA196656 DDE196656 CTI196656 CJM196656 BZQ196656 BPU196656 BFY196656 AWC196656 AMG196656 ACK196656 SO196656 IS196656 WVE131120 WLI131120 WBM131120 VRQ131120 VHU131120 UXY131120 UOC131120 UEG131120 TUK131120 TKO131120 TAS131120 SQW131120 SHA131120 RXE131120 RNI131120 RDM131120 QTQ131120 QJU131120 PZY131120 PQC131120 PGG131120 OWK131120 OMO131120 OCS131120 NSW131120 NJA131120 MZE131120 MPI131120 MFM131120 LVQ131120 LLU131120 LBY131120 KSC131120 KIG131120 JYK131120 JOO131120 JES131120 IUW131120 ILA131120 IBE131120 HRI131120 HHM131120 GXQ131120 GNU131120 GDY131120 FUC131120 FKG131120 FAK131120 EQO131120 EGS131120 DWW131120 DNA131120 DDE131120 CTI131120 CJM131120 BZQ131120 BPU131120 BFY131120 AWC131120 AMG131120 ACK131120 SO131120 IS131120 WVE65584 WLI65584 WBM65584 VRQ65584 VHU65584 UXY65584 UOC65584 UEG65584 TUK65584 TKO65584 TAS65584 SQW65584 SHA65584 RXE65584 RNI65584 RDM65584 QTQ65584 QJU65584 PZY65584 PQC65584 PGG65584 OWK65584 OMO65584 OCS65584 NSW65584 NJA65584 MZE65584 MPI65584 MFM65584 LVQ65584 LLU65584 LBY65584 KSC65584 KIG65584 JYK65584 JOO65584 JES65584 IUW65584 ILA65584 IBE65584 HRI65584 HHM65584 GXQ65584 GNU65584 GDY65584 FUC65584 FKG65584 FAK65584 EQO65584 EGS65584 DWW65584 DNA65584 DDE65584 CTI65584 CJM65584 BZQ65584 BPU65584 BFY65584 AWC65584 AMG65584 ACK65584 SO65584 IS65584 WVE48 WLI48 WBM48 VRQ48 VHU48 UXY48 UOC48 UEG48 TUK48 TKO48 TAS48 SQW48 SHA48 RXE48 RNI48 RDM48 QTQ48 QJU48 PZY48 PQC48 PGG48 OWK48 OMO48 OCS48 NSW48 NJA48 MZE48 MPI48 MFM48 LVQ48 LLU48 LBY48 KSC48 KIG48 JYK48 JOO48 JES48 IUW48 ILA48 IBE48 HRI48 HHM48 GXQ48 GNU48 GDY48 FUC48 FKG48 FAK48 EQO48 EGS48 DWW48 DNA48 DDE48 CTI48 CJM48 BZQ48 BPU48 BFY48 AWC48 AMG48 ACK48 SO48 H983088 H917552 H852016 H786480 H720944 H655408 H589872 H524336 H458800 H393264 H327728 H262192 H196656 H131120 H65584 H48"/>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P49:IP65538 WVB983089:WVB1048576 WLF983089:WLF1048576 WBJ983089:WBJ1048576 VRN983089:VRN1048576 VHR983089:VHR1048576 UXV983089:UXV1048576 UNZ983089:UNZ1048576 UED983089:UED1048576 TUH983089:TUH1048576 TKL983089:TKL1048576 TAP983089:TAP1048576 SQT983089:SQT1048576 SGX983089:SGX1048576 RXB983089:RXB1048576 RNF983089:RNF1048576 RDJ983089:RDJ1048576 QTN983089:QTN1048576 QJR983089:QJR1048576 PZV983089:PZV1048576 PPZ983089:PPZ1048576 PGD983089:PGD1048576 OWH983089:OWH1048576 OML983089:OML1048576 OCP983089:OCP1048576 NST983089:NST1048576 NIX983089:NIX1048576 MZB983089:MZB1048576 MPF983089:MPF1048576 MFJ983089:MFJ1048576 LVN983089:LVN1048576 LLR983089:LLR1048576 LBV983089:LBV1048576 KRZ983089:KRZ1048576 KID983089:KID1048576 JYH983089:JYH1048576 JOL983089:JOL1048576 JEP983089:JEP1048576 IUT983089:IUT1048576 IKX983089:IKX1048576 IBB983089:IBB1048576 HRF983089:HRF1048576 HHJ983089:HHJ1048576 GXN983089:GXN1048576 GNR983089:GNR1048576 GDV983089:GDV1048576 FTZ983089:FTZ1048576 FKD983089:FKD1048576 FAH983089:FAH1048576 EQL983089:EQL1048576 EGP983089:EGP1048576 DWT983089:DWT1048576 DMX983089:DMX1048576 DDB983089:DDB1048576 CTF983089:CTF1048576 CJJ983089:CJJ1048576 BZN983089:BZN1048576 BPR983089:BPR1048576 BFV983089:BFV1048576 AVZ983089:AVZ1048576 AMD983089:AMD1048576 ACH983089:ACH1048576 SL983089:SL1048576 IP983089:IP1048576 WVB917553:WVB983042 WLF917553:WLF983042 WBJ917553:WBJ983042 VRN917553:VRN983042 VHR917553:VHR983042 UXV917553:UXV983042 UNZ917553:UNZ983042 UED917553:UED983042 TUH917553:TUH983042 TKL917553:TKL983042 TAP917553:TAP983042 SQT917553:SQT983042 SGX917553:SGX983042 RXB917553:RXB983042 RNF917553:RNF983042 RDJ917553:RDJ983042 QTN917553:QTN983042 QJR917553:QJR983042 PZV917553:PZV983042 PPZ917553:PPZ983042 PGD917553:PGD983042 OWH917553:OWH983042 OML917553:OML983042 OCP917553:OCP983042 NST917553:NST983042 NIX917553:NIX983042 MZB917553:MZB983042 MPF917553:MPF983042 MFJ917553:MFJ983042 LVN917553:LVN983042 LLR917553:LLR983042 LBV917553:LBV983042 KRZ917553:KRZ983042 KID917553:KID983042 JYH917553:JYH983042 JOL917553:JOL983042 JEP917553:JEP983042 IUT917553:IUT983042 IKX917553:IKX983042 IBB917553:IBB983042 HRF917553:HRF983042 HHJ917553:HHJ983042 GXN917553:GXN983042 GNR917553:GNR983042 GDV917553:GDV983042 FTZ917553:FTZ983042 FKD917553:FKD983042 FAH917553:FAH983042 EQL917553:EQL983042 EGP917553:EGP983042 DWT917553:DWT983042 DMX917553:DMX983042 DDB917553:DDB983042 CTF917553:CTF983042 CJJ917553:CJJ983042 BZN917553:BZN983042 BPR917553:BPR983042 BFV917553:BFV983042 AVZ917553:AVZ983042 AMD917553:AMD983042 ACH917553:ACH983042 SL917553:SL983042 IP917553:IP983042 WVB852017:WVB917506 WLF852017:WLF917506 WBJ852017:WBJ917506 VRN852017:VRN917506 VHR852017:VHR917506 UXV852017:UXV917506 UNZ852017:UNZ917506 UED852017:UED917506 TUH852017:TUH917506 TKL852017:TKL917506 TAP852017:TAP917506 SQT852017:SQT917506 SGX852017:SGX917506 RXB852017:RXB917506 RNF852017:RNF917506 RDJ852017:RDJ917506 QTN852017:QTN917506 QJR852017:QJR917506 PZV852017:PZV917506 PPZ852017:PPZ917506 PGD852017:PGD917506 OWH852017:OWH917506 OML852017:OML917506 OCP852017:OCP917506 NST852017:NST917506 NIX852017:NIX917506 MZB852017:MZB917506 MPF852017:MPF917506 MFJ852017:MFJ917506 LVN852017:LVN917506 LLR852017:LLR917506 LBV852017:LBV917506 KRZ852017:KRZ917506 KID852017:KID917506 JYH852017:JYH917506 JOL852017:JOL917506 JEP852017:JEP917506 IUT852017:IUT917506 IKX852017:IKX917506 IBB852017:IBB917506 HRF852017:HRF917506 HHJ852017:HHJ917506 GXN852017:GXN917506 GNR852017:GNR917506 GDV852017:GDV917506 FTZ852017:FTZ917506 FKD852017:FKD917506 FAH852017:FAH917506 EQL852017:EQL917506 EGP852017:EGP917506 DWT852017:DWT917506 DMX852017:DMX917506 DDB852017:DDB917506 CTF852017:CTF917506 CJJ852017:CJJ917506 BZN852017:BZN917506 BPR852017:BPR917506 BFV852017:BFV917506 AVZ852017:AVZ917506 AMD852017:AMD917506 ACH852017:ACH917506 SL852017:SL917506 IP852017:IP917506 WVB786481:WVB851970 WLF786481:WLF851970 WBJ786481:WBJ851970 VRN786481:VRN851970 VHR786481:VHR851970 UXV786481:UXV851970 UNZ786481:UNZ851970 UED786481:UED851970 TUH786481:TUH851970 TKL786481:TKL851970 TAP786481:TAP851970 SQT786481:SQT851970 SGX786481:SGX851970 RXB786481:RXB851970 RNF786481:RNF851970 RDJ786481:RDJ851970 QTN786481:QTN851970 QJR786481:QJR851970 PZV786481:PZV851970 PPZ786481:PPZ851970 PGD786481:PGD851970 OWH786481:OWH851970 OML786481:OML851970 OCP786481:OCP851970 NST786481:NST851970 NIX786481:NIX851970 MZB786481:MZB851970 MPF786481:MPF851970 MFJ786481:MFJ851970 LVN786481:LVN851970 LLR786481:LLR851970 LBV786481:LBV851970 KRZ786481:KRZ851970 KID786481:KID851970 JYH786481:JYH851970 JOL786481:JOL851970 JEP786481:JEP851970 IUT786481:IUT851970 IKX786481:IKX851970 IBB786481:IBB851970 HRF786481:HRF851970 HHJ786481:HHJ851970 GXN786481:GXN851970 GNR786481:GNR851970 GDV786481:GDV851970 FTZ786481:FTZ851970 FKD786481:FKD851970 FAH786481:FAH851970 EQL786481:EQL851970 EGP786481:EGP851970 DWT786481:DWT851970 DMX786481:DMX851970 DDB786481:DDB851970 CTF786481:CTF851970 CJJ786481:CJJ851970 BZN786481:BZN851970 BPR786481:BPR851970 BFV786481:BFV851970 AVZ786481:AVZ851970 AMD786481:AMD851970 ACH786481:ACH851970 SL786481:SL851970 IP786481:IP851970 WVB720945:WVB786434 WLF720945:WLF786434 WBJ720945:WBJ786434 VRN720945:VRN786434 VHR720945:VHR786434 UXV720945:UXV786434 UNZ720945:UNZ786434 UED720945:UED786434 TUH720945:TUH786434 TKL720945:TKL786434 TAP720945:TAP786434 SQT720945:SQT786434 SGX720945:SGX786434 RXB720945:RXB786434 RNF720945:RNF786434 RDJ720945:RDJ786434 QTN720945:QTN786434 QJR720945:QJR786434 PZV720945:PZV786434 PPZ720945:PPZ786434 PGD720945:PGD786434 OWH720945:OWH786434 OML720945:OML786434 OCP720945:OCP786434 NST720945:NST786434 NIX720945:NIX786434 MZB720945:MZB786434 MPF720945:MPF786434 MFJ720945:MFJ786434 LVN720945:LVN786434 LLR720945:LLR786434 LBV720945:LBV786434 KRZ720945:KRZ786434 KID720945:KID786434 JYH720945:JYH786434 JOL720945:JOL786434 JEP720945:JEP786434 IUT720945:IUT786434 IKX720945:IKX786434 IBB720945:IBB786434 HRF720945:HRF786434 HHJ720945:HHJ786434 GXN720945:GXN786434 GNR720945:GNR786434 GDV720945:GDV786434 FTZ720945:FTZ786434 FKD720945:FKD786434 FAH720945:FAH786434 EQL720945:EQL786434 EGP720945:EGP786434 DWT720945:DWT786434 DMX720945:DMX786434 DDB720945:DDB786434 CTF720945:CTF786434 CJJ720945:CJJ786434 BZN720945:BZN786434 BPR720945:BPR786434 BFV720945:BFV786434 AVZ720945:AVZ786434 AMD720945:AMD786434 ACH720945:ACH786434 SL720945:SL786434 IP720945:IP786434 WVB655409:WVB720898 WLF655409:WLF720898 WBJ655409:WBJ720898 VRN655409:VRN720898 VHR655409:VHR720898 UXV655409:UXV720898 UNZ655409:UNZ720898 UED655409:UED720898 TUH655409:TUH720898 TKL655409:TKL720898 TAP655409:TAP720898 SQT655409:SQT720898 SGX655409:SGX720898 RXB655409:RXB720898 RNF655409:RNF720898 RDJ655409:RDJ720898 QTN655409:QTN720898 QJR655409:QJR720898 PZV655409:PZV720898 PPZ655409:PPZ720898 PGD655409:PGD720898 OWH655409:OWH720898 OML655409:OML720898 OCP655409:OCP720898 NST655409:NST720898 NIX655409:NIX720898 MZB655409:MZB720898 MPF655409:MPF720898 MFJ655409:MFJ720898 LVN655409:LVN720898 LLR655409:LLR720898 LBV655409:LBV720898 KRZ655409:KRZ720898 KID655409:KID720898 JYH655409:JYH720898 JOL655409:JOL720898 JEP655409:JEP720898 IUT655409:IUT720898 IKX655409:IKX720898 IBB655409:IBB720898 HRF655409:HRF720898 HHJ655409:HHJ720898 GXN655409:GXN720898 GNR655409:GNR720898 GDV655409:GDV720898 FTZ655409:FTZ720898 FKD655409:FKD720898 FAH655409:FAH720898 EQL655409:EQL720898 EGP655409:EGP720898 DWT655409:DWT720898 DMX655409:DMX720898 DDB655409:DDB720898 CTF655409:CTF720898 CJJ655409:CJJ720898 BZN655409:BZN720898 BPR655409:BPR720898 BFV655409:BFV720898 AVZ655409:AVZ720898 AMD655409:AMD720898 ACH655409:ACH720898 SL655409:SL720898 IP655409:IP720898 WVB589873:WVB655362 WLF589873:WLF655362 WBJ589873:WBJ655362 VRN589873:VRN655362 VHR589873:VHR655362 UXV589873:UXV655362 UNZ589873:UNZ655362 UED589873:UED655362 TUH589873:TUH655362 TKL589873:TKL655362 TAP589873:TAP655362 SQT589873:SQT655362 SGX589873:SGX655362 RXB589873:RXB655362 RNF589873:RNF655362 RDJ589873:RDJ655362 QTN589873:QTN655362 QJR589873:QJR655362 PZV589873:PZV655362 PPZ589873:PPZ655362 PGD589873:PGD655362 OWH589873:OWH655362 OML589873:OML655362 OCP589873:OCP655362 NST589873:NST655362 NIX589873:NIX655362 MZB589873:MZB655362 MPF589873:MPF655362 MFJ589873:MFJ655362 LVN589873:LVN655362 LLR589873:LLR655362 LBV589873:LBV655362 KRZ589873:KRZ655362 KID589873:KID655362 JYH589873:JYH655362 JOL589873:JOL655362 JEP589873:JEP655362 IUT589873:IUT655362 IKX589873:IKX655362 IBB589873:IBB655362 HRF589873:HRF655362 HHJ589873:HHJ655362 GXN589873:GXN655362 GNR589873:GNR655362 GDV589873:GDV655362 FTZ589873:FTZ655362 FKD589873:FKD655362 FAH589873:FAH655362 EQL589873:EQL655362 EGP589873:EGP655362 DWT589873:DWT655362 DMX589873:DMX655362 DDB589873:DDB655362 CTF589873:CTF655362 CJJ589873:CJJ655362 BZN589873:BZN655362 BPR589873:BPR655362 BFV589873:BFV655362 AVZ589873:AVZ655362 AMD589873:AMD655362 ACH589873:ACH655362 SL589873:SL655362 IP589873:IP655362 WVB524337:WVB589826 WLF524337:WLF589826 WBJ524337:WBJ589826 VRN524337:VRN589826 VHR524337:VHR589826 UXV524337:UXV589826 UNZ524337:UNZ589826 UED524337:UED589826 TUH524337:TUH589826 TKL524337:TKL589826 TAP524337:TAP589826 SQT524337:SQT589826 SGX524337:SGX589826 RXB524337:RXB589826 RNF524337:RNF589826 RDJ524337:RDJ589826 QTN524337:QTN589826 QJR524337:QJR589826 PZV524337:PZV589826 PPZ524337:PPZ589826 PGD524337:PGD589826 OWH524337:OWH589826 OML524337:OML589826 OCP524337:OCP589826 NST524337:NST589826 NIX524337:NIX589826 MZB524337:MZB589826 MPF524337:MPF589826 MFJ524337:MFJ589826 LVN524337:LVN589826 LLR524337:LLR589826 LBV524337:LBV589826 KRZ524337:KRZ589826 KID524337:KID589826 JYH524337:JYH589826 JOL524337:JOL589826 JEP524337:JEP589826 IUT524337:IUT589826 IKX524337:IKX589826 IBB524337:IBB589826 HRF524337:HRF589826 HHJ524337:HHJ589826 GXN524337:GXN589826 GNR524337:GNR589826 GDV524337:GDV589826 FTZ524337:FTZ589826 FKD524337:FKD589826 FAH524337:FAH589826 EQL524337:EQL589826 EGP524337:EGP589826 DWT524337:DWT589826 DMX524337:DMX589826 DDB524337:DDB589826 CTF524337:CTF589826 CJJ524337:CJJ589826 BZN524337:BZN589826 BPR524337:BPR589826 BFV524337:BFV589826 AVZ524337:AVZ589826 AMD524337:AMD589826 ACH524337:ACH589826 SL524337:SL589826 IP524337:IP589826 WVB458801:WVB524290 WLF458801:WLF524290 WBJ458801:WBJ524290 VRN458801:VRN524290 VHR458801:VHR524290 UXV458801:UXV524290 UNZ458801:UNZ524290 UED458801:UED524290 TUH458801:TUH524290 TKL458801:TKL524290 TAP458801:TAP524290 SQT458801:SQT524290 SGX458801:SGX524290 RXB458801:RXB524290 RNF458801:RNF524290 RDJ458801:RDJ524290 QTN458801:QTN524290 QJR458801:QJR524290 PZV458801:PZV524290 PPZ458801:PPZ524290 PGD458801:PGD524290 OWH458801:OWH524290 OML458801:OML524290 OCP458801:OCP524290 NST458801:NST524290 NIX458801:NIX524290 MZB458801:MZB524290 MPF458801:MPF524290 MFJ458801:MFJ524290 LVN458801:LVN524290 LLR458801:LLR524290 LBV458801:LBV524290 KRZ458801:KRZ524290 KID458801:KID524290 JYH458801:JYH524290 JOL458801:JOL524290 JEP458801:JEP524290 IUT458801:IUT524290 IKX458801:IKX524290 IBB458801:IBB524290 HRF458801:HRF524290 HHJ458801:HHJ524290 GXN458801:GXN524290 GNR458801:GNR524290 GDV458801:GDV524290 FTZ458801:FTZ524290 FKD458801:FKD524290 FAH458801:FAH524290 EQL458801:EQL524290 EGP458801:EGP524290 DWT458801:DWT524290 DMX458801:DMX524290 DDB458801:DDB524290 CTF458801:CTF524290 CJJ458801:CJJ524290 BZN458801:BZN524290 BPR458801:BPR524290 BFV458801:BFV524290 AVZ458801:AVZ524290 AMD458801:AMD524290 ACH458801:ACH524290 SL458801:SL524290 IP458801:IP524290 WVB393265:WVB458754 WLF393265:WLF458754 WBJ393265:WBJ458754 VRN393265:VRN458754 VHR393265:VHR458754 UXV393265:UXV458754 UNZ393265:UNZ458754 UED393265:UED458754 TUH393265:TUH458754 TKL393265:TKL458754 TAP393265:TAP458754 SQT393265:SQT458754 SGX393265:SGX458754 RXB393265:RXB458754 RNF393265:RNF458754 RDJ393265:RDJ458754 QTN393265:QTN458754 QJR393265:QJR458754 PZV393265:PZV458754 PPZ393265:PPZ458754 PGD393265:PGD458754 OWH393265:OWH458754 OML393265:OML458754 OCP393265:OCP458754 NST393265:NST458754 NIX393265:NIX458754 MZB393265:MZB458754 MPF393265:MPF458754 MFJ393265:MFJ458754 LVN393265:LVN458754 LLR393265:LLR458754 LBV393265:LBV458754 KRZ393265:KRZ458754 KID393265:KID458754 JYH393265:JYH458754 JOL393265:JOL458754 JEP393265:JEP458754 IUT393265:IUT458754 IKX393265:IKX458754 IBB393265:IBB458754 HRF393265:HRF458754 HHJ393265:HHJ458754 GXN393265:GXN458754 GNR393265:GNR458754 GDV393265:GDV458754 FTZ393265:FTZ458754 FKD393265:FKD458754 FAH393265:FAH458754 EQL393265:EQL458754 EGP393265:EGP458754 DWT393265:DWT458754 DMX393265:DMX458754 DDB393265:DDB458754 CTF393265:CTF458754 CJJ393265:CJJ458754 BZN393265:BZN458754 BPR393265:BPR458754 BFV393265:BFV458754 AVZ393265:AVZ458754 AMD393265:AMD458754 ACH393265:ACH458754 SL393265:SL458754 IP393265:IP458754 WVB327729:WVB393218 WLF327729:WLF393218 WBJ327729:WBJ393218 VRN327729:VRN393218 VHR327729:VHR393218 UXV327729:UXV393218 UNZ327729:UNZ393218 UED327729:UED393218 TUH327729:TUH393218 TKL327729:TKL393218 TAP327729:TAP393218 SQT327729:SQT393218 SGX327729:SGX393218 RXB327729:RXB393218 RNF327729:RNF393218 RDJ327729:RDJ393218 QTN327729:QTN393218 QJR327729:QJR393218 PZV327729:PZV393218 PPZ327729:PPZ393218 PGD327729:PGD393218 OWH327729:OWH393218 OML327729:OML393218 OCP327729:OCP393218 NST327729:NST393218 NIX327729:NIX393218 MZB327729:MZB393218 MPF327729:MPF393218 MFJ327729:MFJ393218 LVN327729:LVN393218 LLR327729:LLR393218 LBV327729:LBV393218 KRZ327729:KRZ393218 KID327729:KID393218 JYH327729:JYH393218 JOL327729:JOL393218 JEP327729:JEP393218 IUT327729:IUT393218 IKX327729:IKX393218 IBB327729:IBB393218 HRF327729:HRF393218 HHJ327729:HHJ393218 GXN327729:GXN393218 GNR327729:GNR393218 GDV327729:GDV393218 FTZ327729:FTZ393218 FKD327729:FKD393218 FAH327729:FAH393218 EQL327729:EQL393218 EGP327729:EGP393218 DWT327729:DWT393218 DMX327729:DMX393218 DDB327729:DDB393218 CTF327729:CTF393218 CJJ327729:CJJ393218 BZN327729:BZN393218 BPR327729:BPR393218 BFV327729:BFV393218 AVZ327729:AVZ393218 AMD327729:AMD393218 ACH327729:ACH393218 SL327729:SL393218 IP327729:IP393218 WVB262193:WVB327682 WLF262193:WLF327682 WBJ262193:WBJ327682 VRN262193:VRN327682 VHR262193:VHR327682 UXV262193:UXV327682 UNZ262193:UNZ327682 UED262193:UED327682 TUH262193:TUH327682 TKL262193:TKL327682 TAP262193:TAP327682 SQT262193:SQT327682 SGX262193:SGX327682 RXB262193:RXB327682 RNF262193:RNF327682 RDJ262193:RDJ327682 QTN262193:QTN327682 QJR262193:QJR327682 PZV262193:PZV327682 PPZ262193:PPZ327682 PGD262193:PGD327682 OWH262193:OWH327682 OML262193:OML327682 OCP262193:OCP327682 NST262193:NST327682 NIX262193:NIX327682 MZB262193:MZB327682 MPF262193:MPF327682 MFJ262193:MFJ327682 LVN262193:LVN327682 LLR262193:LLR327682 LBV262193:LBV327682 KRZ262193:KRZ327682 KID262193:KID327682 JYH262193:JYH327682 JOL262193:JOL327682 JEP262193:JEP327682 IUT262193:IUT327682 IKX262193:IKX327682 IBB262193:IBB327682 HRF262193:HRF327682 HHJ262193:HHJ327682 GXN262193:GXN327682 GNR262193:GNR327682 GDV262193:GDV327682 FTZ262193:FTZ327682 FKD262193:FKD327682 FAH262193:FAH327682 EQL262193:EQL327682 EGP262193:EGP327682 DWT262193:DWT327682 DMX262193:DMX327682 DDB262193:DDB327682 CTF262193:CTF327682 CJJ262193:CJJ327682 BZN262193:BZN327682 BPR262193:BPR327682 BFV262193:BFV327682 AVZ262193:AVZ327682 AMD262193:AMD327682 ACH262193:ACH327682 SL262193:SL327682 IP262193:IP327682 WVB196657:WVB262146 WLF196657:WLF262146 WBJ196657:WBJ262146 VRN196657:VRN262146 VHR196657:VHR262146 UXV196657:UXV262146 UNZ196657:UNZ262146 UED196657:UED262146 TUH196657:TUH262146 TKL196657:TKL262146 TAP196657:TAP262146 SQT196657:SQT262146 SGX196657:SGX262146 RXB196657:RXB262146 RNF196657:RNF262146 RDJ196657:RDJ262146 QTN196657:QTN262146 QJR196657:QJR262146 PZV196657:PZV262146 PPZ196657:PPZ262146 PGD196657:PGD262146 OWH196657:OWH262146 OML196657:OML262146 OCP196657:OCP262146 NST196657:NST262146 NIX196657:NIX262146 MZB196657:MZB262146 MPF196657:MPF262146 MFJ196657:MFJ262146 LVN196657:LVN262146 LLR196657:LLR262146 LBV196657:LBV262146 KRZ196657:KRZ262146 KID196657:KID262146 JYH196657:JYH262146 JOL196657:JOL262146 JEP196657:JEP262146 IUT196657:IUT262146 IKX196657:IKX262146 IBB196657:IBB262146 HRF196657:HRF262146 HHJ196657:HHJ262146 GXN196657:GXN262146 GNR196657:GNR262146 GDV196657:GDV262146 FTZ196657:FTZ262146 FKD196657:FKD262146 FAH196657:FAH262146 EQL196657:EQL262146 EGP196657:EGP262146 DWT196657:DWT262146 DMX196657:DMX262146 DDB196657:DDB262146 CTF196657:CTF262146 CJJ196657:CJJ262146 BZN196657:BZN262146 BPR196657:BPR262146 BFV196657:BFV262146 AVZ196657:AVZ262146 AMD196657:AMD262146 ACH196657:ACH262146 SL196657:SL262146 IP196657:IP262146 WVB131121:WVB196610 WLF131121:WLF196610 WBJ131121:WBJ196610 VRN131121:VRN196610 VHR131121:VHR196610 UXV131121:UXV196610 UNZ131121:UNZ196610 UED131121:UED196610 TUH131121:TUH196610 TKL131121:TKL196610 TAP131121:TAP196610 SQT131121:SQT196610 SGX131121:SGX196610 RXB131121:RXB196610 RNF131121:RNF196610 RDJ131121:RDJ196610 QTN131121:QTN196610 QJR131121:QJR196610 PZV131121:PZV196610 PPZ131121:PPZ196610 PGD131121:PGD196610 OWH131121:OWH196610 OML131121:OML196610 OCP131121:OCP196610 NST131121:NST196610 NIX131121:NIX196610 MZB131121:MZB196610 MPF131121:MPF196610 MFJ131121:MFJ196610 LVN131121:LVN196610 LLR131121:LLR196610 LBV131121:LBV196610 KRZ131121:KRZ196610 KID131121:KID196610 JYH131121:JYH196610 JOL131121:JOL196610 JEP131121:JEP196610 IUT131121:IUT196610 IKX131121:IKX196610 IBB131121:IBB196610 HRF131121:HRF196610 HHJ131121:HHJ196610 GXN131121:GXN196610 GNR131121:GNR196610 GDV131121:GDV196610 FTZ131121:FTZ196610 FKD131121:FKD196610 FAH131121:FAH196610 EQL131121:EQL196610 EGP131121:EGP196610 DWT131121:DWT196610 DMX131121:DMX196610 DDB131121:DDB196610 CTF131121:CTF196610 CJJ131121:CJJ196610 BZN131121:BZN196610 BPR131121:BPR196610 BFV131121:BFV196610 AVZ131121:AVZ196610 AMD131121:AMD196610 ACH131121:ACH196610 SL131121:SL196610 IP131121:IP196610 WVB65585:WVB131074 WLF65585:WLF131074 WBJ65585:WBJ131074 VRN65585:VRN131074 VHR65585:VHR131074 UXV65585:UXV131074 UNZ65585:UNZ131074 UED65585:UED131074 TUH65585:TUH131074 TKL65585:TKL131074 TAP65585:TAP131074 SQT65585:SQT131074 SGX65585:SGX131074 RXB65585:RXB131074 RNF65585:RNF131074 RDJ65585:RDJ131074 QTN65585:QTN131074 QJR65585:QJR131074 PZV65585:PZV131074 PPZ65585:PPZ131074 PGD65585:PGD131074 OWH65585:OWH131074 OML65585:OML131074 OCP65585:OCP131074 NST65585:NST131074 NIX65585:NIX131074 MZB65585:MZB131074 MPF65585:MPF131074 MFJ65585:MFJ131074 LVN65585:LVN131074 LLR65585:LLR131074 LBV65585:LBV131074 KRZ65585:KRZ131074 KID65585:KID131074 JYH65585:JYH131074 JOL65585:JOL131074 JEP65585:JEP131074 IUT65585:IUT131074 IKX65585:IKX131074 IBB65585:IBB131074 HRF65585:HRF131074 HHJ65585:HHJ131074 GXN65585:GXN131074 GNR65585:GNR131074 GDV65585:GDV131074 FTZ65585:FTZ131074 FKD65585:FKD131074 FAH65585:FAH131074 EQL65585:EQL131074 EGP65585:EGP131074 DWT65585:DWT131074 DMX65585:DMX131074 DDB65585:DDB131074 CTF65585:CTF131074 CJJ65585:CJJ131074 BZN65585:BZN131074 BPR65585:BPR131074 BFV65585:BFV131074 AVZ65585:AVZ131074 AMD65585:AMD131074 ACH65585:ACH131074 SL65585:SL131074 IP65585:IP131074 WVB49:WVB65538 WLF49:WLF65538 WBJ49:WBJ65538 VRN49:VRN65538 VHR49:VHR65538 UXV49:UXV65538 UNZ49:UNZ65538 UED49:UED65538 TUH49:TUH65538 TKL49:TKL65538 TAP49:TAP65538 SQT49:SQT65538 SGX49:SGX65538 RXB49:RXB65538 RNF49:RNF65538 RDJ49:RDJ65538 QTN49:QTN65538 QJR49:QJR65538 PZV49:PZV65538 PPZ49:PPZ65538 PGD49:PGD65538 OWH49:OWH65538 OML49:OML65538 OCP49:OCP65538 NST49:NST65538 NIX49:NIX65538 MZB49:MZB65538 MPF49:MPF65538 MFJ49:MFJ65538 LVN49:LVN65538 LLR49:LLR65538 LBV49:LBV65538 KRZ49:KRZ65538 KID49:KID65538 JYH49:JYH65538 JOL49:JOL65538 JEP49:JEP65538 IUT49:IUT65538 IKX49:IKX65538 IBB49:IBB65538 HRF49:HRF65538 HHJ49:HHJ65538 GXN49:GXN65538 GNR49:GNR65538 GDV49:GDV65538 FTZ49:FTZ65538 FKD49:FKD65538 FAH49:FAH65538 EQL49:EQL65538 EGP49:EGP65538 DWT49:DWT65538 DMX49:DMX65538 DDB49:DDB65538 CTF49:CTF65538 CJJ49:CJJ65538 BZN49:BZN65538 BPR49:BPR65538 BFV49:BFV65538 AVZ49:AVZ65538 AMD49:AMD65538 ACH49:ACH65538 SL49:SL65538 D917553:D983042 D852017:D917506 D786481:D851970 D720945:D786434 D655409:D720898 D589873:D655362 D524337:D589826 D458801:D524290 D393265:D458754 D327729:D393218 D262193:D327682 D196657:D262146 D131121:D196610 D65585:D131074 D49:D65538 D983089:D104857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L49:IL65538 WUX983089:WUX1048576 WLB983089:WLB1048576 WBF983089:WBF1048576 VRJ983089:VRJ1048576 VHN983089:VHN1048576 UXR983089:UXR1048576 UNV983089:UNV1048576 UDZ983089:UDZ1048576 TUD983089:TUD1048576 TKH983089:TKH1048576 TAL983089:TAL1048576 SQP983089:SQP1048576 SGT983089:SGT1048576 RWX983089:RWX1048576 RNB983089:RNB1048576 RDF983089:RDF1048576 QTJ983089:QTJ1048576 QJN983089:QJN1048576 PZR983089:PZR1048576 PPV983089:PPV1048576 PFZ983089:PFZ1048576 OWD983089:OWD1048576 OMH983089:OMH1048576 OCL983089:OCL1048576 NSP983089:NSP1048576 NIT983089:NIT1048576 MYX983089:MYX1048576 MPB983089:MPB1048576 MFF983089:MFF1048576 LVJ983089:LVJ1048576 LLN983089:LLN1048576 LBR983089:LBR1048576 KRV983089:KRV1048576 KHZ983089:KHZ1048576 JYD983089:JYD1048576 JOH983089:JOH1048576 JEL983089:JEL1048576 IUP983089:IUP1048576 IKT983089:IKT1048576 IAX983089:IAX1048576 HRB983089:HRB1048576 HHF983089:HHF1048576 GXJ983089:GXJ1048576 GNN983089:GNN1048576 GDR983089:GDR1048576 FTV983089:FTV1048576 FJZ983089:FJZ1048576 FAD983089:FAD1048576 EQH983089:EQH1048576 EGL983089:EGL1048576 DWP983089:DWP1048576 DMT983089:DMT1048576 DCX983089:DCX1048576 CTB983089:CTB1048576 CJF983089:CJF1048576 BZJ983089:BZJ1048576 BPN983089:BPN1048576 BFR983089:BFR1048576 AVV983089:AVV1048576 ALZ983089:ALZ1048576 ACD983089:ACD1048576 SH983089:SH1048576 IL983089:IL1048576 WUX917553:WUX983042 WLB917553:WLB983042 WBF917553:WBF983042 VRJ917553:VRJ983042 VHN917553:VHN983042 UXR917553:UXR983042 UNV917553:UNV983042 UDZ917553:UDZ983042 TUD917553:TUD983042 TKH917553:TKH983042 TAL917553:TAL983042 SQP917553:SQP983042 SGT917553:SGT983042 RWX917553:RWX983042 RNB917553:RNB983042 RDF917553:RDF983042 QTJ917553:QTJ983042 QJN917553:QJN983042 PZR917553:PZR983042 PPV917553:PPV983042 PFZ917553:PFZ983042 OWD917553:OWD983042 OMH917553:OMH983042 OCL917553:OCL983042 NSP917553:NSP983042 NIT917553:NIT983042 MYX917553:MYX983042 MPB917553:MPB983042 MFF917553:MFF983042 LVJ917553:LVJ983042 LLN917553:LLN983042 LBR917553:LBR983042 KRV917553:KRV983042 KHZ917553:KHZ983042 JYD917553:JYD983042 JOH917553:JOH983042 JEL917553:JEL983042 IUP917553:IUP983042 IKT917553:IKT983042 IAX917553:IAX983042 HRB917553:HRB983042 HHF917553:HHF983042 GXJ917553:GXJ983042 GNN917553:GNN983042 GDR917553:GDR983042 FTV917553:FTV983042 FJZ917553:FJZ983042 FAD917553:FAD983042 EQH917553:EQH983042 EGL917553:EGL983042 DWP917553:DWP983042 DMT917553:DMT983042 DCX917553:DCX983042 CTB917553:CTB983042 CJF917553:CJF983042 BZJ917553:BZJ983042 BPN917553:BPN983042 BFR917553:BFR983042 AVV917553:AVV983042 ALZ917553:ALZ983042 ACD917553:ACD983042 SH917553:SH983042 IL917553:IL983042 WUX852017:WUX917506 WLB852017:WLB917506 WBF852017:WBF917506 VRJ852017:VRJ917506 VHN852017:VHN917506 UXR852017:UXR917506 UNV852017:UNV917506 UDZ852017:UDZ917506 TUD852017:TUD917506 TKH852017:TKH917506 TAL852017:TAL917506 SQP852017:SQP917506 SGT852017:SGT917506 RWX852017:RWX917506 RNB852017:RNB917506 RDF852017:RDF917506 QTJ852017:QTJ917506 QJN852017:QJN917506 PZR852017:PZR917506 PPV852017:PPV917506 PFZ852017:PFZ917506 OWD852017:OWD917506 OMH852017:OMH917506 OCL852017:OCL917506 NSP852017:NSP917506 NIT852017:NIT917506 MYX852017:MYX917506 MPB852017:MPB917506 MFF852017:MFF917506 LVJ852017:LVJ917506 LLN852017:LLN917506 LBR852017:LBR917506 KRV852017:KRV917506 KHZ852017:KHZ917506 JYD852017:JYD917506 JOH852017:JOH917506 JEL852017:JEL917506 IUP852017:IUP917506 IKT852017:IKT917506 IAX852017:IAX917506 HRB852017:HRB917506 HHF852017:HHF917506 GXJ852017:GXJ917506 GNN852017:GNN917506 GDR852017:GDR917506 FTV852017:FTV917506 FJZ852017:FJZ917506 FAD852017:FAD917506 EQH852017:EQH917506 EGL852017:EGL917506 DWP852017:DWP917506 DMT852017:DMT917506 DCX852017:DCX917506 CTB852017:CTB917506 CJF852017:CJF917506 BZJ852017:BZJ917506 BPN852017:BPN917506 BFR852017:BFR917506 AVV852017:AVV917506 ALZ852017:ALZ917506 ACD852017:ACD917506 SH852017:SH917506 IL852017:IL917506 WUX786481:WUX851970 WLB786481:WLB851970 WBF786481:WBF851970 VRJ786481:VRJ851970 VHN786481:VHN851970 UXR786481:UXR851970 UNV786481:UNV851970 UDZ786481:UDZ851970 TUD786481:TUD851970 TKH786481:TKH851970 TAL786481:TAL851970 SQP786481:SQP851970 SGT786481:SGT851970 RWX786481:RWX851970 RNB786481:RNB851970 RDF786481:RDF851970 QTJ786481:QTJ851970 QJN786481:QJN851970 PZR786481:PZR851970 PPV786481:PPV851970 PFZ786481:PFZ851970 OWD786481:OWD851970 OMH786481:OMH851970 OCL786481:OCL851970 NSP786481:NSP851970 NIT786481:NIT851970 MYX786481:MYX851970 MPB786481:MPB851970 MFF786481:MFF851970 LVJ786481:LVJ851970 LLN786481:LLN851970 LBR786481:LBR851970 KRV786481:KRV851970 KHZ786481:KHZ851970 JYD786481:JYD851970 JOH786481:JOH851970 JEL786481:JEL851970 IUP786481:IUP851970 IKT786481:IKT851970 IAX786481:IAX851970 HRB786481:HRB851970 HHF786481:HHF851970 GXJ786481:GXJ851970 GNN786481:GNN851970 GDR786481:GDR851970 FTV786481:FTV851970 FJZ786481:FJZ851970 FAD786481:FAD851970 EQH786481:EQH851970 EGL786481:EGL851970 DWP786481:DWP851970 DMT786481:DMT851970 DCX786481:DCX851970 CTB786481:CTB851970 CJF786481:CJF851970 BZJ786481:BZJ851970 BPN786481:BPN851970 BFR786481:BFR851970 AVV786481:AVV851970 ALZ786481:ALZ851970 ACD786481:ACD851970 SH786481:SH851970 IL786481:IL851970 WUX720945:WUX786434 WLB720945:WLB786434 WBF720945:WBF786434 VRJ720945:VRJ786434 VHN720945:VHN786434 UXR720945:UXR786434 UNV720945:UNV786434 UDZ720945:UDZ786434 TUD720945:TUD786434 TKH720945:TKH786434 TAL720945:TAL786434 SQP720945:SQP786434 SGT720945:SGT786434 RWX720945:RWX786434 RNB720945:RNB786434 RDF720945:RDF786434 QTJ720945:QTJ786434 QJN720945:QJN786434 PZR720945:PZR786434 PPV720945:PPV786434 PFZ720945:PFZ786434 OWD720945:OWD786434 OMH720945:OMH786434 OCL720945:OCL786434 NSP720945:NSP786434 NIT720945:NIT786434 MYX720945:MYX786434 MPB720945:MPB786434 MFF720945:MFF786434 LVJ720945:LVJ786434 LLN720945:LLN786434 LBR720945:LBR786434 KRV720945:KRV786434 KHZ720945:KHZ786434 JYD720945:JYD786434 JOH720945:JOH786434 JEL720945:JEL786434 IUP720945:IUP786434 IKT720945:IKT786434 IAX720945:IAX786434 HRB720945:HRB786434 HHF720945:HHF786434 GXJ720945:GXJ786434 GNN720945:GNN786434 GDR720945:GDR786434 FTV720945:FTV786434 FJZ720945:FJZ786434 FAD720945:FAD786434 EQH720945:EQH786434 EGL720945:EGL786434 DWP720945:DWP786434 DMT720945:DMT786434 DCX720945:DCX786434 CTB720945:CTB786434 CJF720945:CJF786434 BZJ720945:BZJ786434 BPN720945:BPN786434 BFR720945:BFR786434 AVV720945:AVV786434 ALZ720945:ALZ786434 ACD720945:ACD786434 SH720945:SH786434 IL720945:IL786434 WUX655409:WUX720898 WLB655409:WLB720898 WBF655409:WBF720898 VRJ655409:VRJ720898 VHN655409:VHN720898 UXR655409:UXR720898 UNV655409:UNV720898 UDZ655409:UDZ720898 TUD655409:TUD720898 TKH655409:TKH720898 TAL655409:TAL720898 SQP655409:SQP720898 SGT655409:SGT720898 RWX655409:RWX720898 RNB655409:RNB720898 RDF655409:RDF720898 QTJ655409:QTJ720898 QJN655409:QJN720898 PZR655409:PZR720898 PPV655409:PPV720898 PFZ655409:PFZ720898 OWD655409:OWD720898 OMH655409:OMH720898 OCL655409:OCL720898 NSP655409:NSP720898 NIT655409:NIT720898 MYX655409:MYX720898 MPB655409:MPB720898 MFF655409:MFF720898 LVJ655409:LVJ720898 LLN655409:LLN720898 LBR655409:LBR720898 KRV655409:KRV720898 KHZ655409:KHZ720898 JYD655409:JYD720898 JOH655409:JOH720898 JEL655409:JEL720898 IUP655409:IUP720898 IKT655409:IKT720898 IAX655409:IAX720898 HRB655409:HRB720898 HHF655409:HHF720898 GXJ655409:GXJ720898 GNN655409:GNN720898 GDR655409:GDR720898 FTV655409:FTV720898 FJZ655409:FJZ720898 FAD655409:FAD720898 EQH655409:EQH720898 EGL655409:EGL720898 DWP655409:DWP720898 DMT655409:DMT720898 DCX655409:DCX720898 CTB655409:CTB720898 CJF655409:CJF720898 BZJ655409:BZJ720898 BPN655409:BPN720898 BFR655409:BFR720898 AVV655409:AVV720898 ALZ655409:ALZ720898 ACD655409:ACD720898 SH655409:SH720898 IL655409:IL720898 WUX589873:WUX655362 WLB589873:WLB655362 WBF589873:WBF655362 VRJ589873:VRJ655362 VHN589873:VHN655362 UXR589873:UXR655362 UNV589873:UNV655362 UDZ589873:UDZ655362 TUD589873:TUD655362 TKH589873:TKH655362 TAL589873:TAL655362 SQP589873:SQP655362 SGT589873:SGT655362 RWX589873:RWX655362 RNB589873:RNB655362 RDF589873:RDF655362 QTJ589873:QTJ655362 QJN589873:QJN655362 PZR589873:PZR655362 PPV589873:PPV655362 PFZ589873:PFZ655362 OWD589873:OWD655362 OMH589873:OMH655362 OCL589873:OCL655362 NSP589873:NSP655362 NIT589873:NIT655362 MYX589873:MYX655362 MPB589873:MPB655362 MFF589873:MFF655362 LVJ589873:LVJ655362 LLN589873:LLN655362 LBR589873:LBR655362 KRV589873:KRV655362 KHZ589873:KHZ655362 JYD589873:JYD655362 JOH589873:JOH655362 JEL589873:JEL655362 IUP589873:IUP655362 IKT589873:IKT655362 IAX589873:IAX655362 HRB589873:HRB655362 HHF589873:HHF655362 GXJ589873:GXJ655362 GNN589873:GNN655362 GDR589873:GDR655362 FTV589873:FTV655362 FJZ589873:FJZ655362 FAD589873:FAD655362 EQH589873:EQH655362 EGL589873:EGL655362 DWP589873:DWP655362 DMT589873:DMT655362 DCX589873:DCX655362 CTB589873:CTB655362 CJF589873:CJF655362 BZJ589873:BZJ655362 BPN589873:BPN655362 BFR589873:BFR655362 AVV589873:AVV655362 ALZ589873:ALZ655362 ACD589873:ACD655362 SH589873:SH655362 IL589873:IL655362 WUX524337:WUX589826 WLB524337:WLB589826 WBF524337:WBF589826 VRJ524337:VRJ589826 VHN524337:VHN589826 UXR524337:UXR589826 UNV524337:UNV589826 UDZ524337:UDZ589826 TUD524337:TUD589826 TKH524337:TKH589826 TAL524337:TAL589826 SQP524337:SQP589826 SGT524337:SGT589826 RWX524337:RWX589826 RNB524337:RNB589826 RDF524337:RDF589826 QTJ524337:QTJ589826 QJN524337:QJN589826 PZR524337:PZR589826 PPV524337:PPV589826 PFZ524337:PFZ589826 OWD524337:OWD589826 OMH524337:OMH589826 OCL524337:OCL589826 NSP524337:NSP589826 NIT524337:NIT589826 MYX524337:MYX589826 MPB524337:MPB589826 MFF524337:MFF589826 LVJ524337:LVJ589826 LLN524337:LLN589826 LBR524337:LBR589826 KRV524337:KRV589826 KHZ524337:KHZ589826 JYD524337:JYD589826 JOH524337:JOH589826 JEL524337:JEL589826 IUP524337:IUP589826 IKT524337:IKT589826 IAX524337:IAX589826 HRB524337:HRB589826 HHF524337:HHF589826 GXJ524337:GXJ589826 GNN524337:GNN589826 GDR524337:GDR589826 FTV524337:FTV589826 FJZ524337:FJZ589826 FAD524337:FAD589826 EQH524337:EQH589826 EGL524337:EGL589826 DWP524337:DWP589826 DMT524337:DMT589826 DCX524337:DCX589826 CTB524337:CTB589826 CJF524337:CJF589826 BZJ524337:BZJ589826 BPN524337:BPN589826 BFR524337:BFR589826 AVV524337:AVV589826 ALZ524337:ALZ589826 ACD524337:ACD589826 SH524337:SH589826 IL524337:IL589826 WUX458801:WUX524290 WLB458801:WLB524290 WBF458801:WBF524290 VRJ458801:VRJ524290 VHN458801:VHN524290 UXR458801:UXR524290 UNV458801:UNV524290 UDZ458801:UDZ524290 TUD458801:TUD524290 TKH458801:TKH524290 TAL458801:TAL524290 SQP458801:SQP524290 SGT458801:SGT524290 RWX458801:RWX524290 RNB458801:RNB524290 RDF458801:RDF524290 QTJ458801:QTJ524290 QJN458801:QJN524290 PZR458801:PZR524290 PPV458801:PPV524290 PFZ458801:PFZ524290 OWD458801:OWD524290 OMH458801:OMH524290 OCL458801:OCL524290 NSP458801:NSP524290 NIT458801:NIT524290 MYX458801:MYX524290 MPB458801:MPB524290 MFF458801:MFF524290 LVJ458801:LVJ524290 LLN458801:LLN524290 LBR458801:LBR524290 KRV458801:KRV524290 KHZ458801:KHZ524290 JYD458801:JYD524290 JOH458801:JOH524290 JEL458801:JEL524290 IUP458801:IUP524290 IKT458801:IKT524290 IAX458801:IAX524290 HRB458801:HRB524290 HHF458801:HHF524290 GXJ458801:GXJ524290 GNN458801:GNN524290 GDR458801:GDR524290 FTV458801:FTV524290 FJZ458801:FJZ524290 FAD458801:FAD524290 EQH458801:EQH524290 EGL458801:EGL524290 DWP458801:DWP524290 DMT458801:DMT524290 DCX458801:DCX524290 CTB458801:CTB524290 CJF458801:CJF524290 BZJ458801:BZJ524290 BPN458801:BPN524290 BFR458801:BFR524290 AVV458801:AVV524290 ALZ458801:ALZ524290 ACD458801:ACD524290 SH458801:SH524290 IL458801:IL524290 WUX393265:WUX458754 WLB393265:WLB458754 WBF393265:WBF458754 VRJ393265:VRJ458754 VHN393265:VHN458754 UXR393265:UXR458754 UNV393265:UNV458754 UDZ393265:UDZ458754 TUD393265:TUD458754 TKH393265:TKH458754 TAL393265:TAL458754 SQP393265:SQP458754 SGT393265:SGT458754 RWX393265:RWX458754 RNB393265:RNB458754 RDF393265:RDF458754 QTJ393265:QTJ458754 QJN393265:QJN458754 PZR393265:PZR458754 PPV393265:PPV458754 PFZ393265:PFZ458754 OWD393265:OWD458754 OMH393265:OMH458754 OCL393265:OCL458754 NSP393265:NSP458754 NIT393265:NIT458754 MYX393265:MYX458754 MPB393265:MPB458754 MFF393265:MFF458754 LVJ393265:LVJ458754 LLN393265:LLN458754 LBR393265:LBR458754 KRV393265:KRV458754 KHZ393265:KHZ458754 JYD393265:JYD458754 JOH393265:JOH458754 JEL393265:JEL458754 IUP393265:IUP458754 IKT393265:IKT458754 IAX393265:IAX458754 HRB393265:HRB458754 HHF393265:HHF458754 GXJ393265:GXJ458754 GNN393265:GNN458754 GDR393265:GDR458754 FTV393265:FTV458754 FJZ393265:FJZ458754 FAD393265:FAD458754 EQH393265:EQH458754 EGL393265:EGL458754 DWP393265:DWP458754 DMT393265:DMT458754 DCX393265:DCX458754 CTB393265:CTB458754 CJF393265:CJF458754 BZJ393265:BZJ458754 BPN393265:BPN458754 BFR393265:BFR458754 AVV393265:AVV458754 ALZ393265:ALZ458754 ACD393265:ACD458754 SH393265:SH458754 IL393265:IL458754 WUX327729:WUX393218 WLB327729:WLB393218 WBF327729:WBF393218 VRJ327729:VRJ393218 VHN327729:VHN393218 UXR327729:UXR393218 UNV327729:UNV393218 UDZ327729:UDZ393218 TUD327729:TUD393218 TKH327729:TKH393218 TAL327729:TAL393218 SQP327729:SQP393218 SGT327729:SGT393218 RWX327729:RWX393218 RNB327729:RNB393218 RDF327729:RDF393218 QTJ327729:QTJ393218 QJN327729:QJN393218 PZR327729:PZR393218 PPV327729:PPV393218 PFZ327729:PFZ393218 OWD327729:OWD393218 OMH327729:OMH393218 OCL327729:OCL393218 NSP327729:NSP393218 NIT327729:NIT393218 MYX327729:MYX393218 MPB327729:MPB393218 MFF327729:MFF393218 LVJ327729:LVJ393218 LLN327729:LLN393218 LBR327729:LBR393218 KRV327729:KRV393218 KHZ327729:KHZ393218 JYD327729:JYD393218 JOH327729:JOH393218 JEL327729:JEL393218 IUP327729:IUP393218 IKT327729:IKT393218 IAX327729:IAX393218 HRB327729:HRB393218 HHF327729:HHF393218 GXJ327729:GXJ393218 GNN327729:GNN393218 GDR327729:GDR393218 FTV327729:FTV393218 FJZ327729:FJZ393218 FAD327729:FAD393218 EQH327729:EQH393218 EGL327729:EGL393218 DWP327729:DWP393218 DMT327729:DMT393218 DCX327729:DCX393218 CTB327729:CTB393218 CJF327729:CJF393218 BZJ327729:BZJ393218 BPN327729:BPN393218 BFR327729:BFR393218 AVV327729:AVV393218 ALZ327729:ALZ393218 ACD327729:ACD393218 SH327729:SH393218 IL327729:IL393218 WUX262193:WUX327682 WLB262193:WLB327682 WBF262193:WBF327682 VRJ262193:VRJ327682 VHN262193:VHN327682 UXR262193:UXR327682 UNV262193:UNV327682 UDZ262193:UDZ327682 TUD262193:TUD327682 TKH262193:TKH327682 TAL262193:TAL327682 SQP262193:SQP327682 SGT262193:SGT327682 RWX262193:RWX327682 RNB262193:RNB327682 RDF262193:RDF327682 QTJ262193:QTJ327682 QJN262193:QJN327682 PZR262193:PZR327682 PPV262193:PPV327682 PFZ262193:PFZ327682 OWD262193:OWD327682 OMH262193:OMH327682 OCL262193:OCL327682 NSP262193:NSP327682 NIT262193:NIT327682 MYX262193:MYX327682 MPB262193:MPB327682 MFF262193:MFF327682 LVJ262193:LVJ327682 LLN262193:LLN327682 LBR262193:LBR327682 KRV262193:KRV327682 KHZ262193:KHZ327682 JYD262193:JYD327682 JOH262193:JOH327682 JEL262193:JEL327682 IUP262193:IUP327682 IKT262193:IKT327682 IAX262193:IAX327682 HRB262193:HRB327682 HHF262193:HHF327682 GXJ262193:GXJ327682 GNN262193:GNN327682 GDR262193:GDR327682 FTV262193:FTV327682 FJZ262193:FJZ327682 FAD262193:FAD327682 EQH262193:EQH327682 EGL262193:EGL327682 DWP262193:DWP327682 DMT262193:DMT327682 DCX262193:DCX327682 CTB262193:CTB327682 CJF262193:CJF327682 BZJ262193:BZJ327682 BPN262193:BPN327682 BFR262193:BFR327682 AVV262193:AVV327682 ALZ262193:ALZ327682 ACD262193:ACD327682 SH262193:SH327682 IL262193:IL327682 WUX196657:WUX262146 WLB196657:WLB262146 WBF196657:WBF262146 VRJ196657:VRJ262146 VHN196657:VHN262146 UXR196657:UXR262146 UNV196657:UNV262146 UDZ196657:UDZ262146 TUD196657:TUD262146 TKH196657:TKH262146 TAL196657:TAL262146 SQP196657:SQP262146 SGT196657:SGT262146 RWX196657:RWX262146 RNB196657:RNB262146 RDF196657:RDF262146 QTJ196657:QTJ262146 QJN196657:QJN262146 PZR196657:PZR262146 PPV196657:PPV262146 PFZ196657:PFZ262146 OWD196657:OWD262146 OMH196657:OMH262146 OCL196657:OCL262146 NSP196657:NSP262146 NIT196657:NIT262146 MYX196657:MYX262146 MPB196657:MPB262146 MFF196657:MFF262146 LVJ196657:LVJ262146 LLN196657:LLN262146 LBR196657:LBR262146 KRV196657:KRV262146 KHZ196657:KHZ262146 JYD196657:JYD262146 JOH196657:JOH262146 JEL196657:JEL262146 IUP196657:IUP262146 IKT196657:IKT262146 IAX196657:IAX262146 HRB196657:HRB262146 HHF196657:HHF262146 GXJ196657:GXJ262146 GNN196657:GNN262146 GDR196657:GDR262146 FTV196657:FTV262146 FJZ196657:FJZ262146 FAD196657:FAD262146 EQH196657:EQH262146 EGL196657:EGL262146 DWP196657:DWP262146 DMT196657:DMT262146 DCX196657:DCX262146 CTB196657:CTB262146 CJF196657:CJF262146 BZJ196657:BZJ262146 BPN196657:BPN262146 BFR196657:BFR262146 AVV196657:AVV262146 ALZ196657:ALZ262146 ACD196657:ACD262146 SH196657:SH262146 IL196657:IL262146 WUX131121:WUX196610 WLB131121:WLB196610 WBF131121:WBF196610 VRJ131121:VRJ196610 VHN131121:VHN196610 UXR131121:UXR196610 UNV131121:UNV196610 UDZ131121:UDZ196610 TUD131121:TUD196610 TKH131121:TKH196610 TAL131121:TAL196610 SQP131121:SQP196610 SGT131121:SGT196610 RWX131121:RWX196610 RNB131121:RNB196610 RDF131121:RDF196610 QTJ131121:QTJ196610 QJN131121:QJN196610 PZR131121:PZR196610 PPV131121:PPV196610 PFZ131121:PFZ196610 OWD131121:OWD196610 OMH131121:OMH196610 OCL131121:OCL196610 NSP131121:NSP196610 NIT131121:NIT196610 MYX131121:MYX196610 MPB131121:MPB196610 MFF131121:MFF196610 LVJ131121:LVJ196610 LLN131121:LLN196610 LBR131121:LBR196610 KRV131121:KRV196610 KHZ131121:KHZ196610 JYD131121:JYD196610 JOH131121:JOH196610 JEL131121:JEL196610 IUP131121:IUP196610 IKT131121:IKT196610 IAX131121:IAX196610 HRB131121:HRB196610 HHF131121:HHF196610 GXJ131121:GXJ196610 GNN131121:GNN196610 GDR131121:GDR196610 FTV131121:FTV196610 FJZ131121:FJZ196610 FAD131121:FAD196610 EQH131121:EQH196610 EGL131121:EGL196610 DWP131121:DWP196610 DMT131121:DMT196610 DCX131121:DCX196610 CTB131121:CTB196610 CJF131121:CJF196610 BZJ131121:BZJ196610 BPN131121:BPN196610 BFR131121:BFR196610 AVV131121:AVV196610 ALZ131121:ALZ196610 ACD131121:ACD196610 SH131121:SH196610 IL131121:IL196610 WUX65585:WUX131074 WLB65585:WLB131074 WBF65585:WBF131074 VRJ65585:VRJ131074 VHN65585:VHN131074 UXR65585:UXR131074 UNV65585:UNV131074 UDZ65585:UDZ131074 TUD65585:TUD131074 TKH65585:TKH131074 TAL65585:TAL131074 SQP65585:SQP131074 SGT65585:SGT131074 RWX65585:RWX131074 RNB65585:RNB131074 RDF65585:RDF131074 QTJ65585:QTJ131074 QJN65585:QJN131074 PZR65585:PZR131074 PPV65585:PPV131074 PFZ65585:PFZ131074 OWD65585:OWD131074 OMH65585:OMH131074 OCL65585:OCL131074 NSP65585:NSP131074 NIT65585:NIT131074 MYX65585:MYX131074 MPB65585:MPB131074 MFF65585:MFF131074 LVJ65585:LVJ131074 LLN65585:LLN131074 LBR65585:LBR131074 KRV65585:KRV131074 KHZ65585:KHZ131074 JYD65585:JYD131074 JOH65585:JOH131074 JEL65585:JEL131074 IUP65585:IUP131074 IKT65585:IKT131074 IAX65585:IAX131074 HRB65585:HRB131074 HHF65585:HHF131074 GXJ65585:GXJ131074 GNN65585:GNN131074 GDR65585:GDR131074 FTV65585:FTV131074 FJZ65585:FJZ131074 FAD65585:FAD131074 EQH65585:EQH131074 EGL65585:EGL131074 DWP65585:DWP131074 DMT65585:DMT131074 DCX65585:DCX131074 CTB65585:CTB131074 CJF65585:CJF131074 BZJ65585:BZJ131074 BPN65585:BPN131074 BFR65585:BFR131074 AVV65585:AVV131074 ALZ65585:ALZ131074 ACD65585:ACD131074 SH65585:SH131074 IL65585:IL131074 WUX49:WUX65538 WLB49:WLB65538 WBF49:WBF65538 VRJ49:VRJ65538 VHN49:VHN65538 UXR49:UXR65538 UNV49:UNV65538 UDZ49:UDZ65538 TUD49:TUD65538 TKH49:TKH65538 TAL49:TAL65538 SQP49:SQP65538 SGT49:SGT65538 RWX49:RWX65538 RNB49:RNB65538 RDF49:RDF65538 QTJ49:QTJ65538 QJN49:QJN65538 PZR49:PZR65538 PPV49:PPV65538 PFZ49:PFZ65538 OWD49:OWD65538 OMH49:OMH65538 OCL49:OCL65538 NSP49:NSP65538 NIT49:NIT65538 MYX49:MYX65538 MPB49:MPB65538 MFF49:MFF65538 LVJ49:LVJ65538 LLN49:LLN65538 LBR49:LBR65538 KRV49:KRV65538 KHZ49:KHZ65538 JYD49:JYD65538 JOH49:JOH65538 JEL49:JEL65538 IUP49:IUP65538 IKT49:IKT65538 IAX49:IAX65538 HRB49:HRB65538 HHF49:HHF65538 GXJ49:GXJ65538 GNN49:GNN65538 GDR49:GDR65538 FTV49:FTV65538 FJZ49:FJZ65538 FAD49:FAD65538 EQH49:EQH65538 EGL49:EGL65538 DWP49:DWP65538 DMT49:DMT65538 DCX49:DCX65538 CTB49:CTB65538 CJF49:CJF65538 BZJ49:BZJ65538 BPN49:BPN65538 BFR49:BFR65538 AVV49:AVV65538 ALZ49:ALZ65538 ACD49:ACD65538 SH49:SH65538 B49:B65538 B65585:B131074 B131121:B196610 B196657:B262146 B262193:B327682 B327729:B393218 B393265:B458754 B458801:B524290 B524337:B589826 B589873:B655362 B655409:B720898 B720945:B786434 B786481:B851970 B852017:B917506 B917553:B983042 B983089:B1048576"/>
    <dataValidation allowBlank="1" showInputMessage="1" showErrorMessage="1" prompt="Captura el nombre asignado o el nombre como se le identifica a la plaza (ejem. Jefe de Ingresos, Secretario Particular, Oficial Mayor, etc.)" sqref="IK49:IK65538 WUW983053:WUW983086 WLA983053:WLA983086 WBE983053:WBE983086 VRI983053:VRI983086 VHM983053:VHM983086 UXQ983053:UXQ983086 UNU983053:UNU983086 UDY983053:UDY983086 TUC983053:TUC983086 TKG983053:TKG983086 TAK983053:TAK983086 SQO983053:SQO983086 SGS983053:SGS983086 RWW983053:RWW983086 RNA983053:RNA983086 RDE983053:RDE983086 QTI983053:QTI983086 QJM983053:QJM983086 PZQ983053:PZQ983086 PPU983053:PPU983086 PFY983053:PFY983086 OWC983053:OWC983086 OMG983053:OMG983086 OCK983053:OCK983086 NSO983053:NSO983086 NIS983053:NIS983086 MYW983053:MYW983086 MPA983053:MPA983086 MFE983053:MFE983086 LVI983053:LVI983086 LLM983053:LLM983086 LBQ983053:LBQ983086 KRU983053:KRU983086 KHY983053:KHY983086 JYC983053:JYC983086 JOG983053:JOG983086 JEK983053:JEK983086 IUO983053:IUO983086 IKS983053:IKS983086 IAW983053:IAW983086 HRA983053:HRA983086 HHE983053:HHE983086 GXI983053:GXI983086 GNM983053:GNM983086 GDQ983053:GDQ983086 FTU983053:FTU983086 FJY983053:FJY983086 FAC983053:FAC983086 EQG983053:EQG983086 EGK983053:EGK983086 DWO983053:DWO983086 DMS983053:DMS983086 DCW983053:DCW983086 CTA983053:CTA983086 CJE983053:CJE983086 BZI983053:BZI983086 BPM983053:BPM983086 BFQ983053:BFQ983086 AVU983053:AVU983086 ALY983053:ALY983086 ACC983053:ACC983086 SG983053:SG983086 IK983053:IK983086 WUW917517:WUW917550 WLA917517:WLA917550 WBE917517:WBE917550 VRI917517:VRI917550 VHM917517:VHM917550 UXQ917517:UXQ917550 UNU917517:UNU917550 UDY917517:UDY917550 TUC917517:TUC917550 TKG917517:TKG917550 TAK917517:TAK917550 SQO917517:SQO917550 SGS917517:SGS917550 RWW917517:RWW917550 RNA917517:RNA917550 RDE917517:RDE917550 QTI917517:QTI917550 QJM917517:QJM917550 PZQ917517:PZQ917550 PPU917517:PPU917550 PFY917517:PFY917550 OWC917517:OWC917550 OMG917517:OMG917550 OCK917517:OCK917550 NSO917517:NSO917550 NIS917517:NIS917550 MYW917517:MYW917550 MPA917517:MPA917550 MFE917517:MFE917550 LVI917517:LVI917550 LLM917517:LLM917550 LBQ917517:LBQ917550 KRU917517:KRU917550 KHY917517:KHY917550 JYC917517:JYC917550 JOG917517:JOG917550 JEK917517:JEK917550 IUO917517:IUO917550 IKS917517:IKS917550 IAW917517:IAW917550 HRA917517:HRA917550 HHE917517:HHE917550 GXI917517:GXI917550 GNM917517:GNM917550 GDQ917517:GDQ917550 FTU917517:FTU917550 FJY917517:FJY917550 FAC917517:FAC917550 EQG917517:EQG917550 EGK917517:EGK917550 DWO917517:DWO917550 DMS917517:DMS917550 DCW917517:DCW917550 CTA917517:CTA917550 CJE917517:CJE917550 BZI917517:BZI917550 BPM917517:BPM917550 BFQ917517:BFQ917550 AVU917517:AVU917550 ALY917517:ALY917550 ACC917517:ACC917550 SG917517:SG917550 IK917517:IK917550 WUW851981:WUW852014 WLA851981:WLA852014 WBE851981:WBE852014 VRI851981:VRI852014 VHM851981:VHM852014 UXQ851981:UXQ852014 UNU851981:UNU852014 UDY851981:UDY852014 TUC851981:TUC852014 TKG851981:TKG852014 TAK851981:TAK852014 SQO851981:SQO852014 SGS851981:SGS852014 RWW851981:RWW852014 RNA851981:RNA852014 RDE851981:RDE852014 QTI851981:QTI852014 QJM851981:QJM852014 PZQ851981:PZQ852014 PPU851981:PPU852014 PFY851981:PFY852014 OWC851981:OWC852014 OMG851981:OMG852014 OCK851981:OCK852014 NSO851981:NSO852014 NIS851981:NIS852014 MYW851981:MYW852014 MPA851981:MPA852014 MFE851981:MFE852014 LVI851981:LVI852014 LLM851981:LLM852014 LBQ851981:LBQ852014 KRU851981:KRU852014 KHY851981:KHY852014 JYC851981:JYC852014 JOG851981:JOG852014 JEK851981:JEK852014 IUO851981:IUO852014 IKS851981:IKS852014 IAW851981:IAW852014 HRA851981:HRA852014 HHE851981:HHE852014 GXI851981:GXI852014 GNM851981:GNM852014 GDQ851981:GDQ852014 FTU851981:FTU852014 FJY851981:FJY852014 FAC851981:FAC852014 EQG851981:EQG852014 EGK851981:EGK852014 DWO851981:DWO852014 DMS851981:DMS852014 DCW851981:DCW852014 CTA851981:CTA852014 CJE851981:CJE852014 BZI851981:BZI852014 BPM851981:BPM852014 BFQ851981:BFQ852014 AVU851981:AVU852014 ALY851981:ALY852014 ACC851981:ACC852014 SG851981:SG852014 IK851981:IK852014 WUW786445:WUW786478 WLA786445:WLA786478 WBE786445:WBE786478 VRI786445:VRI786478 VHM786445:VHM786478 UXQ786445:UXQ786478 UNU786445:UNU786478 UDY786445:UDY786478 TUC786445:TUC786478 TKG786445:TKG786478 TAK786445:TAK786478 SQO786445:SQO786478 SGS786445:SGS786478 RWW786445:RWW786478 RNA786445:RNA786478 RDE786445:RDE786478 QTI786445:QTI786478 QJM786445:QJM786478 PZQ786445:PZQ786478 PPU786445:PPU786478 PFY786445:PFY786478 OWC786445:OWC786478 OMG786445:OMG786478 OCK786445:OCK786478 NSO786445:NSO786478 NIS786445:NIS786478 MYW786445:MYW786478 MPA786445:MPA786478 MFE786445:MFE786478 LVI786445:LVI786478 LLM786445:LLM786478 LBQ786445:LBQ786478 KRU786445:KRU786478 KHY786445:KHY786478 JYC786445:JYC786478 JOG786445:JOG786478 JEK786445:JEK786478 IUO786445:IUO786478 IKS786445:IKS786478 IAW786445:IAW786478 HRA786445:HRA786478 HHE786445:HHE786478 GXI786445:GXI786478 GNM786445:GNM786478 GDQ786445:GDQ786478 FTU786445:FTU786478 FJY786445:FJY786478 FAC786445:FAC786478 EQG786445:EQG786478 EGK786445:EGK786478 DWO786445:DWO786478 DMS786445:DMS786478 DCW786445:DCW786478 CTA786445:CTA786478 CJE786445:CJE786478 BZI786445:BZI786478 BPM786445:BPM786478 BFQ786445:BFQ786478 AVU786445:AVU786478 ALY786445:ALY786478 ACC786445:ACC786478 SG786445:SG786478 IK786445:IK786478 WUW720909:WUW720942 WLA720909:WLA720942 WBE720909:WBE720942 VRI720909:VRI720942 VHM720909:VHM720942 UXQ720909:UXQ720942 UNU720909:UNU720942 UDY720909:UDY720942 TUC720909:TUC720942 TKG720909:TKG720942 TAK720909:TAK720942 SQO720909:SQO720942 SGS720909:SGS720942 RWW720909:RWW720942 RNA720909:RNA720942 RDE720909:RDE720942 QTI720909:QTI720942 QJM720909:QJM720942 PZQ720909:PZQ720942 PPU720909:PPU720942 PFY720909:PFY720942 OWC720909:OWC720942 OMG720909:OMG720942 OCK720909:OCK720942 NSO720909:NSO720942 NIS720909:NIS720942 MYW720909:MYW720942 MPA720909:MPA720942 MFE720909:MFE720942 LVI720909:LVI720942 LLM720909:LLM720942 LBQ720909:LBQ720942 KRU720909:KRU720942 KHY720909:KHY720942 JYC720909:JYC720942 JOG720909:JOG720942 JEK720909:JEK720942 IUO720909:IUO720942 IKS720909:IKS720942 IAW720909:IAW720942 HRA720909:HRA720942 HHE720909:HHE720942 GXI720909:GXI720942 GNM720909:GNM720942 GDQ720909:GDQ720942 FTU720909:FTU720942 FJY720909:FJY720942 FAC720909:FAC720942 EQG720909:EQG720942 EGK720909:EGK720942 DWO720909:DWO720942 DMS720909:DMS720942 DCW720909:DCW720942 CTA720909:CTA720942 CJE720909:CJE720942 BZI720909:BZI720942 BPM720909:BPM720942 BFQ720909:BFQ720942 AVU720909:AVU720942 ALY720909:ALY720942 ACC720909:ACC720942 SG720909:SG720942 IK720909:IK720942 WUW655373:WUW655406 WLA655373:WLA655406 WBE655373:WBE655406 VRI655373:VRI655406 VHM655373:VHM655406 UXQ655373:UXQ655406 UNU655373:UNU655406 UDY655373:UDY655406 TUC655373:TUC655406 TKG655373:TKG655406 TAK655373:TAK655406 SQO655373:SQO655406 SGS655373:SGS655406 RWW655373:RWW655406 RNA655373:RNA655406 RDE655373:RDE655406 QTI655373:QTI655406 QJM655373:QJM655406 PZQ655373:PZQ655406 PPU655373:PPU655406 PFY655373:PFY655406 OWC655373:OWC655406 OMG655373:OMG655406 OCK655373:OCK655406 NSO655373:NSO655406 NIS655373:NIS655406 MYW655373:MYW655406 MPA655373:MPA655406 MFE655373:MFE655406 LVI655373:LVI655406 LLM655373:LLM655406 LBQ655373:LBQ655406 KRU655373:KRU655406 KHY655373:KHY655406 JYC655373:JYC655406 JOG655373:JOG655406 JEK655373:JEK655406 IUO655373:IUO655406 IKS655373:IKS655406 IAW655373:IAW655406 HRA655373:HRA655406 HHE655373:HHE655406 GXI655373:GXI655406 GNM655373:GNM655406 GDQ655373:GDQ655406 FTU655373:FTU655406 FJY655373:FJY655406 FAC655373:FAC655406 EQG655373:EQG655406 EGK655373:EGK655406 DWO655373:DWO655406 DMS655373:DMS655406 DCW655373:DCW655406 CTA655373:CTA655406 CJE655373:CJE655406 BZI655373:BZI655406 BPM655373:BPM655406 BFQ655373:BFQ655406 AVU655373:AVU655406 ALY655373:ALY655406 ACC655373:ACC655406 SG655373:SG655406 IK655373:IK655406 WUW589837:WUW589870 WLA589837:WLA589870 WBE589837:WBE589870 VRI589837:VRI589870 VHM589837:VHM589870 UXQ589837:UXQ589870 UNU589837:UNU589870 UDY589837:UDY589870 TUC589837:TUC589870 TKG589837:TKG589870 TAK589837:TAK589870 SQO589837:SQO589870 SGS589837:SGS589870 RWW589837:RWW589870 RNA589837:RNA589870 RDE589837:RDE589870 QTI589837:QTI589870 QJM589837:QJM589870 PZQ589837:PZQ589870 PPU589837:PPU589870 PFY589837:PFY589870 OWC589837:OWC589870 OMG589837:OMG589870 OCK589837:OCK589870 NSO589837:NSO589870 NIS589837:NIS589870 MYW589837:MYW589870 MPA589837:MPA589870 MFE589837:MFE589870 LVI589837:LVI589870 LLM589837:LLM589870 LBQ589837:LBQ589870 KRU589837:KRU589870 KHY589837:KHY589870 JYC589837:JYC589870 JOG589837:JOG589870 JEK589837:JEK589870 IUO589837:IUO589870 IKS589837:IKS589870 IAW589837:IAW589870 HRA589837:HRA589870 HHE589837:HHE589870 GXI589837:GXI589870 GNM589837:GNM589870 GDQ589837:GDQ589870 FTU589837:FTU589870 FJY589837:FJY589870 FAC589837:FAC589870 EQG589837:EQG589870 EGK589837:EGK589870 DWO589837:DWO589870 DMS589837:DMS589870 DCW589837:DCW589870 CTA589837:CTA589870 CJE589837:CJE589870 BZI589837:BZI589870 BPM589837:BPM589870 BFQ589837:BFQ589870 AVU589837:AVU589870 ALY589837:ALY589870 ACC589837:ACC589870 SG589837:SG589870 IK589837:IK589870 WUW524301:WUW524334 WLA524301:WLA524334 WBE524301:WBE524334 VRI524301:VRI524334 VHM524301:VHM524334 UXQ524301:UXQ524334 UNU524301:UNU524334 UDY524301:UDY524334 TUC524301:TUC524334 TKG524301:TKG524334 TAK524301:TAK524334 SQO524301:SQO524334 SGS524301:SGS524334 RWW524301:RWW524334 RNA524301:RNA524334 RDE524301:RDE524334 QTI524301:QTI524334 QJM524301:QJM524334 PZQ524301:PZQ524334 PPU524301:PPU524334 PFY524301:PFY524334 OWC524301:OWC524334 OMG524301:OMG524334 OCK524301:OCK524334 NSO524301:NSO524334 NIS524301:NIS524334 MYW524301:MYW524334 MPA524301:MPA524334 MFE524301:MFE524334 LVI524301:LVI524334 LLM524301:LLM524334 LBQ524301:LBQ524334 KRU524301:KRU524334 KHY524301:KHY524334 JYC524301:JYC524334 JOG524301:JOG524334 JEK524301:JEK524334 IUO524301:IUO524334 IKS524301:IKS524334 IAW524301:IAW524334 HRA524301:HRA524334 HHE524301:HHE524334 GXI524301:GXI524334 GNM524301:GNM524334 GDQ524301:GDQ524334 FTU524301:FTU524334 FJY524301:FJY524334 FAC524301:FAC524334 EQG524301:EQG524334 EGK524301:EGK524334 DWO524301:DWO524334 DMS524301:DMS524334 DCW524301:DCW524334 CTA524301:CTA524334 CJE524301:CJE524334 BZI524301:BZI524334 BPM524301:BPM524334 BFQ524301:BFQ524334 AVU524301:AVU524334 ALY524301:ALY524334 ACC524301:ACC524334 SG524301:SG524334 IK524301:IK524334 WUW458765:WUW458798 WLA458765:WLA458798 WBE458765:WBE458798 VRI458765:VRI458798 VHM458765:VHM458798 UXQ458765:UXQ458798 UNU458765:UNU458798 UDY458765:UDY458798 TUC458765:TUC458798 TKG458765:TKG458798 TAK458765:TAK458798 SQO458765:SQO458798 SGS458765:SGS458798 RWW458765:RWW458798 RNA458765:RNA458798 RDE458765:RDE458798 QTI458765:QTI458798 QJM458765:QJM458798 PZQ458765:PZQ458798 PPU458765:PPU458798 PFY458765:PFY458798 OWC458765:OWC458798 OMG458765:OMG458798 OCK458765:OCK458798 NSO458765:NSO458798 NIS458765:NIS458798 MYW458765:MYW458798 MPA458765:MPA458798 MFE458765:MFE458798 LVI458765:LVI458798 LLM458765:LLM458798 LBQ458765:LBQ458798 KRU458765:KRU458798 KHY458765:KHY458798 JYC458765:JYC458798 JOG458765:JOG458798 JEK458765:JEK458798 IUO458765:IUO458798 IKS458765:IKS458798 IAW458765:IAW458798 HRA458765:HRA458798 HHE458765:HHE458798 GXI458765:GXI458798 GNM458765:GNM458798 GDQ458765:GDQ458798 FTU458765:FTU458798 FJY458765:FJY458798 FAC458765:FAC458798 EQG458765:EQG458798 EGK458765:EGK458798 DWO458765:DWO458798 DMS458765:DMS458798 DCW458765:DCW458798 CTA458765:CTA458798 CJE458765:CJE458798 BZI458765:BZI458798 BPM458765:BPM458798 BFQ458765:BFQ458798 AVU458765:AVU458798 ALY458765:ALY458798 ACC458765:ACC458798 SG458765:SG458798 IK458765:IK458798 WUW393229:WUW393262 WLA393229:WLA393262 WBE393229:WBE393262 VRI393229:VRI393262 VHM393229:VHM393262 UXQ393229:UXQ393262 UNU393229:UNU393262 UDY393229:UDY393262 TUC393229:TUC393262 TKG393229:TKG393262 TAK393229:TAK393262 SQO393229:SQO393262 SGS393229:SGS393262 RWW393229:RWW393262 RNA393229:RNA393262 RDE393229:RDE393262 QTI393229:QTI393262 QJM393229:QJM393262 PZQ393229:PZQ393262 PPU393229:PPU393262 PFY393229:PFY393262 OWC393229:OWC393262 OMG393229:OMG393262 OCK393229:OCK393262 NSO393229:NSO393262 NIS393229:NIS393262 MYW393229:MYW393262 MPA393229:MPA393262 MFE393229:MFE393262 LVI393229:LVI393262 LLM393229:LLM393262 LBQ393229:LBQ393262 KRU393229:KRU393262 KHY393229:KHY393262 JYC393229:JYC393262 JOG393229:JOG393262 JEK393229:JEK393262 IUO393229:IUO393262 IKS393229:IKS393262 IAW393229:IAW393262 HRA393229:HRA393262 HHE393229:HHE393262 GXI393229:GXI393262 GNM393229:GNM393262 GDQ393229:GDQ393262 FTU393229:FTU393262 FJY393229:FJY393262 FAC393229:FAC393262 EQG393229:EQG393262 EGK393229:EGK393262 DWO393229:DWO393262 DMS393229:DMS393262 DCW393229:DCW393262 CTA393229:CTA393262 CJE393229:CJE393262 BZI393229:BZI393262 BPM393229:BPM393262 BFQ393229:BFQ393262 AVU393229:AVU393262 ALY393229:ALY393262 ACC393229:ACC393262 SG393229:SG393262 IK393229:IK393262 WUW327693:WUW327726 WLA327693:WLA327726 WBE327693:WBE327726 VRI327693:VRI327726 VHM327693:VHM327726 UXQ327693:UXQ327726 UNU327693:UNU327726 UDY327693:UDY327726 TUC327693:TUC327726 TKG327693:TKG327726 TAK327693:TAK327726 SQO327693:SQO327726 SGS327693:SGS327726 RWW327693:RWW327726 RNA327693:RNA327726 RDE327693:RDE327726 QTI327693:QTI327726 QJM327693:QJM327726 PZQ327693:PZQ327726 PPU327693:PPU327726 PFY327693:PFY327726 OWC327693:OWC327726 OMG327693:OMG327726 OCK327693:OCK327726 NSO327693:NSO327726 NIS327693:NIS327726 MYW327693:MYW327726 MPA327693:MPA327726 MFE327693:MFE327726 LVI327693:LVI327726 LLM327693:LLM327726 LBQ327693:LBQ327726 KRU327693:KRU327726 KHY327693:KHY327726 JYC327693:JYC327726 JOG327693:JOG327726 JEK327693:JEK327726 IUO327693:IUO327726 IKS327693:IKS327726 IAW327693:IAW327726 HRA327693:HRA327726 HHE327693:HHE327726 GXI327693:GXI327726 GNM327693:GNM327726 GDQ327693:GDQ327726 FTU327693:FTU327726 FJY327693:FJY327726 FAC327693:FAC327726 EQG327693:EQG327726 EGK327693:EGK327726 DWO327693:DWO327726 DMS327693:DMS327726 DCW327693:DCW327726 CTA327693:CTA327726 CJE327693:CJE327726 BZI327693:BZI327726 BPM327693:BPM327726 BFQ327693:BFQ327726 AVU327693:AVU327726 ALY327693:ALY327726 ACC327693:ACC327726 SG327693:SG327726 IK327693:IK327726 WUW262157:WUW262190 WLA262157:WLA262190 WBE262157:WBE262190 VRI262157:VRI262190 VHM262157:VHM262190 UXQ262157:UXQ262190 UNU262157:UNU262190 UDY262157:UDY262190 TUC262157:TUC262190 TKG262157:TKG262190 TAK262157:TAK262190 SQO262157:SQO262190 SGS262157:SGS262190 RWW262157:RWW262190 RNA262157:RNA262190 RDE262157:RDE262190 QTI262157:QTI262190 QJM262157:QJM262190 PZQ262157:PZQ262190 PPU262157:PPU262190 PFY262157:PFY262190 OWC262157:OWC262190 OMG262157:OMG262190 OCK262157:OCK262190 NSO262157:NSO262190 NIS262157:NIS262190 MYW262157:MYW262190 MPA262157:MPA262190 MFE262157:MFE262190 LVI262157:LVI262190 LLM262157:LLM262190 LBQ262157:LBQ262190 KRU262157:KRU262190 KHY262157:KHY262190 JYC262157:JYC262190 JOG262157:JOG262190 JEK262157:JEK262190 IUO262157:IUO262190 IKS262157:IKS262190 IAW262157:IAW262190 HRA262157:HRA262190 HHE262157:HHE262190 GXI262157:GXI262190 GNM262157:GNM262190 GDQ262157:GDQ262190 FTU262157:FTU262190 FJY262157:FJY262190 FAC262157:FAC262190 EQG262157:EQG262190 EGK262157:EGK262190 DWO262157:DWO262190 DMS262157:DMS262190 DCW262157:DCW262190 CTA262157:CTA262190 CJE262157:CJE262190 BZI262157:BZI262190 BPM262157:BPM262190 BFQ262157:BFQ262190 AVU262157:AVU262190 ALY262157:ALY262190 ACC262157:ACC262190 SG262157:SG262190 IK262157:IK262190 WUW196621:WUW196654 WLA196621:WLA196654 WBE196621:WBE196654 VRI196621:VRI196654 VHM196621:VHM196654 UXQ196621:UXQ196654 UNU196621:UNU196654 UDY196621:UDY196654 TUC196621:TUC196654 TKG196621:TKG196654 TAK196621:TAK196654 SQO196621:SQO196654 SGS196621:SGS196654 RWW196621:RWW196654 RNA196621:RNA196654 RDE196621:RDE196654 QTI196621:QTI196654 QJM196621:QJM196654 PZQ196621:PZQ196654 PPU196621:PPU196654 PFY196621:PFY196654 OWC196621:OWC196654 OMG196621:OMG196654 OCK196621:OCK196654 NSO196621:NSO196654 NIS196621:NIS196654 MYW196621:MYW196654 MPA196621:MPA196654 MFE196621:MFE196654 LVI196621:LVI196654 LLM196621:LLM196654 LBQ196621:LBQ196654 KRU196621:KRU196654 KHY196621:KHY196654 JYC196621:JYC196654 JOG196621:JOG196654 JEK196621:JEK196654 IUO196621:IUO196654 IKS196621:IKS196654 IAW196621:IAW196654 HRA196621:HRA196654 HHE196621:HHE196654 GXI196621:GXI196654 GNM196621:GNM196654 GDQ196621:GDQ196654 FTU196621:FTU196654 FJY196621:FJY196654 FAC196621:FAC196654 EQG196621:EQG196654 EGK196621:EGK196654 DWO196621:DWO196654 DMS196621:DMS196654 DCW196621:DCW196654 CTA196621:CTA196654 CJE196621:CJE196654 BZI196621:BZI196654 BPM196621:BPM196654 BFQ196621:BFQ196654 AVU196621:AVU196654 ALY196621:ALY196654 ACC196621:ACC196654 SG196621:SG196654 IK196621:IK196654 WUW131085:WUW131118 WLA131085:WLA131118 WBE131085:WBE131118 VRI131085:VRI131118 VHM131085:VHM131118 UXQ131085:UXQ131118 UNU131085:UNU131118 UDY131085:UDY131118 TUC131085:TUC131118 TKG131085:TKG131118 TAK131085:TAK131118 SQO131085:SQO131118 SGS131085:SGS131118 RWW131085:RWW131118 RNA131085:RNA131118 RDE131085:RDE131118 QTI131085:QTI131118 QJM131085:QJM131118 PZQ131085:PZQ131118 PPU131085:PPU131118 PFY131085:PFY131118 OWC131085:OWC131118 OMG131085:OMG131118 OCK131085:OCK131118 NSO131085:NSO131118 NIS131085:NIS131118 MYW131085:MYW131118 MPA131085:MPA131118 MFE131085:MFE131118 LVI131085:LVI131118 LLM131085:LLM131118 LBQ131085:LBQ131118 KRU131085:KRU131118 KHY131085:KHY131118 JYC131085:JYC131118 JOG131085:JOG131118 JEK131085:JEK131118 IUO131085:IUO131118 IKS131085:IKS131118 IAW131085:IAW131118 HRA131085:HRA131118 HHE131085:HHE131118 GXI131085:GXI131118 GNM131085:GNM131118 GDQ131085:GDQ131118 FTU131085:FTU131118 FJY131085:FJY131118 FAC131085:FAC131118 EQG131085:EQG131118 EGK131085:EGK131118 DWO131085:DWO131118 DMS131085:DMS131118 DCW131085:DCW131118 CTA131085:CTA131118 CJE131085:CJE131118 BZI131085:BZI131118 BPM131085:BPM131118 BFQ131085:BFQ131118 AVU131085:AVU131118 ALY131085:ALY131118 ACC131085:ACC131118 SG131085:SG131118 IK131085:IK131118 WUW65549:WUW65582 WLA65549:WLA65582 WBE65549:WBE65582 VRI65549:VRI65582 VHM65549:VHM65582 UXQ65549:UXQ65582 UNU65549:UNU65582 UDY65549:UDY65582 TUC65549:TUC65582 TKG65549:TKG65582 TAK65549:TAK65582 SQO65549:SQO65582 SGS65549:SGS65582 RWW65549:RWW65582 RNA65549:RNA65582 RDE65549:RDE65582 QTI65549:QTI65582 QJM65549:QJM65582 PZQ65549:PZQ65582 PPU65549:PPU65582 PFY65549:PFY65582 OWC65549:OWC65582 OMG65549:OMG65582 OCK65549:OCK65582 NSO65549:NSO65582 NIS65549:NIS65582 MYW65549:MYW65582 MPA65549:MPA65582 MFE65549:MFE65582 LVI65549:LVI65582 LLM65549:LLM65582 LBQ65549:LBQ65582 KRU65549:KRU65582 KHY65549:KHY65582 JYC65549:JYC65582 JOG65549:JOG65582 JEK65549:JEK65582 IUO65549:IUO65582 IKS65549:IKS65582 IAW65549:IAW65582 HRA65549:HRA65582 HHE65549:HHE65582 GXI65549:GXI65582 GNM65549:GNM65582 GDQ65549:GDQ65582 FTU65549:FTU65582 FJY65549:FJY65582 FAC65549:FAC65582 EQG65549:EQG65582 EGK65549:EGK65582 DWO65549:DWO65582 DMS65549:DMS65582 DCW65549:DCW65582 CTA65549:CTA65582 CJE65549:CJE65582 BZI65549:BZI65582 BPM65549:BPM65582 BFQ65549:BFQ65582 AVU65549:AVU65582 ALY65549:ALY65582 ACC65549:ACC65582 SG65549:SG65582 IK65549:IK65582 WUW983089:WUW1048576 WLA983089:WLA1048576 WBE983089:WBE1048576 VRI983089:VRI1048576 VHM983089:VHM1048576 UXQ983089:UXQ1048576 UNU983089:UNU1048576 UDY983089:UDY1048576 TUC983089:TUC1048576 TKG983089:TKG1048576 TAK983089:TAK1048576 SQO983089:SQO1048576 SGS983089:SGS1048576 RWW983089:RWW1048576 RNA983089:RNA1048576 RDE983089:RDE1048576 QTI983089:QTI1048576 QJM983089:QJM1048576 PZQ983089:PZQ1048576 PPU983089:PPU1048576 PFY983089:PFY1048576 OWC983089:OWC1048576 OMG983089:OMG1048576 OCK983089:OCK1048576 NSO983089:NSO1048576 NIS983089:NIS1048576 MYW983089:MYW1048576 MPA983089:MPA1048576 MFE983089:MFE1048576 LVI983089:LVI1048576 LLM983089:LLM1048576 LBQ983089:LBQ1048576 KRU983089:KRU1048576 KHY983089:KHY1048576 JYC983089:JYC1048576 JOG983089:JOG1048576 JEK983089:JEK1048576 IUO983089:IUO1048576 IKS983089:IKS1048576 IAW983089:IAW1048576 HRA983089:HRA1048576 HHE983089:HHE1048576 GXI983089:GXI1048576 GNM983089:GNM1048576 GDQ983089:GDQ1048576 FTU983089:FTU1048576 FJY983089:FJY1048576 FAC983089:FAC1048576 EQG983089:EQG1048576 EGK983089:EGK1048576 DWO983089:DWO1048576 DMS983089:DMS1048576 DCW983089:DCW1048576 CTA983089:CTA1048576 CJE983089:CJE1048576 BZI983089:BZI1048576 BPM983089:BPM1048576 BFQ983089:BFQ1048576 AVU983089:AVU1048576 ALY983089:ALY1048576 ACC983089:ACC1048576 SG983089:SG1048576 IK983089:IK1048576 WUW917553:WUW983042 WLA917553:WLA983042 WBE917553:WBE983042 VRI917553:VRI983042 VHM917553:VHM983042 UXQ917553:UXQ983042 UNU917553:UNU983042 UDY917553:UDY983042 TUC917553:TUC983042 TKG917553:TKG983042 TAK917553:TAK983042 SQO917553:SQO983042 SGS917553:SGS983042 RWW917553:RWW983042 RNA917553:RNA983042 RDE917553:RDE983042 QTI917553:QTI983042 QJM917553:QJM983042 PZQ917553:PZQ983042 PPU917553:PPU983042 PFY917553:PFY983042 OWC917553:OWC983042 OMG917553:OMG983042 OCK917553:OCK983042 NSO917553:NSO983042 NIS917553:NIS983042 MYW917553:MYW983042 MPA917553:MPA983042 MFE917553:MFE983042 LVI917553:LVI983042 LLM917553:LLM983042 LBQ917553:LBQ983042 KRU917553:KRU983042 KHY917553:KHY983042 JYC917553:JYC983042 JOG917553:JOG983042 JEK917553:JEK983042 IUO917553:IUO983042 IKS917553:IKS983042 IAW917553:IAW983042 HRA917553:HRA983042 HHE917553:HHE983042 GXI917553:GXI983042 GNM917553:GNM983042 GDQ917553:GDQ983042 FTU917553:FTU983042 FJY917553:FJY983042 FAC917553:FAC983042 EQG917553:EQG983042 EGK917553:EGK983042 DWO917553:DWO983042 DMS917553:DMS983042 DCW917553:DCW983042 CTA917553:CTA983042 CJE917553:CJE983042 BZI917553:BZI983042 BPM917553:BPM983042 BFQ917553:BFQ983042 AVU917553:AVU983042 ALY917553:ALY983042 ACC917553:ACC983042 SG917553:SG983042 IK917553:IK983042 WUW852017:WUW917506 WLA852017:WLA917506 WBE852017:WBE917506 VRI852017:VRI917506 VHM852017:VHM917506 UXQ852017:UXQ917506 UNU852017:UNU917506 UDY852017:UDY917506 TUC852017:TUC917506 TKG852017:TKG917506 TAK852017:TAK917506 SQO852017:SQO917506 SGS852017:SGS917506 RWW852017:RWW917506 RNA852017:RNA917506 RDE852017:RDE917506 QTI852017:QTI917506 QJM852017:QJM917506 PZQ852017:PZQ917506 PPU852017:PPU917506 PFY852017:PFY917506 OWC852017:OWC917506 OMG852017:OMG917506 OCK852017:OCK917506 NSO852017:NSO917506 NIS852017:NIS917506 MYW852017:MYW917506 MPA852017:MPA917506 MFE852017:MFE917506 LVI852017:LVI917506 LLM852017:LLM917506 LBQ852017:LBQ917506 KRU852017:KRU917506 KHY852017:KHY917506 JYC852017:JYC917506 JOG852017:JOG917506 JEK852017:JEK917506 IUO852017:IUO917506 IKS852017:IKS917506 IAW852017:IAW917506 HRA852017:HRA917506 HHE852017:HHE917506 GXI852017:GXI917506 GNM852017:GNM917506 GDQ852017:GDQ917506 FTU852017:FTU917506 FJY852017:FJY917506 FAC852017:FAC917506 EQG852017:EQG917506 EGK852017:EGK917506 DWO852017:DWO917506 DMS852017:DMS917506 DCW852017:DCW917506 CTA852017:CTA917506 CJE852017:CJE917506 BZI852017:BZI917506 BPM852017:BPM917506 BFQ852017:BFQ917506 AVU852017:AVU917506 ALY852017:ALY917506 ACC852017:ACC917506 SG852017:SG917506 IK852017:IK917506 WUW786481:WUW851970 WLA786481:WLA851970 WBE786481:WBE851970 VRI786481:VRI851970 VHM786481:VHM851970 UXQ786481:UXQ851970 UNU786481:UNU851970 UDY786481:UDY851970 TUC786481:TUC851970 TKG786481:TKG851970 TAK786481:TAK851970 SQO786481:SQO851970 SGS786481:SGS851970 RWW786481:RWW851970 RNA786481:RNA851970 RDE786481:RDE851970 QTI786481:QTI851970 QJM786481:QJM851970 PZQ786481:PZQ851970 PPU786481:PPU851970 PFY786481:PFY851970 OWC786481:OWC851970 OMG786481:OMG851970 OCK786481:OCK851970 NSO786481:NSO851970 NIS786481:NIS851970 MYW786481:MYW851970 MPA786481:MPA851970 MFE786481:MFE851970 LVI786481:LVI851970 LLM786481:LLM851970 LBQ786481:LBQ851970 KRU786481:KRU851970 KHY786481:KHY851970 JYC786481:JYC851970 JOG786481:JOG851970 JEK786481:JEK851970 IUO786481:IUO851970 IKS786481:IKS851970 IAW786481:IAW851970 HRA786481:HRA851970 HHE786481:HHE851970 GXI786481:GXI851970 GNM786481:GNM851970 GDQ786481:GDQ851970 FTU786481:FTU851970 FJY786481:FJY851970 FAC786481:FAC851970 EQG786481:EQG851970 EGK786481:EGK851970 DWO786481:DWO851970 DMS786481:DMS851970 DCW786481:DCW851970 CTA786481:CTA851970 CJE786481:CJE851970 BZI786481:BZI851970 BPM786481:BPM851970 BFQ786481:BFQ851970 AVU786481:AVU851970 ALY786481:ALY851970 ACC786481:ACC851970 SG786481:SG851970 IK786481:IK851970 WUW720945:WUW786434 WLA720945:WLA786434 WBE720945:WBE786434 VRI720945:VRI786434 VHM720945:VHM786434 UXQ720945:UXQ786434 UNU720945:UNU786434 UDY720945:UDY786434 TUC720945:TUC786434 TKG720945:TKG786434 TAK720945:TAK786434 SQO720945:SQO786434 SGS720945:SGS786434 RWW720945:RWW786434 RNA720945:RNA786434 RDE720945:RDE786434 QTI720945:QTI786434 QJM720945:QJM786434 PZQ720945:PZQ786434 PPU720945:PPU786434 PFY720945:PFY786434 OWC720945:OWC786434 OMG720945:OMG786434 OCK720945:OCK786434 NSO720945:NSO786434 NIS720945:NIS786434 MYW720945:MYW786434 MPA720945:MPA786434 MFE720945:MFE786434 LVI720945:LVI786434 LLM720945:LLM786434 LBQ720945:LBQ786434 KRU720945:KRU786434 KHY720945:KHY786434 JYC720945:JYC786434 JOG720945:JOG786434 JEK720945:JEK786434 IUO720945:IUO786434 IKS720945:IKS786434 IAW720945:IAW786434 HRA720945:HRA786434 HHE720945:HHE786434 GXI720945:GXI786434 GNM720945:GNM786434 GDQ720945:GDQ786434 FTU720945:FTU786434 FJY720945:FJY786434 FAC720945:FAC786434 EQG720945:EQG786434 EGK720945:EGK786434 DWO720945:DWO786434 DMS720945:DMS786434 DCW720945:DCW786434 CTA720945:CTA786434 CJE720945:CJE786434 BZI720945:BZI786434 BPM720945:BPM786434 BFQ720945:BFQ786434 AVU720945:AVU786434 ALY720945:ALY786434 ACC720945:ACC786434 SG720945:SG786434 IK720945:IK786434 WUW655409:WUW720898 WLA655409:WLA720898 WBE655409:WBE720898 VRI655409:VRI720898 VHM655409:VHM720898 UXQ655409:UXQ720898 UNU655409:UNU720898 UDY655409:UDY720898 TUC655409:TUC720898 TKG655409:TKG720898 TAK655409:TAK720898 SQO655409:SQO720898 SGS655409:SGS720898 RWW655409:RWW720898 RNA655409:RNA720898 RDE655409:RDE720898 QTI655409:QTI720898 QJM655409:QJM720898 PZQ655409:PZQ720898 PPU655409:PPU720898 PFY655409:PFY720898 OWC655409:OWC720898 OMG655409:OMG720898 OCK655409:OCK720898 NSO655409:NSO720898 NIS655409:NIS720898 MYW655409:MYW720898 MPA655409:MPA720898 MFE655409:MFE720898 LVI655409:LVI720898 LLM655409:LLM720898 LBQ655409:LBQ720898 KRU655409:KRU720898 KHY655409:KHY720898 JYC655409:JYC720898 JOG655409:JOG720898 JEK655409:JEK720898 IUO655409:IUO720898 IKS655409:IKS720898 IAW655409:IAW720898 HRA655409:HRA720898 HHE655409:HHE720898 GXI655409:GXI720898 GNM655409:GNM720898 GDQ655409:GDQ720898 FTU655409:FTU720898 FJY655409:FJY720898 FAC655409:FAC720898 EQG655409:EQG720898 EGK655409:EGK720898 DWO655409:DWO720898 DMS655409:DMS720898 DCW655409:DCW720898 CTA655409:CTA720898 CJE655409:CJE720898 BZI655409:BZI720898 BPM655409:BPM720898 BFQ655409:BFQ720898 AVU655409:AVU720898 ALY655409:ALY720898 ACC655409:ACC720898 SG655409:SG720898 IK655409:IK720898 WUW589873:WUW655362 WLA589873:WLA655362 WBE589873:WBE655362 VRI589873:VRI655362 VHM589873:VHM655362 UXQ589873:UXQ655362 UNU589873:UNU655362 UDY589873:UDY655362 TUC589873:TUC655362 TKG589873:TKG655362 TAK589873:TAK655362 SQO589873:SQO655362 SGS589873:SGS655362 RWW589873:RWW655362 RNA589873:RNA655362 RDE589873:RDE655362 QTI589873:QTI655362 QJM589873:QJM655362 PZQ589873:PZQ655362 PPU589873:PPU655362 PFY589873:PFY655362 OWC589873:OWC655362 OMG589873:OMG655362 OCK589873:OCK655362 NSO589873:NSO655362 NIS589873:NIS655362 MYW589873:MYW655362 MPA589873:MPA655362 MFE589873:MFE655362 LVI589873:LVI655362 LLM589873:LLM655362 LBQ589873:LBQ655362 KRU589873:KRU655362 KHY589873:KHY655362 JYC589873:JYC655362 JOG589873:JOG655362 JEK589873:JEK655362 IUO589873:IUO655362 IKS589873:IKS655362 IAW589873:IAW655362 HRA589873:HRA655362 HHE589873:HHE655362 GXI589873:GXI655362 GNM589873:GNM655362 GDQ589873:GDQ655362 FTU589873:FTU655362 FJY589873:FJY655362 FAC589873:FAC655362 EQG589873:EQG655362 EGK589873:EGK655362 DWO589873:DWO655362 DMS589873:DMS655362 DCW589873:DCW655362 CTA589873:CTA655362 CJE589873:CJE655362 BZI589873:BZI655362 BPM589873:BPM655362 BFQ589873:BFQ655362 AVU589873:AVU655362 ALY589873:ALY655362 ACC589873:ACC655362 SG589873:SG655362 IK589873:IK655362 WUW524337:WUW589826 WLA524337:WLA589826 WBE524337:WBE589826 VRI524337:VRI589826 VHM524337:VHM589826 UXQ524337:UXQ589826 UNU524337:UNU589826 UDY524337:UDY589826 TUC524337:TUC589826 TKG524337:TKG589826 TAK524337:TAK589826 SQO524337:SQO589826 SGS524337:SGS589826 RWW524337:RWW589826 RNA524337:RNA589826 RDE524337:RDE589826 QTI524337:QTI589826 QJM524337:QJM589826 PZQ524337:PZQ589826 PPU524337:PPU589826 PFY524337:PFY589826 OWC524337:OWC589826 OMG524337:OMG589826 OCK524337:OCK589826 NSO524337:NSO589826 NIS524337:NIS589826 MYW524337:MYW589826 MPA524337:MPA589826 MFE524337:MFE589826 LVI524337:LVI589826 LLM524337:LLM589826 LBQ524337:LBQ589826 KRU524337:KRU589826 KHY524337:KHY589826 JYC524337:JYC589826 JOG524337:JOG589826 JEK524337:JEK589826 IUO524337:IUO589826 IKS524337:IKS589826 IAW524337:IAW589826 HRA524337:HRA589826 HHE524337:HHE589826 GXI524337:GXI589826 GNM524337:GNM589826 GDQ524337:GDQ589826 FTU524337:FTU589826 FJY524337:FJY589826 FAC524337:FAC589826 EQG524337:EQG589826 EGK524337:EGK589826 DWO524337:DWO589826 DMS524337:DMS589826 DCW524337:DCW589826 CTA524337:CTA589826 CJE524337:CJE589826 BZI524337:BZI589826 BPM524337:BPM589826 BFQ524337:BFQ589826 AVU524337:AVU589826 ALY524337:ALY589826 ACC524337:ACC589826 SG524337:SG589826 IK524337:IK589826 WUW458801:WUW524290 WLA458801:WLA524290 WBE458801:WBE524290 VRI458801:VRI524290 VHM458801:VHM524290 UXQ458801:UXQ524290 UNU458801:UNU524290 UDY458801:UDY524290 TUC458801:TUC524290 TKG458801:TKG524290 TAK458801:TAK524290 SQO458801:SQO524290 SGS458801:SGS524290 RWW458801:RWW524290 RNA458801:RNA524290 RDE458801:RDE524290 QTI458801:QTI524290 QJM458801:QJM524290 PZQ458801:PZQ524290 PPU458801:PPU524290 PFY458801:PFY524290 OWC458801:OWC524290 OMG458801:OMG524290 OCK458801:OCK524290 NSO458801:NSO524290 NIS458801:NIS524290 MYW458801:MYW524290 MPA458801:MPA524290 MFE458801:MFE524290 LVI458801:LVI524290 LLM458801:LLM524290 LBQ458801:LBQ524290 KRU458801:KRU524290 KHY458801:KHY524290 JYC458801:JYC524290 JOG458801:JOG524290 JEK458801:JEK524290 IUO458801:IUO524290 IKS458801:IKS524290 IAW458801:IAW524290 HRA458801:HRA524290 HHE458801:HHE524290 GXI458801:GXI524290 GNM458801:GNM524290 GDQ458801:GDQ524290 FTU458801:FTU524290 FJY458801:FJY524290 FAC458801:FAC524290 EQG458801:EQG524290 EGK458801:EGK524290 DWO458801:DWO524290 DMS458801:DMS524290 DCW458801:DCW524290 CTA458801:CTA524290 CJE458801:CJE524290 BZI458801:BZI524290 BPM458801:BPM524290 BFQ458801:BFQ524290 AVU458801:AVU524290 ALY458801:ALY524290 ACC458801:ACC524290 SG458801:SG524290 IK458801:IK524290 WUW393265:WUW458754 WLA393265:WLA458754 WBE393265:WBE458754 VRI393265:VRI458754 VHM393265:VHM458754 UXQ393265:UXQ458754 UNU393265:UNU458754 UDY393265:UDY458754 TUC393265:TUC458754 TKG393265:TKG458754 TAK393265:TAK458754 SQO393265:SQO458754 SGS393265:SGS458754 RWW393265:RWW458754 RNA393265:RNA458754 RDE393265:RDE458754 QTI393265:QTI458754 QJM393265:QJM458754 PZQ393265:PZQ458754 PPU393265:PPU458754 PFY393265:PFY458754 OWC393265:OWC458754 OMG393265:OMG458754 OCK393265:OCK458754 NSO393265:NSO458754 NIS393265:NIS458754 MYW393265:MYW458754 MPA393265:MPA458754 MFE393265:MFE458754 LVI393265:LVI458754 LLM393265:LLM458754 LBQ393265:LBQ458754 KRU393265:KRU458754 KHY393265:KHY458754 JYC393265:JYC458754 JOG393265:JOG458754 JEK393265:JEK458754 IUO393265:IUO458754 IKS393265:IKS458754 IAW393265:IAW458754 HRA393265:HRA458754 HHE393265:HHE458754 GXI393265:GXI458754 GNM393265:GNM458754 GDQ393265:GDQ458754 FTU393265:FTU458754 FJY393265:FJY458754 FAC393265:FAC458754 EQG393265:EQG458754 EGK393265:EGK458754 DWO393265:DWO458754 DMS393265:DMS458754 DCW393265:DCW458754 CTA393265:CTA458754 CJE393265:CJE458754 BZI393265:BZI458754 BPM393265:BPM458754 BFQ393265:BFQ458754 AVU393265:AVU458754 ALY393265:ALY458754 ACC393265:ACC458754 SG393265:SG458754 IK393265:IK458754 WUW327729:WUW393218 WLA327729:WLA393218 WBE327729:WBE393218 VRI327729:VRI393218 VHM327729:VHM393218 UXQ327729:UXQ393218 UNU327729:UNU393218 UDY327729:UDY393218 TUC327729:TUC393218 TKG327729:TKG393218 TAK327729:TAK393218 SQO327729:SQO393218 SGS327729:SGS393218 RWW327729:RWW393218 RNA327729:RNA393218 RDE327729:RDE393218 QTI327729:QTI393218 QJM327729:QJM393218 PZQ327729:PZQ393218 PPU327729:PPU393218 PFY327729:PFY393218 OWC327729:OWC393218 OMG327729:OMG393218 OCK327729:OCK393218 NSO327729:NSO393218 NIS327729:NIS393218 MYW327729:MYW393218 MPA327729:MPA393218 MFE327729:MFE393218 LVI327729:LVI393218 LLM327729:LLM393218 LBQ327729:LBQ393218 KRU327729:KRU393218 KHY327729:KHY393218 JYC327729:JYC393218 JOG327729:JOG393218 JEK327729:JEK393218 IUO327729:IUO393218 IKS327729:IKS393218 IAW327729:IAW393218 HRA327729:HRA393218 HHE327729:HHE393218 GXI327729:GXI393218 GNM327729:GNM393218 GDQ327729:GDQ393218 FTU327729:FTU393218 FJY327729:FJY393218 FAC327729:FAC393218 EQG327729:EQG393218 EGK327729:EGK393218 DWO327729:DWO393218 DMS327729:DMS393218 DCW327729:DCW393218 CTA327729:CTA393218 CJE327729:CJE393218 BZI327729:BZI393218 BPM327729:BPM393218 BFQ327729:BFQ393218 AVU327729:AVU393218 ALY327729:ALY393218 ACC327729:ACC393218 SG327729:SG393218 IK327729:IK393218 WUW262193:WUW327682 WLA262193:WLA327682 WBE262193:WBE327682 VRI262193:VRI327682 VHM262193:VHM327682 UXQ262193:UXQ327682 UNU262193:UNU327682 UDY262193:UDY327682 TUC262193:TUC327682 TKG262193:TKG327682 TAK262193:TAK327682 SQO262193:SQO327682 SGS262193:SGS327682 RWW262193:RWW327682 RNA262193:RNA327682 RDE262193:RDE327682 QTI262193:QTI327682 QJM262193:QJM327682 PZQ262193:PZQ327682 PPU262193:PPU327682 PFY262193:PFY327682 OWC262193:OWC327682 OMG262193:OMG327682 OCK262193:OCK327682 NSO262193:NSO327682 NIS262193:NIS327682 MYW262193:MYW327682 MPA262193:MPA327682 MFE262193:MFE327682 LVI262193:LVI327682 LLM262193:LLM327682 LBQ262193:LBQ327682 KRU262193:KRU327682 KHY262193:KHY327682 JYC262193:JYC327682 JOG262193:JOG327682 JEK262193:JEK327682 IUO262193:IUO327682 IKS262193:IKS327682 IAW262193:IAW327682 HRA262193:HRA327682 HHE262193:HHE327682 GXI262193:GXI327682 GNM262193:GNM327682 GDQ262193:GDQ327682 FTU262193:FTU327682 FJY262193:FJY327682 FAC262193:FAC327682 EQG262193:EQG327682 EGK262193:EGK327682 DWO262193:DWO327682 DMS262193:DMS327682 DCW262193:DCW327682 CTA262193:CTA327682 CJE262193:CJE327682 BZI262193:BZI327682 BPM262193:BPM327682 BFQ262193:BFQ327682 AVU262193:AVU327682 ALY262193:ALY327682 ACC262193:ACC327682 SG262193:SG327682 IK262193:IK327682 WUW196657:WUW262146 WLA196657:WLA262146 WBE196657:WBE262146 VRI196657:VRI262146 VHM196657:VHM262146 UXQ196657:UXQ262146 UNU196657:UNU262146 UDY196657:UDY262146 TUC196657:TUC262146 TKG196657:TKG262146 TAK196657:TAK262146 SQO196657:SQO262146 SGS196657:SGS262146 RWW196657:RWW262146 RNA196657:RNA262146 RDE196657:RDE262146 QTI196657:QTI262146 QJM196657:QJM262146 PZQ196657:PZQ262146 PPU196657:PPU262146 PFY196657:PFY262146 OWC196657:OWC262146 OMG196657:OMG262146 OCK196657:OCK262146 NSO196657:NSO262146 NIS196657:NIS262146 MYW196657:MYW262146 MPA196657:MPA262146 MFE196657:MFE262146 LVI196657:LVI262146 LLM196657:LLM262146 LBQ196657:LBQ262146 KRU196657:KRU262146 KHY196657:KHY262146 JYC196657:JYC262146 JOG196657:JOG262146 JEK196657:JEK262146 IUO196657:IUO262146 IKS196657:IKS262146 IAW196657:IAW262146 HRA196657:HRA262146 HHE196657:HHE262146 GXI196657:GXI262146 GNM196657:GNM262146 GDQ196657:GDQ262146 FTU196657:FTU262146 FJY196657:FJY262146 FAC196657:FAC262146 EQG196657:EQG262146 EGK196657:EGK262146 DWO196657:DWO262146 DMS196657:DMS262146 DCW196657:DCW262146 CTA196657:CTA262146 CJE196657:CJE262146 BZI196657:BZI262146 BPM196657:BPM262146 BFQ196657:BFQ262146 AVU196657:AVU262146 ALY196657:ALY262146 ACC196657:ACC262146 SG196657:SG262146 IK196657:IK262146 WUW131121:WUW196610 WLA131121:WLA196610 WBE131121:WBE196610 VRI131121:VRI196610 VHM131121:VHM196610 UXQ131121:UXQ196610 UNU131121:UNU196610 UDY131121:UDY196610 TUC131121:TUC196610 TKG131121:TKG196610 TAK131121:TAK196610 SQO131121:SQO196610 SGS131121:SGS196610 RWW131121:RWW196610 RNA131121:RNA196610 RDE131121:RDE196610 QTI131121:QTI196610 QJM131121:QJM196610 PZQ131121:PZQ196610 PPU131121:PPU196610 PFY131121:PFY196610 OWC131121:OWC196610 OMG131121:OMG196610 OCK131121:OCK196610 NSO131121:NSO196610 NIS131121:NIS196610 MYW131121:MYW196610 MPA131121:MPA196610 MFE131121:MFE196610 LVI131121:LVI196610 LLM131121:LLM196610 LBQ131121:LBQ196610 KRU131121:KRU196610 KHY131121:KHY196610 JYC131121:JYC196610 JOG131121:JOG196610 JEK131121:JEK196610 IUO131121:IUO196610 IKS131121:IKS196610 IAW131121:IAW196610 HRA131121:HRA196610 HHE131121:HHE196610 GXI131121:GXI196610 GNM131121:GNM196610 GDQ131121:GDQ196610 FTU131121:FTU196610 FJY131121:FJY196610 FAC131121:FAC196610 EQG131121:EQG196610 EGK131121:EGK196610 DWO131121:DWO196610 DMS131121:DMS196610 DCW131121:DCW196610 CTA131121:CTA196610 CJE131121:CJE196610 BZI131121:BZI196610 BPM131121:BPM196610 BFQ131121:BFQ196610 AVU131121:AVU196610 ALY131121:ALY196610 ACC131121:ACC196610 SG131121:SG196610 IK131121:IK196610 WUW65585:WUW131074 WLA65585:WLA131074 WBE65585:WBE131074 VRI65585:VRI131074 VHM65585:VHM131074 UXQ65585:UXQ131074 UNU65585:UNU131074 UDY65585:UDY131074 TUC65585:TUC131074 TKG65585:TKG131074 TAK65585:TAK131074 SQO65585:SQO131074 SGS65585:SGS131074 RWW65585:RWW131074 RNA65585:RNA131074 RDE65585:RDE131074 QTI65585:QTI131074 QJM65585:QJM131074 PZQ65585:PZQ131074 PPU65585:PPU131074 PFY65585:PFY131074 OWC65585:OWC131074 OMG65585:OMG131074 OCK65585:OCK131074 NSO65585:NSO131074 NIS65585:NIS131074 MYW65585:MYW131074 MPA65585:MPA131074 MFE65585:MFE131074 LVI65585:LVI131074 LLM65585:LLM131074 LBQ65585:LBQ131074 KRU65585:KRU131074 KHY65585:KHY131074 JYC65585:JYC131074 JOG65585:JOG131074 JEK65585:JEK131074 IUO65585:IUO131074 IKS65585:IKS131074 IAW65585:IAW131074 HRA65585:HRA131074 HHE65585:HHE131074 GXI65585:GXI131074 GNM65585:GNM131074 GDQ65585:GDQ131074 FTU65585:FTU131074 FJY65585:FJY131074 FAC65585:FAC131074 EQG65585:EQG131074 EGK65585:EGK131074 DWO65585:DWO131074 DMS65585:DMS131074 DCW65585:DCW131074 CTA65585:CTA131074 CJE65585:CJE131074 BZI65585:BZI131074 BPM65585:BPM131074 BFQ65585:BFQ131074 AVU65585:AVU131074 ALY65585:ALY131074 ACC65585:ACC131074 SG65585:SG131074 IK65585:IK131074 WUW49:WUW65538 WLA49:WLA65538 WBE49:WBE65538 VRI49:VRI65538 VHM49:VHM65538 UXQ49:UXQ65538 UNU49:UNU65538 UDY49:UDY65538 TUC49:TUC65538 TKG49:TKG65538 TAK49:TAK65538 SQO49:SQO65538 SGS49:SGS65538 RWW49:RWW65538 RNA49:RNA65538 RDE49:RDE65538 QTI49:QTI65538 QJM49:QJM65538 PZQ49:PZQ65538 PPU49:PPU65538 PFY49:PFY65538 OWC49:OWC65538 OMG49:OMG65538 OCK49:OCK65538 NSO49:NSO65538 NIS49:NIS65538 MYW49:MYW65538 MPA49:MPA65538 MFE49:MFE65538 LVI49:LVI65538 LLM49:LLM65538 LBQ49:LBQ65538 KRU49:KRU65538 KHY49:KHY65538 JYC49:JYC65538 JOG49:JOG65538 JEK49:JEK65538 IUO49:IUO65538 IKS49:IKS65538 IAW49:IAW65538 HRA49:HRA65538 HHE49:HHE65538 GXI49:GXI65538 GNM49:GNM65538 GDQ49:GDQ65538 FTU49:FTU65538 FJY49:FJY65538 FAC49:FAC65538 EQG49:EQG65538 EGK49:EGK65538 DWO49:DWO65538 DMS49:DMS65538 DCW49:DCW65538 CTA49:CTA65538 CJE49:CJE65538 BZI49:BZI65538 BPM49:BPM65538 BFQ49:BFQ65538 AVU49:AVU65538 ALY49:ALY65538 ACC49:ACC65538 SG49:SG65538 A49:A65538 A65585:A131074 A131121:A196610 A196657:A262146 A262193:A327682 A327729:A393218 A393265:A458754 A458801:A524290 A524337:A589826 A589873:A655362 A655409:A720898 A720945:A786434 A786481:A851970 A852017:A917506 A917553:A983042 A983089:A1048576 A983053:A983086 A65549:A65582 A131085:A131118 A196621:A196654 A262157:A262190 A327693:A327726 A393229:A393262 A458765:A458798 A524301:A524334 A589837:A589870 A655373:A655406 A720909:A720942 A786445:A786478 A851981:A852014 A917517:A917550 IK3:IK46 SG3:SG46 ACC3:ACC46 ALY3:ALY46 AVU3:AVU46 BFQ3:BFQ46 BPM3:BPM46 BZI3:BZI46 CJE3:CJE46 CTA3:CTA46 DCW3:DCW46 DMS3:DMS46 DWO3:DWO46 EGK3:EGK46 EQG3:EQG46 FAC3:FAC46 FJY3:FJY46 FTU3:FTU46 GDQ3:GDQ46 GNM3:GNM46 GXI3:GXI46 HHE3:HHE46 HRA3:HRA46 IAW3:IAW46 IKS3:IKS46 IUO3:IUO46 JEK3:JEK46 JOG3:JOG46 JYC3:JYC46 KHY3:KHY46 KRU3:KRU46 LBQ3:LBQ46 LLM3:LLM46 LVI3:LVI46 MFE3:MFE46 MPA3:MPA46 MYW3:MYW46 NIS3:NIS46 NSO3:NSO46 OCK3:OCK46 OMG3:OMG46 OWC3:OWC46 PFY3:PFY46 PPU3:PPU46 PZQ3:PZQ46 QJM3:QJM46 QTI3:QTI46 RDE3:RDE46 RNA3:RNA46 RWW3:RWW46 SGS3:SGS46 SQO3:SQO46 TAK3:TAK46 TKG3:TKG46 TUC3:TUC46 UDY3:UDY46 UNU3:UNU46 UXQ3:UXQ46 VHM3:VHM46 VRI3:VRI46 WBE3:WBE46 WLA3:WLA46 WUW3:WUW46"/>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N49:IN65538 SJ49:SJ65538 ACF49:ACF65538 AMB49:AMB65538 AVX49:AVX65538 BFT49:BFT65538 BPP49:BPP65538 BZL49:BZL65538 CJH49:CJH65538 CTD49:CTD65538 DCZ49:DCZ65538 DMV49:DMV65538 DWR49:DWR65538 EGN49:EGN65538 EQJ49:EQJ65538 FAF49:FAF65538 FKB49:FKB65538 FTX49:FTX65538 GDT49:GDT65538 GNP49:GNP65538 GXL49:GXL65538 HHH49:HHH65538 HRD49:HRD65538 IAZ49:IAZ65538 IKV49:IKV65538 IUR49:IUR65538 JEN49:JEN65538 JOJ49:JOJ65538 JYF49:JYF65538 KIB49:KIB65538 KRX49:KRX65538 LBT49:LBT65538 LLP49:LLP65538 LVL49:LVL65538 MFH49:MFH65538 MPD49:MPD65538 MYZ49:MYZ65538 NIV49:NIV65538 NSR49:NSR65538 OCN49:OCN65538 OMJ49:OMJ65538 OWF49:OWF65538 PGB49:PGB65538 PPX49:PPX65538 PZT49:PZT65538 QJP49:QJP65538 QTL49:QTL65538 RDH49:RDH65538 RND49:RND65538 RWZ49:RWZ65538 SGV49:SGV65538 SQR49:SQR65538 TAN49:TAN65538 TKJ49:TKJ65538 TUF49:TUF65538 UEB49:UEB65538 UNX49:UNX65538 UXT49:UXT65538 VHP49:VHP65538 VRL49:VRL65538 WBH49:WBH65538 WLD49:WLD65538 WUZ49:WUZ65538 IN65585:IN131074 SJ65585:SJ131074 ACF65585:ACF131074 AMB65585:AMB131074 AVX65585:AVX131074 BFT65585:BFT131074 BPP65585:BPP131074 BZL65585:BZL131074 CJH65585:CJH131074 CTD65585:CTD131074 DCZ65585:DCZ131074 DMV65585:DMV131074 DWR65585:DWR131074 EGN65585:EGN131074 EQJ65585:EQJ131074 FAF65585:FAF131074 FKB65585:FKB131074 FTX65585:FTX131074 GDT65585:GDT131074 GNP65585:GNP131074 GXL65585:GXL131074 HHH65585:HHH131074 HRD65585:HRD131074 IAZ65585:IAZ131074 IKV65585:IKV131074 IUR65585:IUR131074 JEN65585:JEN131074 JOJ65585:JOJ131074 JYF65585:JYF131074 KIB65585:KIB131074 KRX65585:KRX131074 LBT65585:LBT131074 LLP65585:LLP131074 LVL65585:LVL131074 MFH65585:MFH131074 MPD65585:MPD131074 MYZ65585:MYZ131074 NIV65585:NIV131074 NSR65585:NSR131074 OCN65585:OCN131074 OMJ65585:OMJ131074 OWF65585:OWF131074 PGB65585:PGB131074 PPX65585:PPX131074 PZT65585:PZT131074 QJP65585:QJP131074 QTL65585:QTL131074 RDH65585:RDH131074 RND65585:RND131074 RWZ65585:RWZ131074 SGV65585:SGV131074 SQR65585:SQR131074 TAN65585:TAN131074 TKJ65585:TKJ131074 TUF65585:TUF131074 UEB65585:UEB131074 UNX65585:UNX131074 UXT65585:UXT131074 VHP65585:VHP131074 VRL65585:VRL131074 WBH65585:WBH131074 WLD65585:WLD131074 WUZ65585:WUZ131074 IN131121:IN196610 SJ131121:SJ196610 ACF131121:ACF196610 AMB131121:AMB196610 AVX131121:AVX196610 BFT131121:BFT196610 BPP131121:BPP196610 BZL131121:BZL196610 CJH131121:CJH196610 CTD131121:CTD196610 DCZ131121:DCZ196610 DMV131121:DMV196610 DWR131121:DWR196610 EGN131121:EGN196610 EQJ131121:EQJ196610 FAF131121:FAF196610 FKB131121:FKB196610 FTX131121:FTX196610 GDT131121:GDT196610 GNP131121:GNP196610 GXL131121:GXL196610 HHH131121:HHH196610 HRD131121:HRD196610 IAZ131121:IAZ196610 IKV131121:IKV196610 IUR131121:IUR196610 JEN131121:JEN196610 JOJ131121:JOJ196610 JYF131121:JYF196610 KIB131121:KIB196610 KRX131121:KRX196610 LBT131121:LBT196610 LLP131121:LLP196610 LVL131121:LVL196610 MFH131121:MFH196610 MPD131121:MPD196610 MYZ131121:MYZ196610 NIV131121:NIV196610 NSR131121:NSR196610 OCN131121:OCN196610 OMJ131121:OMJ196610 OWF131121:OWF196610 PGB131121:PGB196610 PPX131121:PPX196610 PZT131121:PZT196610 QJP131121:QJP196610 QTL131121:QTL196610 RDH131121:RDH196610 RND131121:RND196610 RWZ131121:RWZ196610 SGV131121:SGV196610 SQR131121:SQR196610 TAN131121:TAN196610 TKJ131121:TKJ196610 TUF131121:TUF196610 UEB131121:UEB196610 UNX131121:UNX196610 UXT131121:UXT196610 VHP131121:VHP196610 VRL131121:VRL196610 WBH131121:WBH196610 WLD131121:WLD196610 WUZ131121:WUZ196610 IN196657:IN262146 SJ196657:SJ262146 ACF196657:ACF262146 AMB196657:AMB262146 AVX196657:AVX262146 BFT196657:BFT262146 BPP196657:BPP262146 BZL196657:BZL262146 CJH196657:CJH262146 CTD196657:CTD262146 DCZ196657:DCZ262146 DMV196657:DMV262146 DWR196657:DWR262146 EGN196657:EGN262146 EQJ196657:EQJ262146 FAF196657:FAF262146 FKB196657:FKB262146 FTX196657:FTX262146 GDT196657:GDT262146 GNP196657:GNP262146 GXL196657:GXL262146 HHH196657:HHH262146 HRD196657:HRD262146 IAZ196657:IAZ262146 IKV196657:IKV262146 IUR196657:IUR262146 JEN196657:JEN262146 JOJ196657:JOJ262146 JYF196657:JYF262146 KIB196657:KIB262146 KRX196657:KRX262146 LBT196657:LBT262146 LLP196657:LLP262146 LVL196657:LVL262146 MFH196657:MFH262146 MPD196657:MPD262146 MYZ196657:MYZ262146 NIV196657:NIV262146 NSR196657:NSR262146 OCN196657:OCN262146 OMJ196657:OMJ262146 OWF196657:OWF262146 PGB196657:PGB262146 PPX196657:PPX262146 PZT196657:PZT262146 QJP196657:QJP262146 QTL196657:QTL262146 RDH196657:RDH262146 RND196657:RND262146 RWZ196657:RWZ262146 SGV196657:SGV262146 SQR196657:SQR262146 TAN196657:TAN262146 TKJ196657:TKJ262146 TUF196657:TUF262146 UEB196657:UEB262146 UNX196657:UNX262146 UXT196657:UXT262146 VHP196657:VHP262146 VRL196657:VRL262146 WBH196657:WBH262146 WLD196657:WLD262146 WUZ196657:WUZ262146 IN262193:IN327682 SJ262193:SJ327682 ACF262193:ACF327682 AMB262193:AMB327682 AVX262193:AVX327682 BFT262193:BFT327682 BPP262193:BPP327682 BZL262193:BZL327682 CJH262193:CJH327682 CTD262193:CTD327682 DCZ262193:DCZ327682 DMV262193:DMV327682 DWR262193:DWR327682 EGN262193:EGN327682 EQJ262193:EQJ327682 FAF262193:FAF327682 FKB262193:FKB327682 FTX262193:FTX327682 GDT262193:GDT327682 GNP262193:GNP327682 GXL262193:GXL327682 HHH262193:HHH327682 HRD262193:HRD327682 IAZ262193:IAZ327682 IKV262193:IKV327682 IUR262193:IUR327682 JEN262193:JEN327682 JOJ262193:JOJ327682 JYF262193:JYF327682 KIB262193:KIB327682 KRX262193:KRX327682 LBT262193:LBT327682 LLP262193:LLP327682 LVL262193:LVL327682 MFH262193:MFH327682 MPD262193:MPD327682 MYZ262193:MYZ327682 NIV262193:NIV327682 NSR262193:NSR327682 OCN262193:OCN327682 OMJ262193:OMJ327682 OWF262193:OWF327682 PGB262193:PGB327682 PPX262193:PPX327682 PZT262193:PZT327682 QJP262193:QJP327682 QTL262193:QTL327682 RDH262193:RDH327682 RND262193:RND327682 RWZ262193:RWZ327682 SGV262193:SGV327682 SQR262193:SQR327682 TAN262193:TAN327682 TKJ262193:TKJ327682 TUF262193:TUF327682 UEB262193:UEB327682 UNX262193:UNX327682 UXT262193:UXT327682 VHP262193:VHP327682 VRL262193:VRL327682 WBH262193:WBH327682 WLD262193:WLD327682 WUZ262193:WUZ327682 IN327729:IN393218 SJ327729:SJ393218 ACF327729:ACF393218 AMB327729:AMB393218 AVX327729:AVX393218 BFT327729:BFT393218 BPP327729:BPP393218 BZL327729:BZL393218 CJH327729:CJH393218 CTD327729:CTD393218 DCZ327729:DCZ393218 DMV327729:DMV393218 DWR327729:DWR393218 EGN327729:EGN393218 EQJ327729:EQJ393218 FAF327729:FAF393218 FKB327729:FKB393218 FTX327729:FTX393218 GDT327729:GDT393218 GNP327729:GNP393218 GXL327729:GXL393218 HHH327729:HHH393218 HRD327729:HRD393218 IAZ327729:IAZ393218 IKV327729:IKV393218 IUR327729:IUR393218 JEN327729:JEN393218 JOJ327729:JOJ393218 JYF327729:JYF393218 KIB327729:KIB393218 KRX327729:KRX393218 LBT327729:LBT393218 LLP327729:LLP393218 LVL327729:LVL393218 MFH327729:MFH393218 MPD327729:MPD393218 MYZ327729:MYZ393218 NIV327729:NIV393218 NSR327729:NSR393218 OCN327729:OCN393218 OMJ327729:OMJ393218 OWF327729:OWF393218 PGB327729:PGB393218 PPX327729:PPX393218 PZT327729:PZT393218 QJP327729:QJP393218 QTL327729:QTL393218 RDH327729:RDH393218 RND327729:RND393218 RWZ327729:RWZ393218 SGV327729:SGV393218 SQR327729:SQR393218 TAN327729:TAN393218 TKJ327729:TKJ393218 TUF327729:TUF393218 UEB327729:UEB393218 UNX327729:UNX393218 UXT327729:UXT393218 VHP327729:VHP393218 VRL327729:VRL393218 WBH327729:WBH393218 WLD327729:WLD393218 WUZ327729:WUZ393218 IN393265:IN458754 SJ393265:SJ458754 ACF393265:ACF458754 AMB393265:AMB458754 AVX393265:AVX458754 BFT393265:BFT458754 BPP393265:BPP458754 BZL393265:BZL458754 CJH393265:CJH458754 CTD393265:CTD458754 DCZ393265:DCZ458754 DMV393265:DMV458754 DWR393265:DWR458754 EGN393265:EGN458754 EQJ393265:EQJ458754 FAF393265:FAF458754 FKB393265:FKB458754 FTX393265:FTX458754 GDT393265:GDT458754 GNP393265:GNP458754 GXL393265:GXL458754 HHH393265:HHH458754 HRD393265:HRD458754 IAZ393265:IAZ458754 IKV393265:IKV458754 IUR393265:IUR458754 JEN393265:JEN458754 JOJ393265:JOJ458754 JYF393265:JYF458754 KIB393265:KIB458754 KRX393265:KRX458754 LBT393265:LBT458754 LLP393265:LLP458754 LVL393265:LVL458754 MFH393265:MFH458754 MPD393265:MPD458754 MYZ393265:MYZ458754 NIV393265:NIV458754 NSR393265:NSR458754 OCN393265:OCN458754 OMJ393265:OMJ458754 OWF393265:OWF458754 PGB393265:PGB458754 PPX393265:PPX458754 PZT393265:PZT458754 QJP393265:QJP458754 QTL393265:QTL458754 RDH393265:RDH458754 RND393265:RND458754 RWZ393265:RWZ458754 SGV393265:SGV458754 SQR393265:SQR458754 TAN393265:TAN458754 TKJ393265:TKJ458754 TUF393265:TUF458754 UEB393265:UEB458754 UNX393265:UNX458754 UXT393265:UXT458754 VHP393265:VHP458754 VRL393265:VRL458754 WBH393265:WBH458754 WLD393265:WLD458754 WUZ393265:WUZ458754 IN458801:IN524290 SJ458801:SJ524290 ACF458801:ACF524290 AMB458801:AMB524290 AVX458801:AVX524290 BFT458801:BFT524290 BPP458801:BPP524290 BZL458801:BZL524290 CJH458801:CJH524290 CTD458801:CTD524290 DCZ458801:DCZ524290 DMV458801:DMV524290 DWR458801:DWR524290 EGN458801:EGN524290 EQJ458801:EQJ524290 FAF458801:FAF524290 FKB458801:FKB524290 FTX458801:FTX524290 GDT458801:GDT524290 GNP458801:GNP524290 GXL458801:GXL524290 HHH458801:HHH524290 HRD458801:HRD524290 IAZ458801:IAZ524290 IKV458801:IKV524290 IUR458801:IUR524290 JEN458801:JEN524290 JOJ458801:JOJ524290 JYF458801:JYF524290 KIB458801:KIB524290 KRX458801:KRX524290 LBT458801:LBT524290 LLP458801:LLP524290 LVL458801:LVL524290 MFH458801:MFH524290 MPD458801:MPD524290 MYZ458801:MYZ524290 NIV458801:NIV524290 NSR458801:NSR524290 OCN458801:OCN524290 OMJ458801:OMJ524290 OWF458801:OWF524290 PGB458801:PGB524290 PPX458801:PPX524290 PZT458801:PZT524290 QJP458801:QJP524290 QTL458801:QTL524290 RDH458801:RDH524290 RND458801:RND524290 RWZ458801:RWZ524290 SGV458801:SGV524290 SQR458801:SQR524290 TAN458801:TAN524290 TKJ458801:TKJ524290 TUF458801:TUF524290 UEB458801:UEB524290 UNX458801:UNX524290 UXT458801:UXT524290 VHP458801:VHP524290 VRL458801:VRL524290 WBH458801:WBH524290 WLD458801:WLD524290 WUZ458801:WUZ524290 IN524337:IN589826 SJ524337:SJ589826 ACF524337:ACF589826 AMB524337:AMB589826 AVX524337:AVX589826 BFT524337:BFT589826 BPP524337:BPP589826 BZL524337:BZL589826 CJH524337:CJH589826 CTD524337:CTD589826 DCZ524337:DCZ589826 DMV524337:DMV589826 DWR524337:DWR589826 EGN524337:EGN589826 EQJ524337:EQJ589826 FAF524337:FAF589826 FKB524337:FKB589826 FTX524337:FTX589826 GDT524337:GDT589826 GNP524337:GNP589826 GXL524337:GXL589826 HHH524337:HHH589826 HRD524337:HRD589826 IAZ524337:IAZ589826 IKV524337:IKV589826 IUR524337:IUR589826 JEN524337:JEN589826 JOJ524337:JOJ589826 JYF524337:JYF589826 KIB524337:KIB589826 KRX524337:KRX589826 LBT524337:LBT589826 LLP524337:LLP589826 LVL524337:LVL589826 MFH524337:MFH589826 MPD524337:MPD589826 MYZ524337:MYZ589826 NIV524337:NIV589826 NSR524337:NSR589826 OCN524337:OCN589826 OMJ524337:OMJ589826 OWF524337:OWF589826 PGB524337:PGB589826 PPX524337:PPX589826 PZT524337:PZT589826 QJP524337:QJP589826 QTL524337:QTL589826 RDH524337:RDH589826 RND524337:RND589826 RWZ524337:RWZ589826 SGV524337:SGV589826 SQR524337:SQR589826 TAN524337:TAN589826 TKJ524337:TKJ589826 TUF524337:TUF589826 UEB524337:UEB589826 UNX524337:UNX589826 UXT524337:UXT589826 VHP524337:VHP589826 VRL524337:VRL589826 WBH524337:WBH589826 WLD524337:WLD589826 WUZ524337:WUZ589826 IN589873:IN655362 SJ589873:SJ655362 ACF589873:ACF655362 AMB589873:AMB655362 AVX589873:AVX655362 BFT589873:BFT655362 BPP589873:BPP655362 BZL589873:BZL655362 CJH589873:CJH655362 CTD589873:CTD655362 DCZ589873:DCZ655362 DMV589873:DMV655362 DWR589873:DWR655362 EGN589873:EGN655362 EQJ589873:EQJ655362 FAF589873:FAF655362 FKB589873:FKB655362 FTX589873:FTX655362 GDT589873:GDT655362 GNP589873:GNP655362 GXL589873:GXL655362 HHH589873:HHH655362 HRD589873:HRD655362 IAZ589873:IAZ655362 IKV589873:IKV655362 IUR589873:IUR655362 JEN589873:JEN655362 JOJ589873:JOJ655362 JYF589873:JYF655362 KIB589873:KIB655362 KRX589873:KRX655362 LBT589873:LBT655362 LLP589873:LLP655362 LVL589873:LVL655362 MFH589873:MFH655362 MPD589873:MPD655362 MYZ589873:MYZ655362 NIV589873:NIV655362 NSR589873:NSR655362 OCN589873:OCN655362 OMJ589873:OMJ655362 OWF589873:OWF655362 PGB589873:PGB655362 PPX589873:PPX655362 PZT589873:PZT655362 QJP589873:QJP655362 QTL589873:QTL655362 RDH589873:RDH655362 RND589873:RND655362 RWZ589873:RWZ655362 SGV589873:SGV655362 SQR589873:SQR655362 TAN589873:TAN655362 TKJ589873:TKJ655362 TUF589873:TUF655362 UEB589873:UEB655362 UNX589873:UNX655362 UXT589873:UXT655362 VHP589873:VHP655362 VRL589873:VRL655362 WBH589873:WBH655362 WLD589873:WLD655362 WUZ589873:WUZ655362 IN655409:IN720898 SJ655409:SJ720898 ACF655409:ACF720898 AMB655409:AMB720898 AVX655409:AVX720898 BFT655409:BFT720898 BPP655409:BPP720898 BZL655409:BZL720898 CJH655409:CJH720898 CTD655409:CTD720898 DCZ655409:DCZ720898 DMV655409:DMV720898 DWR655409:DWR720898 EGN655409:EGN720898 EQJ655409:EQJ720898 FAF655409:FAF720898 FKB655409:FKB720898 FTX655409:FTX720898 GDT655409:GDT720898 GNP655409:GNP720898 GXL655409:GXL720898 HHH655409:HHH720898 HRD655409:HRD720898 IAZ655409:IAZ720898 IKV655409:IKV720898 IUR655409:IUR720898 JEN655409:JEN720898 JOJ655409:JOJ720898 JYF655409:JYF720898 KIB655409:KIB720898 KRX655409:KRX720898 LBT655409:LBT720898 LLP655409:LLP720898 LVL655409:LVL720898 MFH655409:MFH720898 MPD655409:MPD720898 MYZ655409:MYZ720898 NIV655409:NIV720898 NSR655409:NSR720898 OCN655409:OCN720898 OMJ655409:OMJ720898 OWF655409:OWF720898 PGB655409:PGB720898 PPX655409:PPX720898 PZT655409:PZT720898 QJP655409:QJP720898 QTL655409:QTL720898 RDH655409:RDH720898 RND655409:RND720898 RWZ655409:RWZ720898 SGV655409:SGV720898 SQR655409:SQR720898 TAN655409:TAN720898 TKJ655409:TKJ720898 TUF655409:TUF720898 UEB655409:UEB720898 UNX655409:UNX720898 UXT655409:UXT720898 VHP655409:VHP720898 VRL655409:VRL720898 WBH655409:WBH720898 WLD655409:WLD720898 WUZ655409:WUZ720898 IN720945:IN786434 SJ720945:SJ786434 ACF720945:ACF786434 AMB720945:AMB786434 AVX720945:AVX786434 BFT720945:BFT786434 BPP720945:BPP786434 BZL720945:BZL786434 CJH720945:CJH786434 CTD720945:CTD786434 DCZ720945:DCZ786434 DMV720945:DMV786434 DWR720945:DWR786434 EGN720945:EGN786434 EQJ720945:EQJ786434 FAF720945:FAF786434 FKB720945:FKB786434 FTX720945:FTX786434 GDT720945:GDT786434 GNP720945:GNP786434 GXL720945:GXL786434 HHH720945:HHH786434 HRD720945:HRD786434 IAZ720945:IAZ786434 IKV720945:IKV786434 IUR720945:IUR786434 JEN720945:JEN786434 JOJ720945:JOJ786434 JYF720945:JYF786434 KIB720945:KIB786434 KRX720945:KRX786434 LBT720945:LBT786434 LLP720945:LLP786434 LVL720945:LVL786434 MFH720945:MFH786434 MPD720945:MPD786434 MYZ720945:MYZ786434 NIV720945:NIV786434 NSR720945:NSR786434 OCN720945:OCN786434 OMJ720945:OMJ786434 OWF720945:OWF786434 PGB720945:PGB786434 PPX720945:PPX786434 PZT720945:PZT786434 QJP720945:QJP786434 QTL720945:QTL786434 RDH720945:RDH786434 RND720945:RND786434 RWZ720945:RWZ786434 SGV720945:SGV786434 SQR720945:SQR786434 TAN720945:TAN786434 TKJ720945:TKJ786434 TUF720945:TUF786434 UEB720945:UEB786434 UNX720945:UNX786434 UXT720945:UXT786434 VHP720945:VHP786434 VRL720945:VRL786434 WBH720945:WBH786434 WLD720945:WLD786434 WUZ720945:WUZ786434 IN786481:IN851970 SJ786481:SJ851970 ACF786481:ACF851970 AMB786481:AMB851970 AVX786481:AVX851970 BFT786481:BFT851970 BPP786481:BPP851970 BZL786481:BZL851970 CJH786481:CJH851970 CTD786481:CTD851970 DCZ786481:DCZ851970 DMV786481:DMV851970 DWR786481:DWR851970 EGN786481:EGN851970 EQJ786481:EQJ851970 FAF786481:FAF851970 FKB786481:FKB851970 FTX786481:FTX851970 GDT786481:GDT851970 GNP786481:GNP851970 GXL786481:GXL851970 HHH786481:HHH851970 HRD786481:HRD851970 IAZ786481:IAZ851970 IKV786481:IKV851970 IUR786481:IUR851970 JEN786481:JEN851970 JOJ786481:JOJ851970 JYF786481:JYF851970 KIB786481:KIB851970 KRX786481:KRX851970 LBT786481:LBT851970 LLP786481:LLP851970 LVL786481:LVL851970 MFH786481:MFH851970 MPD786481:MPD851970 MYZ786481:MYZ851970 NIV786481:NIV851970 NSR786481:NSR851970 OCN786481:OCN851970 OMJ786481:OMJ851970 OWF786481:OWF851970 PGB786481:PGB851970 PPX786481:PPX851970 PZT786481:PZT851970 QJP786481:QJP851970 QTL786481:QTL851970 RDH786481:RDH851970 RND786481:RND851970 RWZ786481:RWZ851970 SGV786481:SGV851970 SQR786481:SQR851970 TAN786481:TAN851970 TKJ786481:TKJ851970 TUF786481:TUF851970 UEB786481:UEB851970 UNX786481:UNX851970 UXT786481:UXT851970 VHP786481:VHP851970 VRL786481:VRL851970 WBH786481:WBH851970 WLD786481:WLD851970 WUZ786481:WUZ851970 IN852017:IN917506 SJ852017:SJ917506 ACF852017:ACF917506 AMB852017:AMB917506 AVX852017:AVX917506 BFT852017:BFT917506 BPP852017:BPP917506 BZL852017:BZL917506 CJH852017:CJH917506 CTD852017:CTD917506 DCZ852017:DCZ917506 DMV852017:DMV917506 DWR852017:DWR917506 EGN852017:EGN917506 EQJ852017:EQJ917506 FAF852017:FAF917506 FKB852017:FKB917506 FTX852017:FTX917506 GDT852017:GDT917506 GNP852017:GNP917506 GXL852017:GXL917506 HHH852017:HHH917506 HRD852017:HRD917506 IAZ852017:IAZ917506 IKV852017:IKV917506 IUR852017:IUR917506 JEN852017:JEN917506 JOJ852017:JOJ917506 JYF852017:JYF917506 KIB852017:KIB917506 KRX852017:KRX917506 LBT852017:LBT917506 LLP852017:LLP917506 LVL852017:LVL917506 MFH852017:MFH917506 MPD852017:MPD917506 MYZ852017:MYZ917506 NIV852017:NIV917506 NSR852017:NSR917506 OCN852017:OCN917506 OMJ852017:OMJ917506 OWF852017:OWF917506 PGB852017:PGB917506 PPX852017:PPX917506 PZT852017:PZT917506 QJP852017:QJP917506 QTL852017:QTL917506 RDH852017:RDH917506 RND852017:RND917506 RWZ852017:RWZ917506 SGV852017:SGV917506 SQR852017:SQR917506 TAN852017:TAN917506 TKJ852017:TKJ917506 TUF852017:TUF917506 UEB852017:UEB917506 UNX852017:UNX917506 UXT852017:UXT917506 VHP852017:VHP917506 VRL852017:VRL917506 WBH852017:WBH917506 WLD852017:WLD917506 WUZ852017:WUZ917506 IN917553:IN983042 SJ917553:SJ983042 ACF917553:ACF983042 AMB917553:AMB983042 AVX917553:AVX983042 BFT917553:BFT983042 BPP917553:BPP983042 BZL917553:BZL983042 CJH917553:CJH983042 CTD917553:CTD983042 DCZ917553:DCZ983042 DMV917553:DMV983042 DWR917553:DWR983042 EGN917553:EGN983042 EQJ917553:EQJ983042 FAF917553:FAF983042 FKB917553:FKB983042 FTX917553:FTX983042 GDT917553:GDT983042 GNP917553:GNP983042 GXL917553:GXL983042 HHH917553:HHH983042 HRD917553:HRD983042 IAZ917553:IAZ983042 IKV917553:IKV983042 IUR917553:IUR983042 JEN917553:JEN983042 JOJ917553:JOJ983042 JYF917553:JYF983042 KIB917553:KIB983042 KRX917553:KRX983042 LBT917553:LBT983042 LLP917553:LLP983042 LVL917553:LVL983042 MFH917553:MFH983042 MPD917553:MPD983042 MYZ917553:MYZ983042 NIV917553:NIV983042 NSR917553:NSR983042 OCN917553:OCN983042 OMJ917553:OMJ983042 OWF917553:OWF983042 PGB917553:PGB983042 PPX917553:PPX983042 PZT917553:PZT983042 QJP917553:QJP983042 QTL917553:QTL983042 RDH917553:RDH983042 RND917553:RND983042 RWZ917553:RWZ983042 SGV917553:SGV983042 SQR917553:SQR983042 TAN917553:TAN983042 TKJ917553:TKJ983042 TUF917553:TUF983042 UEB917553:UEB983042 UNX917553:UNX983042 UXT917553:UXT983042 VHP917553:VHP983042 VRL917553:VRL983042 WBH917553:WBH983042 WLD917553:WLD983042 WUZ917553:WUZ983042 IN983089:IN1048576 SJ983089:SJ1048576 ACF983089:ACF1048576 AMB983089:AMB1048576 AVX983089:AVX1048576 BFT983089:BFT1048576 BPP983089:BPP1048576 BZL983089:BZL1048576 CJH983089:CJH1048576 CTD983089:CTD1048576 DCZ983089:DCZ1048576 DMV983089:DMV1048576 DWR983089:DWR1048576 EGN983089:EGN1048576 EQJ983089:EQJ1048576 FAF983089:FAF1048576 FKB983089:FKB1048576 FTX983089:FTX1048576 GDT983089:GDT1048576 GNP983089:GNP1048576 GXL983089:GXL1048576 HHH983089:HHH1048576 HRD983089:HRD1048576 IAZ983089:IAZ1048576 IKV983089:IKV1048576 IUR983089:IUR1048576 JEN983089:JEN1048576 JOJ983089:JOJ1048576 JYF983089:JYF1048576 KIB983089:KIB1048576 KRX983089:KRX1048576 LBT983089:LBT1048576 LLP983089:LLP1048576 LVL983089:LVL1048576 MFH983089:MFH1048576 MPD983089:MPD1048576 MYZ983089:MYZ1048576 NIV983089:NIV1048576 NSR983089:NSR1048576 OCN983089:OCN1048576 OMJ983089:OMJ1048576 OWF983089:OWF1048576 PGB983089:PGB1048576 PPX983089:PPX1048576 PZT983089:PZT1048576 QJP983089:QJP1048576 QTL983089:QTL1048576 RDH983089:RDH1048576 RND983089:RND1048576 RWZ983089:RWZ1048576 SGV983089:SGV1048576 SQR983089:SQR1048576 TAN983089:TAN1048576 TKJ983089:TKJ1048576 TUF983089:TUF1048576 UEB983089:UEB1048576 UNX983089:UNX1048576 UXT983089:UXT1048576 VHP983089:VHP1048576 VRL983089:VRL1048576 WBH983089:WBH1048576 WLD983089:WLD1048576 WUZ983089:WUZ1048576">
      <formula1>#REF!</formula1>
    </dataValidation>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M49:IM65538 WUY983089:WUY1048576 WLC983089:WLC1048576 WBG983089:WBG1048576 VRK983089:VRK1048576 VHO983089:VHO1048576 UXS983089:UXS1048576 UNW983089:UNW1048576 UEA983089:UEA1048576 TUE983089:TUE1048576 TKI983089:TKI1048576 TAM983089:TAM1048576 SQQ983089:SQQ1048576 SGU983089:SGU1048576 RWY983089:RWY1048576 RNC983089:RNC1048576 RDG983089:RDG1048576 QTK983089:QTK1048576 QJO983089:QJO1048576 PZS983089:PZS1048576 PPW983089:PPW1048576 PGA983089:PGA1048576 OWE983089:OWE1048576 OMI983089:OMI1048576 OCM983089:OCM1048576 NSQ983089:NSQ1048576 NIU983089:NIU1048576 MYY983089:MYY1048576 MPC983089:MPC1048576 MFG983089:MFG1048576 LVK983089:LVK1048576 LLO983089:LLO1048576 LBS983089:LBS1048576 KRW983089:KRW1048576 KIA983089:KIA1048576 JYE983089:JYE1048576 JOI983089:JOI1048576 JEM983089:JEM1048576 IUQ983089:IUQ1048576 IKU983089:IKU1048576 IAY983089:IAY1048576 HRC983089:HRC1048576 HHG983089:HHG1048576 GXK983089:GXK1048576 GNO983089:GNO1048576 GDS983089:GDS1048576 FTW983089:FTW1048576 FKA983089:FKA1048576 FAE983089:FAE1048576 EQI983089:EQI1048576 EGM983089:EGM1048576 DWQ983089:DWQ1048576 DMU983089:DMU1048576 DCY983089:DCY1048576 CTC983089:CTC1048576 CJG983089:CJG1048576 BZK983089:BZK1048576 BPO983089:BPO1048576 BFS983089:BFS1048576 AVW983089:AVW1048576 AMA983089:AMA1048576 ACE983089:ACE1048576 SI983089:SI1048576 IM983089:IM1048576 WUY917553:WUY983042 WLC917553:WLC983042 WBG917553:WBG983042 VRK917553:VRK983042 VHO917553:VHO983042 UXS917553:UXS983042 UNW917553:UNW983042 UEA917553:UEA983042 TUE917553:TUE983042 TKI917553:TKI983042 TAM917553:TAM983042 SQQ917553:SQQ983042 SGU917553:SGU983042 RWY917553:RWY983042 RNC917553:RNC983042 RDG917553:RDG983042 QTK917553:QTK983042 QJO917553:QJO983042 PZS917553:PZS983042 PPW917553:PPW983042 PGA917553:PGA983042 OWE917553:OWE983042 OMI917553:OMI983042 OCM917553:OCM983042 NSQ917553:NSQ983042 NIU917553:NIU983042 MYY917553:MYY983042 MPC917553:MPC983042 MFG917553:MFG983042 LVK917553:LVK983042 LLO917553:LLO983042 LBS917553:LBS983042 KRW917553:KRW983042 KIA917553:KIA983042 JYE917553:JYE983042 JOI917553:JOI983042 JEM917553:JEM983042 IUQ917553:IUQ983042 IKU917553:IKU983042 IAY917553:IAY983042 HRC917553:HRC983042 HHG917553:HHG983042 GXK917553:GXK983042 GNO917553:GNO983042 GDS917553:GDS983042 FTW917553:FTW983042 FKA917553:FKA983042 FAE917553:FAE983042 EQI917553:EQI983042 EGM917553:EGM983042 DWQ917553:DWQ983042 DMU917553:DMU983042 DCY917553:DCY983042 CTC917553:CTC983042 CJG917553:CJG983042 BZK917553:BZK983042 BPO917553:BPO983042 BFS917553:BFS983042 AVW917553:AVW983042 AMA917553:AMA983042 ACE917553:ACE983042 SI917553:SI983042 IM917553:IM983042 WUY852017:WUY917506 WLC852017:WLC917506 WBG852017:WBG917506 VRK852017:VRK917506 VHO852017:VHO917506 UXS852017:UXS917506 UNW852017:UNW917506 UEA852017:UEA917506 TUE852017:TUE917506 TKI852017:TKI917506 TAM852017:TAM917506 SQQ852017:SQQ917506 SGU852017:SGU917506 RWY852017:RWY917506 RNC852017:RNC917506 RDG852017:RDG917506 QTK852017:QTK917506 QJO852017:QJO917506 PZS852017:PZS917506 PPW852017:PPW917506 PGA852017:PGA917506 OWE852017:OWE917506 OMI852017:OMI917506 OCM852017:OCM917506 NSQ852017:NSQ917506 NIU852017:NIU917506 MYY852017:MYY917506 MPC852017:MPC917506 MFG852017:MFG917506 LVK852017:LVK917506 LLO852017:LLO917506 LBS852017:LBS917506 KRW852017:KRW917506 KIA852017:KIA917506 JYE852017:JYE917506 JOI852017:JOI917506 JEM852017:JEM917506 IUQ852017:IUQ917506 IKU852017:IKU917506 IAY852017:IAY917506 HRC852017:HRC917506 HHG852017:HHG917506 GXK852017:GXK917506 GNO852017:GNO917506 GDS852017:GDS917506 FTW852017:FTW917506 FKA852017:FKA917506 FAE852017:FAE917506 EQI852017:EQI917506 EGM852017:EGM917506 DWQ852017:DWQ917506 DMU852017:DMU917506 DCY852017:DCY917506 CTC852017:CTC917506 CJG852017:CJG917506 BZK852017:BZK917506 BPO852017:BPO917506 BFS852017:BFS917506 AVW852017:AVW917506 AMA852017:AMA917506 ACE852017:ACE917506 SI852017:SI917506 IM852017:IM917506 WUY786481:WUY851970 WLC786481:WLC851970 WBG786481:WBG851970 VRK786481:VRK851970 VHO786481:VHO851970 UXS786481:UXS851970 UNW786481:UNW851970 UEA786481:UEA851970 TUE786481:TUE851970 TKI786481:TKI851970 TAM786481:TAM851970 SQQ786481:SQQ851970 SGU786481:SGU851970 RWY786481:RWY851970 RNC786481:RNC851970 RDG786481:RDG851970 QTK786481:QTK851970 QJO786481:QJO851970 PZS786481:PZS851970 PPW786481:PPW851970 PGA786481:PGA851970 OWE786481:OWE851970 OMI786481:OMI851970 OCM786481:OCM851970 NSQ786481:NSQ851970 NIU786481:NIU851970 MYY786481:MYY851970 MPC786481:MPC851970 MFG786481:MFG851970 LVK786481:LVK851970 LLO786481:LLO851970 LBS786481:LBS851970 KRW786481:KRW851970 KIA786481:KIA851970 JYE786481:JYE851970 JOI786481:JOI851970 JEM786481:JEM851970 IUQ786481:IUQ851970 IKU786481:IKU851970 IAY786481:IAY851970 HRC786481:HRC851970 HHG786481:HHG851970 GXK786481:GXK851970 GNO786481:GNO851970 GDS786481:GDS851970 FTW786481:FTW851970 FKA786481:FKA851970 FAE786481:FAE851970 EQI786481:EQI851970 EGM786481:EGM851970 DWQ786481:DWQ851970 DMU786481:DMU851970 DCY786481:DCY851970 CTC786481:CTC851970 CJG786481:CJG851970 BZK786481:BZK851970 BPO786481:BPO851970 BFS786481:BFS851970 AVW786481:AVW851970 AMA786481:AMA851970 ACE786481:ACE851970 SI786481:SI851970 IM786481:IM851970 WUY720945:WUY786434 WLC720945:WLC786434 WBG720945:WBG786434 VRK720945:VRK786434 VHO720945:VHO786434 UXS720945:UXS786434 UNW720945:UNW786434 UEA720945:UEA786434 TUE720945:TUE786434 TKI720945:TKI786434 TAM720945:TAM786434 SQQ720945:SQQ786434 SGU720945:SGU786434 RWY720945:RWY786434 RNC720945:RNC786434 RDG720945:RDG786434 QTK720945:QTK786434 QJO720945:QJO786434 PZS720945:PZS786434 PPW720945:PPW786434 PGA720945:PGA786434 OWE720945:OWE786434 OMI720945:OMI786434 OCM720945:OCM786434 NSQ720945:NSQ786434 NIU720945:NIU786434 MYY720945:MYY786434 MPC720945:MPC786434 MFG720945:MFG786434 LVK720945:LVK786434 LLO720945:LLO786434 LBS720945:LBS786434 KRW720945:KRW786434 KIA720945:KIA786434 JYE720945:JYE786434 JOI720945:JOI786434 JEM720945:JEM786434 IUQ720945:IUQ786434 IKU720945:IKU786434 IAY720945:IAY786434 HRC720945:HRC786434 HHG720945:HHG786434 GXK720945:GXK786434 GNO720945:GNO786434 GDS720945:GDS786434 FTW720945:FTW786434 FKA720945:FKA786434 FAE720945:FAE786434 EQI720945:EQI786434 EGM720945:EGM786434 DWQ720945:DWQ786434 DMU720945:DMU786434 DCY720945:DCY786434 CTC720945:CTC786434 CJG720945:CJG786434 BZK720945:BZK786434 BPO720945:BPO786434 BFS720945:BFS786434 AVW720945:AVW786434 AMA720945:AMA786434 ACE720945:ACE786434 SI720945:SI786434 IM720945:IM786434 WUY655409:WUY720898 WLC655409:WLC720898 WBG655409:WBG720898 VRK655409:VRK720898 VHO655409:VHO720898 UXS655409:UXS720898 UNW655409:UNW720898 UEA655409:UEA720898 TUE655409:TUE720898 TKI655409:TKI720898 TAM655409:TAM720898 SQQ655409:SQQ720898 SGU655409:SGU720898 RWY655409:RWY720898 RNC655409:RNC720898 RDG655409:RDG720898 QTK655409:QTK720898 QJO655409:QJO720898 PZS655409:PZS720898 PPW655409:PPW720898 PGA655409:PGA720898 OWE655409:OWE720898 OMI655409:OMI720898 OCM655409:OCM720898 NSQ655409:NSQ720898 NIU655409:NIU720898 MYY655409:MYY720898 MPC655409:MPC720898 MFG655409:MFG720898 LVK655409:LVK720898 LLO655409:LLO720898 LBS655409:LBS720898 KRW655409:KRW720898 KIA655409:KIA720898 JYE655409:JYE720898 JOI655409:JOI720898 JEM655409:JEM720898 IUQ655409:IUQ720898 IKU655409:IKU720898 IAY655409:IAY720898 HRC655409:HRC720898 HHG655409:HHG720898 GXK655409:GXK720898 GNO655409:GNO720898 GDS655409:GDS720898 FTW655409:FTW720898 FKA655409:FKA720898 FAE655409:FAE720898 EQI655409:EQI720898 EGM655409:EGM720898 DWQ655409:DWQ720898 DMU655409:DMU720898 DCY655409:DCY720898 CTC655409:CTC720898 CJG655409:CJG720898 BZK655409:BZK720898 BPO655409:BPO720898 BFS655409:BFS720898 AVW655409:AVW720898 AMA655409:AMA720898 ACE655409:ACE720898 SI655409:SI720898 IM655409:IM720898 WUY589873:WUY655362 WLC589873:WLC655362 WBG589873:WBG655362 VRK589873:VRK655362 VHO589873:VHO655362 UXS589873:UXS655362 UNW589873:UNW655362 UEA589873:UEA655362 TUE589873:TUE655362 TKI589873:TKI655362 TAM589873:TAM655362 SQQ589873:SQQ655362 SGU589873:SGU655362 RWY589873:RWY655362 RNC589873:RNC655362 RDG589873:RDG655362 QTK589873:QTK655362 QJO589873:QJO655362 PZS589873:PZS655362 PPW589873:PPW655362 PGA589873:PGA655362 OWE589873:OWE655362 OMI589873:OMI655362 OCM589873:OCM655362 NSQ589873:NSQ655362 NIU589873:NIU655362 MYY589873:MYY655362 MPC589873:MPC655362 MFG589873:MFG655362 LVK589873:LVK655362 LLO589873:LLO655362 LBS589873:LBS655362 KRW589873:KRW655362 KIA589873:KIA655362 JYE589873:JYE655362 JOI589873:JOI655362 JEM589873:JEM655362 IUQ589873:IUQ655362 IKU589873:IKU655362 IAY589873:IAY655362 HRC589873:HRC655362 HHG589873:HHG655362 GXK589873:GXK655362 GNO589873:GNO655362 GDS589873:GDS655362 FTW589873:FTW655362 FKA589873:FKA655362 FAE589873:FAE655362 EQI589873:EQI655362 EGM589873:EGM655362 DWQ589873:DWQ655362 DMU589873:DMU655362 DCY589873:DCY655362 CTC589873:CTC655362 CJG589873:CJG655362 BZK589873:BZK655362 BPO589873:BPO655362 BFS589873:BFS655362 AVW589873:AVW655362 AMA589873:AMA655362 ACE589873:ACE655362 SI589873:SI655362 IM589873:IM655362 WUY524337:WUY589826 WLC524337:WLC589826 WBG524337:WBG589826 VRK524337:VRK589826 VHO524337:VHO589826 UXS524337:UXS589826 UNW524337:UNW589826 UEA524337:UEA589826 TUE524337:TUE589826 TKI524337:TKI589826 TAM524337:TAM589826 SQQ524337:SQQ589826 SGU524337:SGU589826 RWY524337:RWY589826 RNC524337:RNC589826 RDG524337:RDG589826 QTK524337:QTK589826 QJO524337:QJO589826 PZS524337:PZS589826 PPW524337:PPW589826 PGA524337:PGA589826 OWE524337:OWE589826 OMI524337:OMI589826 OCM524337:OCM589826 NSQ524337:NSQ589826 NIU524337:NIU589826 MYY524337:MYY589826 MPC524337:MPC589826 MFG524337:MFG589826 LVK524337:LVK589826 LLO524337:LLO589826 LBS524337:LBS589826 KRW524337:KRW589826 KIA524337:KIA589826 JYE524337:JYE589826 JOI524337:JOI589826 JEM524337:JEM589826 IUQ524337:IUQ589826 IKU524337:IKU589826 IAY524337:IAY589826 HRC524337:HRC589826 HHG524337:HHG589826 GXK524337:GXK589826 GNO524337:GNO589826 GDS524337:GDS589826 FTW524337:FTW589826 FKA524337:FKA589826 FAE524337:FAE589826 EQI524337:EQI589826 EGM524337:EGM589826 DWQ524337:DWQ589826 DMU524337:DMU589826 DCY524337:DCY589826 CTC524337:CTC589826 CJG524337:CJG589826 BZK524337:BZK589826 BPO524337:BPO589826 BFS524337:BFS589826 AVW524337:AVW589826 AMA524337:AMA589826 ACE524337:ACE589826 SI524337:SI589826 IM524337:IM589826 WUY458801:WUY524290 WLC458801:WLC524290 WBG458801:WBG524290 VRK458801:VRK524290 VHO458801:VHO524290 UXS458801:UXS524290 UNW458801:UNW524290 UEA458801:UEA524290 TUE458801:TUE524290 TKI458801:TKI524290 TAM458801:TAM524290 SQQ458801:SQQ524290 SGU458801:SGU524290 RWY458801:RWY524290 RNC458801:RNC524290 RDG458801:RDG524290 QTK458801:QTK524290 QJO458801:QJO524290 PZS458801:PZS524290 PPW458801:PPW524290 PGA458801:PGA524290 OWE458801:OWE524290 OMI458801:OMI524290 OCM458801:OCM524290 NSQ458801:NSQ524290 NIU458801:NIU524290 MYY458801:MYY524290 MPC458801:MPC524290 MFG458801:MFG524290 LVK458801:LVK524290 LLO458801:LLO524290 LBS458801:LBS524290 KRW458801:KRW524290 KIA458801:KIA524290 JYE458801:JYE524290 JOI458801:JOI524290 JEM458801:JEM524290 IUQ458801:IUQ524290 IKU458801:IKU524290 IAY458801:IAY524290 HRC458801:HRC524290 HHG458801:HHG524290 GXK458801:GXK524290 GNO458801:GNO524290 GDS458801:GDS524290 FTW458801:FTW524290 FKA458801:FKA524290 FAE458801:FAE524290 EQI458801:EQI524290 EGM458801:EGM524290 DWQ458801:DWQ524290 DMU458801:DMU524290 DCY458801:DCY524290 CTC458801:CTC524290 CJG458801:CJG524290 BZK458801:BZK524290 BPO458801:BPO524290 BFS458801:BFS524290 AVW458801:AVW524290 AMA458801:AMA524290 ACE458801:ACE524290 SI458801:SI524290 IM458801:IM524290 WUY393265:WUY458754 WLC393265:WLC458754 WBG393265:WBG458754 VRK393265:VRK458754 VHO393265:VHO458754 UXS393265:UXS458754 UNW393265:UNW458754 UEA393265:UEA458754 TUE393265:TUE458754 TKI393265:TKI458754 TAM393265:TAM458754 SQQ393265:SQQ458754 SGU393265:SGU458754 RWY393265:RWY458754 RNC393265:RNC458754 RDG393265:RDG458754 QTK393265:QTK458754 QJO393265:QJO458754 PZS393265:PZS458754 PPW393265:PPW458754 PGA393265:PGA458754 OWE393265:OWE458754 OMI393265:OMI458754 OCM393265:OCM458754 NSQ393265:NSQ458754 NIU393265:NIU458754 MYY393265:MYY458754 MPC393265:MPC458754 MFG393265:MFG458754 LVK393265:LVK458754 LLO393265:LLO458754 LBS393265:LBS458754 KRW393265:KRW458754 KIA393265:KIA458754 JYE393265:JYE458754 JOI393265:JOI458754 JEM393265:JEM458754 IUQ393265:IUQ458754 IKU393265:IKU458754 IAY393265:IAY458754 HRC393265:HRC458754 HHG393265:HHG458754 GXK393265:GXK458754 GNO393265:GNO458754 GDS393265:GDS458754 FTW393265:FTW458754 FKA393265:FKA458754 FAE393265:FAE458754 EQI393265:EQI458754 EGM393265:EGM458754 DWQ393265:DWQ458754 DMU393265:DMU458754 DCY393265:DCY458754 CTC393265:CTC458754 CJG393265:CJG458754 BZK393265:BZK458754 BPO393265:BPO458754 BFS393265:BFS458754 AVW393265:AVW458754 AMA393265:AMA458754 ACE393265:ACE458754 SI393265:SI458754 IM393265:IM458754 WUY327729:WUY393218 WLC327729:WLC393218 WBG327729:WBG393218 VRK327729:VRK393218 VHO327729:VHO393218 UXS327729:UXS393218 UNW327729:UNW393218 UEA327729:UEA393218 TUE327729:TUE393218 TKI327729:TKI393218 TAM327729:TAM393218 SQQ327729:SQQ393218 SGU327729:SGU393218 RWY327729:RWY393218 RNC327729:RNC393218 RDG327729:RDG393218 QTK327729:QTK393218 QJO327729:QJO393218 PZS327729:PZS393218 PPW327729:PPW393218 PGA327729:PGA393218 OWE327729:OWE393218 OMI327729:OMI393218 OCM327729:OCM393218 NSQ327729:NSQ393218 NIU327729:NIU393218 MYY327729:MYY393218 MPC327729:MPC393218 MFG327729:MFG393218 LVK327729:LVK393218 LLO327729:LLO393218 LBS327729:LBS393218 KRW327729:KRW393218 KIA327729:KIA393218 JYE327729:JYE393218 JOI327729:JOI393218 JEM327729:JEM393218 IUQ327729:IUQ393218 IKU327729:IKU393218 IAY327729:IAY393218 HRC327729:HRC393218 HHG327729:HHG393218 GXK327729:GXK393218 GNO327729:GNO393218 GDS327729:GDS393218 FTW327729:FTW393218 FKA327729:FKA393218 FAE327729:FAE393218 EQI327729:EQI393218 EGM327729:EGM393218 DWQ327729:DWQ393218 DMU327729:DMU393218 DCY327729:DCY393218 CTC327729:CTC393218 CJG327729:CJG393218 BZK327729:BZK393218 BPO327729:BPO393218 BFS327729:BFS393218 AVW327729:AVW393218 AMA327729:AMA393218 ACE327729:ACE393218 SI327729:SI393218 IM327729:IM393218 WUY262193:WUY327682 WLC262193:WLC327682 WBG262193:WBG327682 VRK262193:VRK327682 VHO262193:VHO327682 UXS262193:UXS327682 UNW262193:UNW327682 UEA262193:UEA327682 TUE262193:TUE327682 TKI262193:TKI327682 TAM262193:TAM327682 SQQ262193:SQQ327682 SGU262193:SGU327682 RWY262193:RWY327682 RNC262193:RNC327682 RDG262193:RDG327682 QTK262193:QTK327682 QJO262193:QJO327682 PZS262193:PZS327682 PPW262193:PPW327682 PGA262193:PGA327682 OWE262193:OWE327682 OMI262193:OMI327682 OCM262193:OCM327682 NSQ262193:NSQ327682 NIU262193:NIU327682 MYY262193:MYY327682 MPC262193:MPC327682 MFG262193:MFG327682 LVK262193:LVK327682 LLO262193:LLO327682 LBS262193:LBS327682 KRW262193:KRW327682 KIA262193:KIA327682 JYE262193:JYE327682 JOI262193:JOI327682 JEM262193:JEM327682 IUQ262193:IUQ327682 IKU262193:IKU327682 IAY262193:IAY327682 HRC262193:HRC327682 HHG262193:HHG327682 GXK262193:GXK327682 GNO262193:GNO327682 GDS262193:GDS327682 FTW262193:FTW327682 FKA262193:FKA327682 FAE262193:FAE327682 EQI262193:EQI327682 EGM262193:EGM327682 DWQ262193:DWQ327682 DMU262193:DMU327682 DCY262193:DCY327682 CTC262193:CTC327682 CJG262193:CJG327682 BZK262193:BZK327682 BPO262193:BPO327682 BFS262193:BFS327682 AVW262193:AVW327682 AMA262193:AMA327682 ACE262193:ACE327682 SI262193:SI327682 IM262193:IM327682 WUY196657:WUY262146 WLC196657:WLC262146 WBG196657:WBG262146 VRK196657:VRK262146 VHO196657:VHO262146 UXS196657:UXS262146 UNW196657:UNW262146 UEA196657:UEA262146 TUE196657:TUE262146 TKI196657:TKI262146 TAM196657:TAM262146 SQQ196657:SQQ262146 SGU196657:SGU262146 RWY196657:RWY262146 RNC196657:RNC262146 RDG196657:RDG262146 QTK196657:QTK262146 QJO196657:QJO262146 PZS196657:PZS262146 PPW196657:PPW262146 PGA196657:PGA262146 OWE196657:OWE262146 OMI196657:OMI262146 OCM196657:OCM262146 NSQ196657:NSQ262146 NIU196657:NIU262146 MYY196657:MYY262146 MPC196657:MPC262146 MFG196657:MFG262146 LVK196657:LVK262146 LLO196657:LLO262146 LBS196657:LBS262146 KRW196657:KRW262146 KIA196657:KIA262146 JYE196657:JYE262146 JOI196657:JOI262146 JEM196657:JEM262146 IUQ196657:IUQ262146 IKU196657:IKU262146 IAY196657:IAY262146 HRC196657:HRC262146 HHG196657:HHG262146 GXK196657:GXK262146 GNO196657:GNO262146 GDS196657:GDS262146 FTW196657:FTW262146 FKA196657:FKA262146 FAE196657:FAE262146 EQI196657:EQI262146 EGM196657:EGM262146 DWQ196657:DWQ262146 DMU196657:DMU262146 DCY196657:DCY262146 CTC196657:CTC262146 CJG196657:CJG262146 BZK196657:BZK262146 BPO196657:BPO262146 BFS196657:BFS262146 AVW196657:AVW262146 AMA196657:AMA262146 ACE196657:ACE262146 SI196657:SI262146 IM196657:IM262146 WUY131121:WUY196610 WLC131121:WLC196610 WBG131121:WBG196610 VRK131121:VRK196610 VHO131121:VHO196610 UXS131121:UXS196610 UNW131121:UNW196610 UEA131121:UEA196610 TUE131121:TUE196610 TKI131121:TKI196610 TAM131121:TAM196610 SQQ131121:SQQ196610 SGU131121:SGU196610 RWY131121:RWY196610 RNC131121:RNC196610 RDG131121:RDG196610 QTK131121:QTK196610 QJO131121:QJO196610 PZS131121:PZS196610 PPW131121:PPW196610 PGA131121:PGA196610 OWE131121:OWE196610 OMI131121:OMI196610 OCM131121:OCM196610 NSQ131121:NSQ196610 NIU131121:NIU196610 MYY131121:MYY196610 MPC131121:MPC196610 MFG131121:MFG196610 LVK131121:LVK196610 LLO131121:LLO196610 LBS131121:LBS196610 KRW131121:KRW196610 KIA131121:KIA196610 JYE131121:JYE196610 JOI131121:JOI196610 JEM131121:JEM196610 IUQ131121:IUQ196610 IKU131121:IKU196610 IAY131121:IAY196610 HRC131121:HRC196610 HHG131121:HHG196610 GXK131121:GXK196610 GNO131121:GNO196610 GDS131121:GDS196610 FTW131121:FTW196610 FKA131121:FKA196610 FAE131121:FAE196610 EQI131121:EQI196610 EGM131121:EGM196610 DWQ131121:DWQ196610 DMU131121:DMU196610 DCY131121:DCY196610 CTC131121:CTC196610 CJG131121:CJG196610 BZK131121:BZK196610 BPO131121:BPO196610 BFS131121:BFS196610 AVW131121:AVW196610 AMA131121:AMA196610 ACE131121:ACE196610 SI131121:SI196610 IM131121:IM196610 WUY65585:WUY131074 WLC65585:WLC131074 WBG65585:WBG131074 VRK65585:VRK131074 VHO65585:VHO131074 UXS65585:UXS131074 UNW65585:UNW131074 UEA65585:UEA131074 TUE65585:TUE131074 TKI65585:TKI131074 TAM65585:TAM131074 SQQ65585:SQQ131074 SGU65585:SGU131074 RWY65585:RWY131074 RNC65585:RNC131074 RDG65585:RDG131074 QTK65585:QTK131074 QJO65585:QJO131074 PZS65585:PZS131074 PPW65585:PPW131074 PGA65585:PGA131074 OWE65585:OWE131074 OMI65585:OMI131074 OCM65585:OCM131074 NSQ65585:NSQ131074 NIU65585:NIU131074 MYY65585:MYY131074 MPC65585:MPC131074 MFG65585:MFG131074 LVK65585:LVK131074 LLO65585:LLO131074 LBS65585:LBS131074 KRW65585:KRW131074 KIA65585:KIA131074 JYE65585:JYE131074 JOI65585:JOI131074 JEM65585:JEM131074 IUQ65585:IUQ131074 IKU65585:IKU131074 IAY65585:IAY131074 HRC65585:HRC131074 HHG65585:HHG131074 GXK65585:GXK131074 GNO65585:GNO131074 GDS65585:GDS131074 FTW65585:FTW131074 FKA65585:FKA131074 FAE65585:FAE131074 EQI65585:EQI131074 EGM65585:EGM131074 DWQ65585:DWQ131074 DMU65585:DMU131074 DCY65585:DCY131074 CTC65585:CTC131074 CJG65585:CJG131074 BZK65585:BZK131074 BPO65585:BPO131074 BFS65585:BFS131074 AVW65585:AVW131074 AMA65585:AMA131074 ACE65585:ACE131074 SI65585:SI131074 IM65585:IM131074 WUY49:WUY65538 WLC49:WLC65538 WBG49:WBG65538 VRK49:VRK65538 VHO49:VHO65538 UXS49:UXS65538 UNW49:UNW65538 UEA49:UEA65538 TUE49:TUE65538 TKI49:TKI65538 TAM49:TAM65538 SQQ49:SQQ65538 SGU49:SGU65538 RWY49:RWY65538 RNC49:RNC65538 RDG49:RDG65538 QTK49:QTK65538 QJO49:QJO65538 PZS49:PZS65538 PPW49:PPW65538 PGA49:PGA65538 OWE49:OWE65538 OMI49:OMI65538 OCM49:OCM65538 NSQ49:NSQ65538 NIU49:NIU65538 MYY49:MYY65538 MPC49:MPC65538 MFG49:MFG65538 LVK49:LVK65538 LLO49:LLO65538 LBS49:LBS65538 KRW49:KRW65538 KIA49:KIA65538 JYE49:JYE65538 JOI49:JOI65538 JEM49:JEM65538 IUQ49:IUQ65538 IKU49:IKU65538 IAY49:IAY65538 HRC49:HRC65538 HHG49:HHG65538 GXK49:GXK65538 GNO49:GNO65538 GDS49:GDS65538 FTW49:FTW65538 FKA49:FKA65538 FAE49:FAE65538 EQI49:EQI65538 EGM49:EGM65538 DWQ49:DWQ65538 DMU49:DMU65538 DCY49:DCY65538 CTC49:CTC65538 CJG49:CJG65538 BZK49:BZK65538 BPO49:BPO65538 BFS49:BFS65538 AVW49:AVW65538 AMA49:AMA65538 ACE49:ACE65538 SI49:SI65538">
      <formula1>0</formula1>
      <formula2>500</formula2>
    </dataValidation>
    <dataValidation type="list" allowBlank="1" showInputMessage="1" showErrorMessage="1" sqref="E3:E46">
      <formula1>$L$4:$L$21</formula1>
    </dataValidation>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2012
&amp;14Nombre de la Entidad: &amp;F, Jalisco</oddHeader>
    <oddFooter>&amp;RPágina &amp;P de &amp;N</oddFooter>
  </headerFooter>
  <drawing r:id="rId2"/>
</worksheet>
</file>

<file path=xl/worksheets/sheet8.xml><?xml version="1.0" encoding="utf-8"?>
<worksheet xmlns="http://schemas.openxmlformats.org/spreadsheetml/2006/main" xmlns:r="http://schemas.openxmlformats.org/officeDocument/2006/relationships">
  <sheetPr codeName="Hoja6"/>
  <dimension ref="A1:N411"/>
  <sheetViews>
    <sheetView zoomScaleNormal="100" workbookViewId="0">
      <selection activeCell="G9" sqref="G9"/>
    </sheetView>
  </sheetViews>
  <sheetFormatPr baseColWidth="10" defaultColWidth="0" defaultRowHeight="15" zeroHeight="1"/>
  <cols>
    <col min="1" max="1" width="9.42578125" style="25" customWidth="1"/>
    <col min="2" max="2" width="5" style="25" bestFit="1" customWidth="1"/>
    <col min="3" max="3" width="46.5703125" style="25" customWidth="1"/>
    <col min="4" max="12" width="13.42578125" style="30" customWidth="1"/>
    <col min="13" max="13" width="13.42578125" style="31" customWidth="1"/>
    <col min="14" max="14" width="0.28515625" customWidth="1"/>
    <col min="15" max="16384" width="11.42578125" hidden="1"/>
  </cols>
  <sheetData>
    <row r="1" spans="1:13" s="402" customFormat="1" ht="15.75">
      <c r="A1" s="628" t="s">
        <v>1590</v>
      </c>
      <c r="B1" s="628" t="s">
        <v>1384</v>
      </c>
      <c r="C1" s="628" t="s">
        <v>713</v>
      </c>
      <c r="D1" s="627" t="s">
        <v>779</v>
      </c>
      <c r="E1" s="627"/>
      <c r="F1" s="627"/>
      <c r="G1" s="627"/>
      <c r="H1" s="627"/>
      <c r="I1" s="627"/>
      <c r="J1" s="627"/>
      <c r="K1" s="627"/>
      <c r="L1" s="627"/>
      <c r="M1" s="630" t="s">
        <v>712</v>
      </c>
    </row>
    <row r="2" spans="1:13" s="403" customFormat="1" ht="15.75">
      <c r="A2" s="629"/>
      <c r="B2" s="629"/>
      <c r="C2" s="629"/>
      <c r="D2" s="401" t="s">
        <v>780</v>
      </c>
      <c r="E2" s="401" t="s">
        <v>781</v>
      </c>
      <c r="F2" s="401" t="s">
        <v>782</v>
      </c>
      <c r="G2" s="401" t="s">
        <v>783</v>
      </c>
      <c r="H2" s="401" t="s">
        <v>784</v>
      </c>
      <c r="I2" s="401" t="s">
        <v>785</v>
      </c>
      <c r="J2" s="401" t="s">
        <v>786</v>
      </c>
      <c r="K2" s="401" t="s">
        <v>787</v>
      </c>
      <c r="L2" s="401" t="s">
        <v>788</v>
      </c>
      <c r="M2" s="629"/>
    </row>
    <row r="3" spans="1:13" ht="25.5" customHeight="1">
      <c r="A3" s="26" t="s">
        <v>1598</v>
      </c>
      <c r="B3" s="404">
        <v>0</v>
      </c>
      <c r="C3" s="42" t="s">
        <v>1595</v>
      </c>
      <c r="D3" s="33"/>
      <c r="E3" s="33"/>
      <c r="F3" s="33"/>
      <c r="G3" s="33"/>
      <c r="H3" s="33"/>
      <c r="I3" s="33"/>
      <c r="J3" s="33"/>
      <c r="K3" s="33"/>
      <c r="L3" s="33"/>
      <c r="M3" s="28">
        <f>SUM(D3:L3)</f>
        <v>0</v>
      </c>
    </row>
    <row r="4" spans="1:13" ht="25.5" customHeight="1">
      <c r="A4" s="26" t="s">
        <v>1599</v>
      </c>
      <c r="B4" s="404">
        <v>0</v>
      </c>
      <c r="C4" s="42" t="s">
        <v>1596</v>
      </c>
      <c r="D4" s="33"/>
      <c r="E4" s="33"/>
      <c r="F4" s="33"/>
      <c r="G4" s="33"/>
      <c r="H4" s="33"/>
      <c r="I4" s="33"/>
      <c r="J4" s="33"/>
      <c r="K4" s="33"/>
      <c r="L4" s="33"/>
      <c r="M4" s="28">
        <f t="shared" ref="M4:M24" si="0">SUM(D4:L4)</f>
        <v>0</v>
      </c>
    </row>
    <row r="5" spans="1:13" ht="25.5" customHeight="1">
      <c r="A5" s="26" t="s">
        <v>1591</v>
      </c>
      <c r="B5" s="404">
        <v>0</v>
      </c>
      <c r="C5" s="42" t="s">
        <v>1597</v>
      </c>
      <c r="D5" s="29"/>
      <c r="E5" s="29"/>
      <c r="F5" s="29"/>
      <c r="G5" s="29"/>
      <c r="H5" s="29"/>
      <c r="I5" s="29"/>
      <c r="J5" s="29"/>
      <c r="K5" s="29"/>
      <c r="L5" s="29"/>
      <c r="M5" s="28">
        <f t="shared" si="0"/>
        <v>0</v>
      </c>
    </row>
    <row r="6" spans="1:13" ht="25.5" customHeight="1">
      <c r="A6" s="26" t="s">
        <v>1592</v>
      </c>
      <c r="B6" s="404">
        <v>0</v>
      </c>
      <c r="C6" s="42" t="s">
        <v>1600</v>
      </c>
      <c r="D6" s="29"/>
      <c r="E6" s="29"/>
      <c r="F6" s="29"/>
      <c r="G6" s="29"/>
      <c r="H6" s="29"/>
      <c r="I6" s="29"/>
      <c r="J6" s="29"/>
      <c r="K6" s="29"/>
      <c r="L6" s="29"/>
      <c r="M6" s="28">
        <f t="shared" si="0"/>
        <v>0</v>
      </c>
    </row>
    <row r="7" spans="1:13" s="394" customFormat="1" ht="25.5" customHeight="1">
      <c r="A7" s="26" t="s">
        <v>1593</v>
      </c>
      <c r="B7" s="404">
        <v>0</v>
      </c>
      <c r="C7" s="42" t="s">
        <v>1602</v>
      </c>
      <c r="D7" s="29"/>
      <c r="E7" s="29"/>
      <c r="F7" s="29"/>
      <c r="G7" s="29"/>
      <c r="H7" s="29"/>
      <c r="I7" s="29"/>
      <c r="J7" s="29"/>
      <c r="K7" s="29"/>
      <c r="L7" s="29"/>
      <c r="M7" s="28">
        <f t="shared" si="0"/>
        <v>0</v>
      </c>
    </row>
    <row r="8" spans="1:13" s="394" customFormat="1" ht="25.5" customHeight="1">
      <c r="A8" s="26" t="s">
        <v>1594</v>
      </c>
      <c r="B8" s="404">
        <v>0</v>
      </c>
      <c r="C8" s="27" t="s">
        <v>1601</v>
      </c>
      <c r="D8" s="29"/>
      <c r="E8" s="29"/>
      <c r="F8" s="29"/>
      <c r="G8" s="29"/>
      <c r="H8" s="29"/>
      <c r="I8" s="29"/>
      <c r="J8" s="29"/>
      <c r="K8" s="29"/>
      <c r="L8" s="29"/>
      <c r="M8" s="28">
        <f t="shared" si="0"/>
        <v>0</v>
      </c>
    </row>
    <row r="9" spans="1:13" s="394" customFormat="1" ht="25.5" customHeight="1">
      <c r="A9" s="26"/>
      <c r="B9" s="404">
        <v>0</v>
      </c>
      <c r="C9" s="42"/>
      <c r="D9" s="29"/>
      <c r="E9" s="29"/>
      <c r="F9" s="29"/>
      <c r="G9" s="29"/>
      <c r="H9" s="29"/>
      <c r="I9" s="29"/>
      <c r="J9" s="29"/>
      <c r="K9" s="29"/>
      <c r="L9" s="29"/>
      <c r="M9" s="28">
        <f t="shared" si="0"/>
        <v>0</v>
      </c>
    </row>
    <row r="10" spans="1:13" s="397" customFormat="1" ht="25.5" customHeight="1">
      <c r="A10" s="26"/>
      <c r="B10" s="404">
        <v>0</v>
      </c>
      <c r="C10" s="42"/>
      <c r="D10" s="29"/>
      <c r="E10" s="29"/>
      <c r="F10" s="29"/>
      <c r="G10" s="29"/>
      <c r="H10" s="29"/>
      <c r="I10" s="29"/>
      <c r="J10" s="29"/>
      <c r="K10" s="29"/>
      <c r="L10" s="29"/>
      <c r="M10" s="28">
        <f t="shared" si="0"/>
        <v>0</v>
      </c>
    </row>
    <row r="11" spans="1:13" s="397" customFormat="1" ht="25.5" customHeight="1">
      <c r="A11" s="26"/>
      <c r="B11" s="404">
        <v>0</v>
      </c>
      <c r="C11" s="42"/>
      <c r="D11" s="29"/>
      <c r="E11" s="29"/>
      <c r="F11" s="29"/>
      <c r="G11" s="29"/>
      <c r="H11" s="29"/>
      <c r="I11" s="29"/>
      <c r="J11" s="29"/>
      <c r="K11" s="29"/>
      <c r="L11" s="29"/>
      <c r="M11" s="28">
        <f t="shared" si="0"/>
        <v>0</v>
      </c>
    </row>
    <row r="12" spans="1:13" s="397" customFormat="1" ht="25.5" customHeight="1">
      <c r="A12" s="26"/>
      <c r="B12" s="404">
        <v>0</v>
      </c>
      <c r="C12" s="42"/>
      <c r="D12" s="29"/>
      <c r="E12" s="29"/>
      <c r="F12" s="29"/>
      <c r="G12" s="29"/>
      <c r="H12" s="29"/>
      <c r="I12" s="29"/>
      <c r="J12" s="29"/>
      <c r="K12" s="29"/>
      <c r="L12" s="29"/>
      <c r="M12" s="28">
        <f t="shared" si="0"/>
        <v>0</v>
      </c>
    </row>
    <row r="13" spans="1:13" s="397" customFormat="1" ht="25.5" customHeight="1">
      <c r="A13" s="26"/>
      <c r="B13" s="404">
        <v>0</v>
      </c>
      <c r="C13" s="42"/>
      <c r="D13" s="29"/>
      <c r="E13" s="29"/>
      <c r="F13" s="29"/>
      <c r="G13" s="29"/>
      <c r="H13" s="29"/>
      <c r="I13" s="29"/>
      <c r="J13" s="29"/>
      <c r="K13" s="29"/>
      <c r="L13" s="29"/>
      <c r="M13" s="28">
        <f t="shared" si="0"/>
        <v>0</v>
      </c>
    </row>
    <row r="14" spans="1:13" s="394" customFormat="1" ht="25.5" customHeight="1">
      <c r="A14" s="26"/>
      <c r="B14" s="404">
        <v>0</v>
      </c>
      <c r="C14" s="42"/>
      <c r="D14" s="29"/>
      <c r="E14" s="29"/>
      <c r="F14" s="29"/>
      <c r="G14" s="29"/>
      <c r="H14" s="29"/>
      <c r="I14" s="29"/>
      <c r="J14" s="29"/>
      <c r="K14" s="29"/>
      <c r="L14" s="29"/>
      <c r="M14" s="28">
        <f t="shared" si="0"/>
        <v>0</v>
      </c>
    </row>
    <row r="15" spans="1:13" s="394" customFormat="1" ht="25.5" customHeight="1">
      <c r="A15" s="26"/>
      <c r="B15" s="404">
        <v>0</v>
      </c>
      <c r="C15" s="42"/>
      <c r="D15" s="29"/>
      <c r="E15" s="29"/>
      <c r="F15" s="29"/>
      <c r="G15" s="29"/>
      <c r="H15" s="29"/>
      <c r="I15" s="29"/>
      <c r="J15" s="29"/>
      <c r="K15" s="29"/>
      <c r="L15" s="29"/>
      <c r="M15" s="28">
        <f t="shared" si="0"/>
        <v>0</v>
      </c>
    </row>
    <row r="16" spans="1:13" ht="25.5" customHeight="1">
      <c r="A16" s="26"/>
      <c r="B16" s="404">
        <v>0</v>
      </c>
      <c r="C16" s="42"/>
      <c r="D16" s="33"/>
      <c r="E16" s="33"/>
      <c r="F16" s="33"/>
      <c r="G16" s="33"/>
      <c r="H16" s="33"/>
      <c r="I16" s="33"/>
      <c r="J16" s="33"/>
      <c r="K16" s="33"/>
      <c r="L16" s="33"/>
      <c r="M16" s="28">
        <f t="shared" si="0"/>
        <v>0</v>
      </c>
    </row>
    <row r="17" spans="1:13" ht="25.5" customHeight="1">
      <c r="A17" s="26"/>
      <c r="B17" s="404">
        <v>0</v>
      </c>
      <c r="C17" s="42"/>
      <c r="D17" s="33"/>
      <c r="E17" s="33"/>
      <c r="F17" s="33"/>
      <c r="G17" s="33"/>
      <c r="H17" s="33"/>
      <c r="I17" s="33"/>
      <c r="J17" s="33"/>
      <c r="K17" s="33"/>
      <c r="L17" s="33"/>
      <c r="M17" s="28">
        <f t="shared" si="0"/>
        <v>0</v>
      </c>
    </row>
    <row r="18" spans="1:13" ht="25.5" customHeight="1">
      <c r="A18" s="26"/>
      <c r="B18" s="404">
        <v>0</v>
      </c>
      <c r="C18" s="42"/>
      <c r="D18" s="33"/>
      <c r="E18" s="33"/>
      <c r="F18" s="33"/>
      <c r="G18" s="33"/>
      <c r="H18" s="33"/>
      <c r="I18" s="33"/>
      <c r="J18" s="33"/>
      <c r="K18" s="33"/>
      <c r="L18" s="33"/>
      <c r="M18" s="28">
        <f t="shared" si="0"/>
        <v>0</v>
      </c>
    </row>
    <row r="19" spans="1:13" ht="25.5" customHeight="1">
      <c r="A19" s="26"/>
      <c r="B19" s="404">
        <v>0</v>
      </c>
      <c r="C19" s="42"/>
      <c r="D19" s="33"/>
      <c r="E19" s="33"/>
      <c r="F19" s="33"/>
      <c r="G19" s="33"/>
      <c r="H19" s="33"/>
      <c r="I19" s="33"/>
      <c r="J19" s="33"/>
      <c r="K19" s="33"/>
      <c r="L19" s="33"/>
      <c r="M19" s="28">
        <f t="shared" si="0"/>
        <v>0</v>
      </c>
    </row>
    <row r="20" spans="1:13" ht="25.5" customHeight="1">
      <c r="A20" s="26"/>
      <c r="B20" s="404">
        <v>0</v>
      </c>
      <c r="C20" s="42"/>
      <c r="D20" s="33"/>
      <c r="E20" s="33"/>
      <c r="F20" s="33"/>
      <c r="G20" s="33"/>
      <c r="H20" s="33"/>
      <c r="I20" s="33"/>
      <c r="J20" s="33"/>
      <c r="K20" s="33"/>
      <c r="L20" s="33"/>
      <c r="M20" s="28">
        <f t="shared" si="0"/>
        <v>0</v>
      </c>
    </row>
    <row r="21" spans="1:13" ht="25.5" customHeight="1">
      <c r="A21" s="26"/>
      <c r="B21" s="404">
        <v>0</v>
      </c>
      <c r="C21" s="42"/>
      <c r="D21" s="33"/>
      <c r="E21" s="33"/>
      <c r="F21" s="33"/>
      <c r="G21" s="33"/>
      <c r="H21" s="33"/>
      <c r="I21" s="33"/>
      <c r="J21" s="33"/>
      <c r="K21" s="33"/>
      <c r="L21" s="33"/>
      <c r="M21" s="28">
        <f t="shared" si="0"/>
        <v>0</v>
      </c>
    </row>
    <row r="22" spans="1:13" ht="25.5" customHeight="1">
      <c r="A22" s="26"/>
      <c r="B22" s="404">
        <v>0</v>
      </c>
      <c r="C22" s="42"/>
      <c r="D22" s="33"/>
      <c r="E22" s="33"/>
      <c r="F22" s="33"/>
      <c r="G22" s="33"/>
      <c r="H22" s="33"/>
      <c r="I22" s="33"/>
      <c r="J22" s="33"/>
      <c r="K22" s="33"/>
      <c r="L22" s="33"/>
      <c r="M22" s="28">
        <f t="shared" si="0"/>
        <v>0</v>
      </c>
    </row>
    <row r="23" spans="1:13" ht="25.5" customHeight="1">
      <c r="A23" s="26"/>
      <c r="B23" s="404">
        <v>0</v>
      </c>
      <c r="C23" s="42"/>
      <c r="D23" s="33"/>
      <c r="E23" s="33"/>
      <c r="F23" s="33"/>
      <c r="G23" s="33"/>
      <c r="H23" s="33"/>
      <c r="I23" s="33"/>
      <c r="J23" s="33"/>
      <c r="K23" s="33"/>
      <c r="L23" s="33"/>
      <c r="M23" s="28">
        <f t="shared" si="0"/>
        <v>0</v>
      </c>
    </row>
    <row r="24" spans="1:13" ht="25.5" customHeight="1">
      <c r="A24" s="26"/>
      <c r="B24" s="404">
        <v>0</v>
      </c>
      <c r="C24" s="42"/>
      <c r="D24" s="33"/>
      <c r="E24" s="33"/>
      <c r="F24" s="33"/>
      <c r="G24" s="33"/>
      <c r="H24" s="33"/>
      <c r="I24" s="33"/>
      <c r="J24" s="33"/>
      <c r="K24" s="33"/>
      <c r="L24" s="33"/>
      <c r="M24" s="28">
        <f t="shared" si="0"/>
        <v>0</v>
      </c>
    </row>
    <row r="25" spans="1:13" ht="25.5" customHeight="1">
      <c r="A25" s="35"/>
      <c r="B25" s="35"/>
      <c r="C25" s="37" t="s">
        <v>712</v>
      </c>
      <c r="D25" s="34">
        <f>SUM(D3:D24)</f>
        <v>0</v>
      </c>
      <c r="E25" s="34">
        <f t="shared" ref="E25:L25" si="1">SUM(E3:E24)</f>
        <v>0</v>
      </c>
      <c r="F25" s="34">
        <f t="shared" si="1"/>
        <v>0</v>
      </c>
      <c r="G25" s="34">
        <f t="shared" si="1"/>
        <v>0</v>
      </c>
      <c r="H25" s="34">
        <f t="shared" si="1"/>
        <v>0</v>
      </c>
      <c r="I25" s="34">
        <f t="shared" si="1"/>
        <v>0</v>
      </c>
      <c r="J25" s="34">
        <f t="shared" si="1"/>
        <v>0</v>
      </c>
      <c r="K25" s="34">
        <f t="shared" si="1"/>
        <v>0</v>
      </c>
      <c r="L25" s="34">
        <f t="shared" si="1"/>
        <v>0</v>
      </c>
      <c r="M25" s="34">
        <f>SUM(D25:L25)</f>
        <v>0</v>
      </c>
    </row>
    <row r="26" spans="1:13" ht="3" customHeight="1">
      <c r="A26" s="4"/>
      <c r="B26" s="4"/>
      <c r="C26" s="9"/>
    </row>
    <row r="27" spans="1:13" ht="25.5" hidden="1" customHeight="1">
      <c r="A27" s="4"/>
      <c r="B27" s="4"/>
      <c r="C27" s="9"/>
    </row>
    <row r="28" spans="1:13" ht="25.5" hidden="1" customHeight="1">
      <c r="A28" s="4"/>
      <c r="B28" s="4"/>
      <c r="C28" s="9"/>
    </row>
    <row r="29" spans="1:13" ht="25.5" hidden="1" customHeight="1">
      <c r="A29" s="4"/>
      <c r="B29" s="4"/>
      <c r="C29" s="9"/>
    </row>
    <row r="30" spans="1:13" ht="25.5" hidden="1" customHeight="1">
      <c r="A30" s="4"/>
      <c r="B30" s="4"/>
      <c r="C30" s="9"/>
    </row>
    <row r="31" spans="1:13" s="30" customFormat="1" ht="25.5" hidden="1" customHeight="1">
      <c r="A31" s="4"/>
      <c r="B31" s="4"/>
      <c r="C31" s="9"/>
      <c r="M31" s="31"/>
    </row>
    <row r="32" spans="1:13" s="30" customFormat="1" ht="25.5" hidden="1" customHeight="1">
      <c r="A32" s="4"/>
      <c r="B32" s="4"/>
      <c r="C32" s="9"/>
      <c r="M32" s="31"/>
    </row>
    <row r="33" spans="1:13" s="30" customFormat="1" ht="25.5" hidden="1" customHeight="1">
      <c r="A33" s="4"/>
      <c r="B33" s="4"/>
      <c r="C33" s="9"/>
      <c r="M33" s="31"/>
    </row>
    <row r="34" spans="1:13" s="30" customFormat="1" ht="25.5" hidden="1" customHeight="1">
      <c r="A34" s="4"/>
      <c r="B34" s="4"/>
      <c r="C34" s="6"/>
      <c r="M34" s="31"/>
    </row>
    <row r="35" spans="1:13" s="30" customFormat="1" ht="25.5" hidden="1" customHeight="1">
      <c r="A35" s="4"/>
      <c r="B35" s="4"/>
      <c r="C35" s="9"/>
      <c r="M35" s="31"/>
    </row>
    <row r="36" spans="1:13" s="30" customFormat="1" ht="25.5" hidden="1" customHeight="1">
      <c r="A36" s="4"/>
      <c r="B36" s="4"/>
      <c r="C36" s="9"/>
      <c r="M36" s="31"/>
    </row>
    <row r="37" spans="1:13" s="30" customFormat="1" ht="25.5" hidden="1" customHeight="1">
      <c r="A37" s="4"/>
      <c r="B37" s="4"/>
      <c r="C37" s="9"/>
      <c r="M37" s="31"/>
    </row>
    <row r="38" spans="1:13" s="30" customFormat="1" ht="25.5" hidden="1" customHeight="1">
      <c r="A38" s="4"/>
      <c r="B38" s="4"/>
      <c r="C38" s="6"/>
      <c r="M38" s="31"/>
    </row>
    <row r="39" spans="1:13" s="30" customFormat="1" ht="25.5" hidden="1" customHeight="1">
      <c r="A39" s="4"/>
      <c r="B39" s="4"/>
      <c r="C39" s="9"/>
      <c r="M39" s="31"/>
    </row>
    <row r="40" spans="1:13" s="30" customFormat="1" ht="25.5" hidden="1" customHeight="1">
      <c r="A40" s="4"/>
      <c r="B40" s="4"/>
      <c r="C40" s="9"/>
      <c r="M40" s="31"/>
    </row>
    <row r="41" spans="1:13" s="30" customFormat="1" ht="25.5" hidden="1" customHeight="1">
      <c r="A41" s="4"/>
      <c r="B41" s="4"/>
      <c r="C41" s="9"/>
      <c r="M41" s="31"/>
    </row>
    <row r="42" spans="1:13" s="30" customFormat="1" ht="25.5" hidden="1" customHeight="1">
      <c r="A42" s="4"/>
      <c r="B42" s="4"/>
      <c r="C42" s="9"/>
      <c r="M42" s="31"/>
    </row>
    <row r="43" spans="1:13" s="30" customFormat="1" ht="25.5" hidden="1" customHeight="1">
      <c r="A43" s="4"/>
      <c r="B43" s="4"/>
      <c r="C43" s="9"/>
      <c r="M43" s="31"/>
    </row>
    <row r="44" spans="1:13" s="30" customFormat="1" ht="25.5" hidden="1" customHeight="1">
      <c r="A44" s="4"/>
      <c r="B44" s="4"/>
      <c r="C44" s="9"/>
      <c r="M44" s="31"/>
    </row>
    <row r="45" spans="1:13" s="30" customFormat="1" ht="25.5" hidden="1" customHeight="1">
      <c r="A45" s="4"/>
      <c r="B45" s="4"/>
      <c r="C45" s="9"/>
      <c r="M45" s="31"/>
    </row>
    <row r="46" spans="1:13" s="30" customFormat="1" ht="25.5" hidden="1" customHeight="1">
      <c r="A46" s="4"/>
      <c r="B46" s="4"/>
      <c r="C46" s="9"/>
      <c r="M46" s="31"/>
    </row>
    <row r="47" spans="1:13" s="30" customFormat="1" ht="25.5" hidden="1" customHeight="1">
      <c r="A47" s="4"/>
      <c r="B47" s="4"/>
      <c r="C47" s="9"/>
      <c r="M47" s="31"/>
    </row>
    <row r="48" spans="1:13" s="30" customFormat="1" ht="25.5" hidden="1" customHeight="1">
      <c r="A48" s="4"/>
      <c r="B48" s="4"/>
      <c r="C48" s="6"/>
      <c r="M48" s="31"/>
    </row>
    <row r="49" spans="1:13" s="30" customFormat="1" ht="25.5" hidden="1" customHeight="1">
      <c r="A49" s="4"/>
      <c r="B49" s="4"/>
      <c r="C49" s="9"/>
      <c r="M49" s="31"/>
    </row>
    <row r="50" spans="1:13" s="30" customFormat="1" ht="25.5" hidden="1" customHeight="1">
      <c r="A50" s="4"/>
      <c r="B50" s="4"/>
      <c r="C50" s="9"/>
      <c r="M50" s="31"/>
    </row>
    <row r="51" spans="1:13" s="30" customFormat="1" ht="25.5" hidden="1" customHeight="1">
      <c r="A51" s="4"/>
      <c r="B51" s="4"/>
      <c r="C51" s="9"/>
      <c r="M51" s="31"/>
    </row>
    <row r="52" spans="1:13" s="30" customFormat="1" ht="25.5" hidden="1" customHeight="1">
      <c r="A52" s="4"/>
      <c r="B52" s="4"/>
      <c r="C52" s="9"/>
      <c r="M52" s="31"/>
    </row>
    <row r="53" spans="1:13" s="30" customFormat="1" ht="25.5" hidden="1" customHeight="1">
      <c r="A53" s="4"/>
      <c r="B53" s="4"/>
      <c r="C53" s="9"/>
      <c r="M53" s="31"/>
    </row>
    <row r="54" spans="1:13" s="30" customFormat="1" ht="25.5" hidden="1" customHeight="1">
      <c r="A54" s="4"/>
      <c r="B54" s="4"/>
      <c r="C54" s="9"/>
      <c r="M54" s="31"/>
    </row>
    <row r="55" spans="1:13" s="30" customFormat="1" ht="25.5" hidden="1" customHeight="1">
      <c r="A55" s="4"/>
      <c r="B55" s="4"/>
      <c r="C55" s="9"/>
      <c r="M55" s="31"/>
    </row>
    <row r="56" spans="1:13" s="30" customFormat="1" ht="25.5" hidden="1" customHeight="1">
      <c r="A56" s="4"/>
      <c r="B56" s="4"/>
      <c r="C56" s="9"/>
      <c r="M56" s="31"/>
    </row>
    <row r="57" spans="1:13" s="30" customFormat="1" ht="25.5" hidden="1" customHeight="1">
      <c r="A57" s="4"/>
      <c r="B57" s="4"/>
      <c r="C57" s="9"/>
      <c r="M57" s="31"/>
    </row>
    <row r="58" spans="1:13" s="30" customFormat="1" ht="25.5" hidden="1" customHeight="1">
      <c r="A58" s="4"/>
      <c r="B58" s="4"/>
      <c r="C58" s="6"/>
      <c r="M58" s="31"/>
    </row>
    <row r="59" spans="1:13" s="30" customFormat="1" ht="25.5" hidden="1" customHeight="1">
      <c r="A59" s="4"/>
      <c r="B59" s="4"/>
      <c r="C59" s="9"/>
      <c r="M59" s="31"/>
    </row>
    <row r="60" spans="1:13" s="30" customFormat="1" ht="25.5" hidden="1" customHeight="1">
      <c r="A60" s="4"/>
      <c r="B60" s="4"/>
      <c r="C60" s="9"/>
      <c r="M60" s="31"/>
    </row>
    <row r="61" spans="1:13" s="30" customFormat="1" ht="25.5" hidden="1" customHeight="1">
      <c r="A61" s="4"/>
      <c r="B61" s="4"/>
      <c r="C61" s="9"/>
      <c r="M61" s="31"/>
    </row>
    <row r="62" spans="1:13" s="30" customFormat="1" ht="25.5" hidden="1" customHeight="1">
      <c r="A62" s="4"/>
      <c r="B62" s="4"/>
      <c r="C62" s="9"/>
      <c r="M62" s="31"/>
    </row>
    <row r="63" spans="1:13" s="30" customFormat="1" ht="25.5" hidden="1" customHeight="1">
      <c r="A63" s="4"/>
      <c r="B63" s="4"/>
      <c r="C63" s="9"/>
      <c r="M63" s="31"/>
    </row>
    <row r="64" spans="1:13" s="30" customFormat="1" ht="25.5" hidden="1" customHeight="1">
      <c r="A64" s="4"/>
      <c r="B64" s="4"/>
      <c r="C64" s="9"/>
      <c r="M64" s="31"/>
    </row>
    <row r="65" spans="1:13" s="30" customFormat="1" ht="25.5" hidden="1" customHeight="1">
      <c r="A65" s="4"/>
      <c r="B65" s="4"/>
      <c r="C65" s="9"/>
      <c r="M65" s="31"/>
    </row>
    <row r="66" spans="1:13" s="30" customFormat="1" ht="25.5" hidden="1" customHeight="1">
      <c r="A66" s="4"/>
      <c r="B66" s="4"/>
      <c r="C66" s="6"/>
      <c r="M66" s="31"/>
    </row>
    <row r="67" spans="1:13" s="30" customFormat="1" ht="25.5" hidden="1" customHeight="1">
      <c r="A67" s="4"/>
      <c r="B67" s="4"/>
      <c r="C67" s="9"/>
      <c r="M67" s="31"/>
    </row>
    <row r="68" spans="1:13" s="30" customFormat="1" ht="25.5" hidden="1" customHeight="1">
      <c r="A68" s="4"/>
      <c r="B68" s="4"/>
      <c r="C68" s="9"/>
      <c r="M68" s="31"/>
    </row>
    <row r="69" spans="1:13" s="30" customFormat="1" ht="25.5" hidden="1" customHeight="1">
      <c r="A69" s="4"/>
      <c r="B69" s="4"/>
      <c r="C69" s="6"/>
      <c r="M69" s="31"/>
    </row>
    <row r="70" spans="1:13" s="30" customFormat="1" ht="25.5" hidden="1" customHeight="1">
      <c r="A70" s="4"/>
      <c r="B70" s="4"/>
      <c r="C70" s="9"/>
      <c r="M70" s="31"/>
    </row>
    <row r="71" spans="1:13" s="30" customFormat="1" ht="25.5" hidden="1" customHeight="1">
      <c r="A71" s="4"/>
      <c r="B71" s="4"/>
      <c r="C71" s="9"/>
      <c r="M71" s="31"/>
    </row>
    <row r="72" spans="1:13" s="30" customFormat="1" ht="25.5" hidden="1" customHeight="1">
      <c r="A72" s="4"/>
      <c r="B72" s="4"/>
      <c r="C72" s="9"/>
      <c r="M72" s="31"/>
    </row>
    <row r="73" spans="1:13" s="30" customFormat="1" ht="25.5" hidden="1" customHeight="1">
      <c r="A73" s="4"/>
      <c r="B73" s="4"/>
      <c r="C73" s="9"/>
      <c r="M73" s="31"/>
    </row>
    <row r="74" spans="1:13" s="30" customFormat="1" ht="25.5" hidden="1" customHeight="1">
      <c r="A74" s="4"/>
      <c r="B74" s="4"/>
      <c r="C74" s="9"/>
      <c r="M74" s="31"/>
    </row>
    <row r="75" spans="1:13" s="30" customFormat="1" ht="25.5" hidden="1" customHeight="1">
      <c r="A75" s="4"/>
      <c r="B75" s="4"/>
      <c r="C75" s="6"/>
      <c r="M75" s="31"/>
    </row>
    <row r="76" spans="1:13" s="30" customFormat="1" ht="25.5" hidden="1" customHeight="1">
      <c r="A76" s="4"/>
      <c r="B76" s="4"/>
      <c r="C76" s="9"/>
      <c r="M76" s="31"/>
    </row>
    <row r="77" spans="1:13" s="30" customFormat="1" ht="25.5" hidden="1" customHeight="1">
      <c r="A77" s="4"/>
      <c r="B77" s="4"/>
      <c r="C77" s="9"/>
      <c r="M77" s="31"/>
    </row>
    <row r="78" spans="1:13" s="30" customFormat="1" ht="25.5" hidden="1" customHeight="1">
      <c r="A78" s="4"/>
      <c r="B78" s="4"/>
      <c r="C78" s="9"/>
      <c r="M78" s="31"/>
    </row>
    <row r="79" spans="1:13" s="30" customFormat="1" ht="25.5" hidden="1" customHeight="1">
      <c r="A79" s="4"/>
      <c r="B79" s="4"/>
      <c r="C79" s="6"/>
      <c r="M79" s="31"/>
    </row>
    <row r="80" spans="1:13" s="30" customFormat="1" ht="25.5" hidden="1" customHeight="1">
      <c r="A80" s="4"/>
      <c r="B80" s="4"/>
      <c r="C80" s="9"/>
      <c r="M80" s="31"/>
    </row>
    <row r="81" spans="1:13" s="30" customFormat="1" ht="25.5" hidden="1" customHeight="1">
      <c r="A81" s="4"/>
      <c r="B81" s="4"/>
      <c r="C81" s="9"/>
      <c r="M81" s="31"/>
    </row>
    <row r="82" spans="1:13" s="30" customFormat="1" ht="25.5" hidden="1" customHeight="1">
      <c r="A82" s="4"/>
      <c r="B82" s="4"/>
      <c r="C82" s="9"/>
      <c r="M82" s="31"/>
    </row>
    <row r="83" spans="1:13" s="30" customFormat="1" ht="25.5" hidden="1" customHeight="1">
      <c r="A83" s="4"/>
      <c r="B83" s="4"/>
      <c r="C83" s="9"/>
      <c r="M83" s="31"/>
    </row>
    <row r="84" spans="1:13" s="30" customFormat="1" ht="25.5" hidden="1" customHeight="1">
      <c r="A84" s="4"/>
      <c r="B84" s="4"/>
      <c r="C84" s="9"/>
      <c r="M84" s="31"/>
    </row>
    <row r="85" spans="1:13" s="30" customFormat="1" ht="25.5" hidden="1" customHeight="1">
      <c r="A85" s="4"/>
      <c r="B85" s="4"/>
      <c r="C85" s="9"/>
      <c r="M85" s="31"/>
    </row>
    <row r="86" spans="1:13" s="30" customFormat="1" ht="25.5" hidden="1" customHeight="1">
      <c r="A86" s="4"/>
      <c r="B86" s="4"/>
      <c r="C86" s="9"/>
      <c r="M86" s="31"/>
    </row>
    <row r="87" spans="1:13" s="30" customFormat="1" ht="25.5" hidden="1" customHeight="1">
      <c r="A87" s="4"/>
      <c r="B87" s="4"/>
      <c r="C87" s="9"/>
      <c r="M87" s="31"/>
    </row>
    <row r="88" spans="1:13" s="30" customFormat="1" ht="25.5" hidden="1" customHeight="1">
      <c r="A88" s="4"/>
      <c r="B88" s="4"/>
      <c r="C88" s="9"/>
      <c r="M88" s="31"/>
    </row>
    <row r="89" spans="1:13" s="30" customFormat="1" ht="25.5" hidden="1" customHeight="1">
      <c r="A89" s="4"/>
      <c r="B89" s="4"/>
      <c r="C89" s="6"/>
      <c r="M89" s="31"/>
    </row>
    <row r="90" spans="1:13" s="30" customFormat="1" ht="25.5" hidden="1" customHeight="1">
      <c r="A90" s="4"/>
      <c r="B90" s="4"/>
      <c r="C90" s="6"/>
      <c r="M90" s="31"/>
    </row>
    <row r="91" spans="1:13" s="30" customFormat="1" ht="25.5" hidden="1" customHeight="1">
      <c r="A91" s="4"/>
      <c r="B91" s="4"/>
      <c r="C91" s="9"/>
      <c r="M91" s="31"/>
    </row>
    <row r="92" spans="1:13" s="30" customFormat="1" ht="25.5" hidden="1" customHeight="1">
      <c r="A92" s="4"/>
      <c r="B92" s="4"/>
      <c r="C92" s="9"/>
      <c r="M92" s="31"/>
    </row>
    <row r="93" spans="1:13" s="30" customFormat="1" ht="25.5" hidden="1" customHeight="1">
      <c r="A93" s="4"/>
      <c r="B93" s="4"/>
      <c r="C93" s="9"/>
      <c r="M93" s="31"/>
    </row>
    <row r="94" spans="1:13" s="30" customFormat="1" ht="25.5" hidden="1" customHeight="1">
      <c r="A94" s="4"/>
      <c r="B94" s="4"/>
      <c r="C94" s="9"/>
      <c r="M94" s="31"/>
    </row>
    <row r="95" spans="1:13" s="30" customFormat="1" ht="25.5" hidden="1" customHeight="1">
      <c r="A95" s="4"/>
      <c r="B95" s="4"/>
      <c r="C95" s="9"/>
      <c r="M95" s="31"/>
    </row>
    <row r="96" spans="1:13" s="30" customFormat="1" ht="25.5" hidden="1" customHeight="1">
      <c r="A96" s="4"/>
      <c r="B96" s="4"/>
      <c r="C96" s="9"/>
      <c r="M96" s="31"/>
    </row>
    <row r="97" spans="1:13" s="30" customFormat="1" ht="25.5" hidden="1" customHeight="1">
      <c r="A97" s="4"/>
      <c r="B97" s="4"/>
      <c r="C97" s="9"/>
      <c r="M97" s="31"/>
    </row>
    <row r="98" spans="1:13" s="30" customFormat="1" ht="25.5" hidden="1" customHeight="1">
      <c r="A98" s="4"/>
      <c r="B98" s="4"/>
      <c r="C98" s="9"/>
      <c r="M98" s="31"/>
    </row>
    <row r="99" spans="1:13" s="30" customFormat="1" ht="25.5" hidden="1" customHeight="1">
      <c r="A99" s="4"/>
      <c r="B99" s="4"/>
      <c r="C99" s="9"/>
      <c r="M99" s="31"/>
    </row>
    <row r="100" spans="1:13" s="30" customFormat="1" ht="25.5" hidden="1" customHeight="1">
      <c r="A100" s="4"/>
      <c r="B100" s="4"/>
      <c r="C100" s="6"/>
      <c r="M100" s="31"/>
    </row>
    <row r="101" spans="1:13" s="30" customFormat="1" ht="25.5" hidden="1" customHeight="1">
      <c r="A101" s="4"/>
      <c r="B101" s="4"/>
      <c r="C101" s="9"/>
      <c r="M101" s="31"/>
    </row>
    <row r="102" spans="1:13" s="30" customFormat="1" ht="25.5" hidden="1" customHeight="1">
      <c r="A102" s="4"/>
      <c r="B102" s="4"/>
      <c r="C102" s="9"/>
      <c r="M102" s="31"/>
    </row>
    <row r="103" spans="1:13" s="30" customFormat="1" ht="25.5" hidden="1" customHeight="1">
      <c r="A103" s="4"/>
      <c r="B103" s="4"/>
      <c r="C103" s="9"/>
      <c r="M103" s="31"/>
    </row>
    <row r="104" spans="1:13" s="30" customFormat="1" ht="25.5" hidden="1" customHeight="1">
      <c r="A104" s="4"/>
      <c r="B104" s="4"/>
      <c r="C104" s="9"/>
      <c r="M104" s="31"/>
    </row>
    <row r="105" spans="1:13" s="30" customFormat="1" ht="25.5" hidden="1" customHeight="1">
      <c r="A105" s="4"/>
      <c r="B105" s="4"/>
      <c r="C105" s="9"/>
      <c r="M105" s="31"/>
    </row>
    <row r="106" spans="1:13" s="30" customFormat="1" ht="25.5" hidden="1" customHeight="1">
      <c r="A106" s="4"/>
      <c r="B106" s="4"/>
      <c r="C106" s="9"/>
      <c r="M106" s="31"/>
    </row>
    <row r="107" spans="1:13" s="30" customFormat="1" ht="25.5" hidden="1" customHeight="1">
      <c r="A107" s="4"/>
      <c r="B107" s="4"/>
      <c r="C107" s="9"/>
      <c r="M107" s="31"/>
    </row>
    <row r="108" spans="1:13" s="30" customFormat="1" ht="25.5" hidden="1" customHeight="1">
      <c r="A108" s="4"/>
      <c r="B108" s="4"/>
      <c r="C108" s="9"/>
      <c r="M108" s="31"/>
    </row>
    <row r="109" spans="1:13" s="30" customFormat="1" ht="25.5" hidden="1" customHeight="1">
      <c r="A109" s="4"/>
      <c r="B109" s="4"/>
      <c r="C109" s="9"/>
      <c r="M109" s="31"/>
    </row>
    <row r="110" spans="1:13" s="30" customFormat="1" ht="25.5" hidden="1" customHeight="1">
      <c r="A110" s="4"/>
      <c r="B110" s="4"/>
      <c r="C110" s="6"/>
      <c r="M110" s="31"/>
    </row>
    <row r="111" spans="1:13" s="30" customFormat="1" ht="25.5" hidden="1" customHeight="1">
      <c r="A111" s="4"/>
      <c r="B111" s="4"/>
      <c r="C111" s="9"/>
      <c r="M111" s="31"/>
    </row>
    <row r="112" spans="1:13" s="30" customFormat="1" ht="25.5" hidden="1" customHeight="1">
      <c r="A112" s="4"/>
      <c r="B112" s="4"/>
      <c r="C112" s="9"/>
      <c r="M112" s="31"/>
    </row>
    <row r="113" spans="1:13" s="30" customFormat="1" ht="25.5" hidden="1" customHeight="1">
      <c r="A113" s="4"/>
      <c r="B113" s="4"/>
      <c r="C113" s="9"/>
      <c r="M113" s="31"/>
    </row>
    <row r="114" spans="1:13" s="30" customFormat="1" ht="25.5" hidden="1" customHeight="1">
      <c r="A114" s="4"/>
      <c r="B114" s="4"/>
      <c r="C114" s="9"/>
      <c r="M114" s="31"/>
    </row>
    <row r="115" spans="1:13" s="30" customFormat="1" ht="25.5" hidden="1" customHeight="1">
      <c r="A115" s="4"/>
      <c r="B115" s="4"/>
      <c r="C115" s="9"/>
      <c r="M115" s="31"/>
    </row>
    <row r="116" spans="1:13" s="30" customFormat="1" ht="25.5" hidden="1" customHeight="1">
      <c r="A116" s="4"/>
      <c r="B116" s="4"/>
      <c r="C116" s="9"/>
      <c r="M116" s="31"/>
    </row>
    <row r="117" spans="1:13" s="30" customFormat="1" ht="25.5" hidden="1" customHeight="1">
      <c r="A117" s="4"/>
      <c r="B117" s="4"/>
      <c r="C117" s="9"/>
      <c r="M117" s="31"/>
    </row>
    <row r="118" spans="1:13" s="30" customFormat="1" ht="25.5" hidden="1" customHeight="1">
      <c r="A118" s="4"/>
      <c r="B118" s="4"/>
      <c r="C118" s="9"/>
      <c r="M118" s="31"/>
    </row>
    <row r="119" spans="1:13" s="30" customFormat="1" ht="25.5" hidden="1" customHeight="1">
      <c r="A119" s="4"/>
      <c r="B119" s="4"/>
      <c r="C119" s="9"/>
      <c r="M119" s="31"/>
    </row>
    <row r="120" spans="1:13" s="30" customFormat="1" ht="25.5" hidden="1" customHeight="1">
      <c r="A120" s="4"/>
      <c r="B120" s="4"/>
      <c r="C120" s="6"/>
      <c r="M120" s="31"/>
    </row>
    <row r="121" spans="1:13" s="30" customFormat="1" ht="25.5" hidden="1" customHeight="1">
      <c r="A121" s="4"/>
      <c r="B121" s="4"/>
      <c r="C121" s="9"/>
      <c r="M121" s="31"/>
    </row>
    <row r="122" spans="1:13" s="30" customFormat="1" ht="25.5" hidden="1" customHeight="1">
      <c r="A122" s="4"/>
      <c r="B122" s="4"/>
      <c r="C122" s="9"/>
      <c r="M122" s="31"/>
    </row>
    <row r="123" spans="1:13" s="30" customFormat="1" ht="25.5" hidden="1" customHeight="1">
      <c r="A123" s="4"/>
      <c r="B123" s="4"/>
      <c r="C123" s="9"/>
      <c r="M123" s="31"/>
    </row>
    <row r="124" spans="1:13" s="30" customFormat="1" ht="25.5" hidden="1" customHeight="1">
      <c r="A124" s="4"/>
      <c r="B124" s="4"/>
      <c r="C124" s="9"/>
      <c r="M124" s="31"/>
    </row>
    <row r="125" spans="1:13" s="30" customFormat="1" ht="25.5" hidden="1" customHeight="1">
      <c r="A125" s="4"/>
      <c r="B125" s="4"/>
      <c r="C125" s="9"/>
      <c r="M125" s="31"/>
    </row>
    <row r="126" spans="1:13" s="30" customFormat="1" ht="25.5" hidden="1" customHeight="1">
      <c r="A126" s="4"/>
      <c r="B126" s="4"/>
      <c r="C126" s="9"/>
      <c r="M126" s="31"/>
    </row>
    <row r="127" spans="1:13" s="30" customFormat="1" ht="25.5" hidden="1" customHeight="1">
      <c r="A127" s="4"/>
      <c r="B127" s="4"/>
      <c r="C127" s="9"/>
      <c r="M127" s="31"/>
    </row>
    <row r="128" spans="1:13" s="30" customFormat="1" ht="25.5" hidden="1" customHeight="1">
      <c r="A128" s="4"/>
      <c r="B128" s="4"/>
      <c r="C128" s="9"/>
      <c r="M128" s="31"/>
    </row>
    <row r="129" spans="1:13" s="30" customFormat="1" ht="25.5" hidden="1" customHeight="1">
      <c r="A129" s="4"/>
      <c r="B129" s="4"/>
      <c r="C129" s="9"/>
      <c r="M129" s="31"/>
    </row>
    <row r="130" spans="1:13" s="30" customFormat="1" ht="25.5" hidden="1" customHeight="1">
      <c r="A130" s="4"/>
      <c r="B130" s="4"/>
      <c r="C130" s="6"/>
      <c r="M130" s="31"/>
    </row>
    <row r="131" spans="1:13" s="30" customFormat="1" ht="25.5" hidden="1" customHeight="1">
      <c r="A131" s="4"/>
      <c r="B131" s="4"/>
      <c r="C131" s="9"/>
      <c r="M131" s="31"/>
    </row>
    <row r="132" spans="1:13" s="30" customFormat="1" ht="25.5" hidden="1" customHeight="1">
      <c r="A132" s="4"/>
      <c r="B132" s="4"/>
      <c r="C132" s="9"/>
      <c r="M132" s="31"/>
    </row>
    <row r="133" spans="1:13" s="30" customFormat="1" ht="25.5" hidden="1" customHeight="1">
      <c r="A133" s="4"/>
      <c r="B133" s="4"/>
      <c r="C133" s="9"/>
      <c r="M133" s="31"/>
    </row>
    <row r="134" spans="1:13" s="30" customFormat="1" ht="25.5" hidden="1" customHeight="1">
      <c r="A134" s="4"/>
      <c r="B134" s="4"/>
      <c r="C134" s="9"/>
      <c r="M134" s="31"/>
    </row>
    <row r="135" spans="1:13" s="30" customFormat="1" ht="25.5" hidden="1" customHeight="1">
      <c r="A135" s="4"/>
      <c r="B135" s="4"/>
      <c r="C135" s="9"/>
      <c r="M135" s="31"/>
    </row>
    <row r="136" spans="1:13" s="30" customFormat="1" ht="25.5" hidden="1" customHeight="1">
      <c r="A136" s="4"/>
      <c r="B136" s="4"/>
      <c r="C136" s="9"/>
      <c r="M136" s="31"/>
    </row>
    <row r="137" spans="1:13" s="30" customFormat="1" ht="25.5" hidden="1" customHeight="1">
      <c r="A137" s="4"/>
      <c r="B137" s="4"/>
      <c r="C137" s="9"/>
      <c r="M137" s="31"/>
    </row>
    <row r="138" spans="1:13" s="30" customFormat="1" ht="25.5" hidden="1" customHeight="1">
      <c r="A138" s="4"/>
      <c r="B138" s="4"/>
      <c r="C138" s="9"/>
      <c r="M138" s="31"/>
    </row>
    <row r="139" spans="1:13" s="30" customFormat="1" ht="25.5" hidden="1" customHeight="1">
      <c r="A139" s="4"/>
      <c r="B139" s="4"/>
      <c r="C139" s="9"/>
      <c r="M139" s="31"/>
    </row>
    <row r="140" spans="1:13" s="30" customFormat="1" ht="25.5" hidden="1" customHeight="1">
      <c r="A140" s="4"/>
      <c r="B140" s="4"/>
      <c r="C140" s="6"/>
      <c r="M140" s="31"/>
    </row>
    <row r="141" spans="1:13" s="30" customFormat="1" ht="25.5" hidden="1" customHeight="1">
      <c r="A141" s="4"/>
      <c r="B141" s="4"/>
      <c r="C141" s="9"/>
      <c r="M141" s="31"/>
    </row>
    <row r="142" spans="1:13" s="30" customFormat="1" ht="25.5" hidden="1" customHeight="1">
      <c r="A142" s="4"/>
      <c r="B142" s="4"/>
      <c r="C142" s="9"/>
      <c r="M142" s="31"/>
    </row>
    <row r="143" spans="1:13" s="30" customFormat="1" ht="25.5" hidden="1" customHeight="1">
      <c r="A143" s="4"/>
      <c r="B143" s="4"/>
      <c r="C143" s="9"/>
      <c r="M143" s="31"/>
    </row>
    <row r="144" spans="1:13" s="30" customFormat="1" ht="25.5" hidden="1" customHeight="1">
      <c r="A144" s="4"/>
      <c r="B144" s="4"/>
      <c r="C144" s="9"/>
      <c r="M144" s="31"/>
    </row>
    <row r="145" spans="1:13" s="30" customFormat="1" ht="25.5" hidden="1" customHeight="1">
      <c r="A145" s="4"/>
      <c r="B145" s="4"/>
      <c r="C145" s="9"/>
      <c r="M145" s="31"/>
    </row>
    <row r="146" spans="1:13" s="30" customFormat="1" ht="25.5" hidden="1" customHeight="1">
      <c r="A146" s="4"/>
      <c r="B146" s="4"/>
      <c r="C146" s="9"/>
      <c r="M146" s="31"/>
    </row>
    <row r="147" spans="1:13" s="30" customFormat="1" ht="25.5" hidden="1" customHeight="1">
      <c r="A147" s="4"/>
      <c r="B147" s="4"/>
      <c r="C147" s="9"/>
      <c r="M147" s="31"/>
    </row>
    <row r="148" spans="1:13" s="30" customFormat="1" ht="25.5" hidden="1" customHeight="1">
      <c r="A148" s="4"/>
      <c r="B148" s="4"/>
      <c r="C148" s="6"/>
      <c r="M148" s="31"/>
    </row>
    <row r="149" spans="1:13" s="30" customFormat="1" ht="25.5" hidden="1" customHeight="1">
      <c r="A149" s="4"/>
      <c r="B149" s="4"/>
      <c r="C149" s="9"/>
      <c r="M149" s="31"/>
    </row>
    <row r="150" spans="1:13" s="30" customFormat="1" ht="25.5" hidden="1" customHeight="1">
      <c r="A150" s="4"/>
      <c r="B150" s="4"/>
      <c r="C150" s="9"/>
      <c r="M150" s="31"/>
    </row>
    <row r="151" spans="1:13" s="30" customFormat="1" ht="25.5" hidden="1" customHeight="1">
      <c r="A151" s="4"/>
      <c r="B151" s="4"/>
      <c r="C151" s="9"/>
      <c r="M151" s="31"/>
    </row>
    <row r="152" spans="1:13" s="30" customFormat="1" ht="25.5" hidden="1" customHeight="1">
      <c r="A152" s="4"/>
      <c r="B152" s="4"/>
      <c r="C152" s="9"/>
      <c r="M152" s="31"/>
    </row>
    <row r="153" spans="1:13" s="30" customFormat="1" ht="25.5" hidden="1" customHeight="1">
      <c r="A153" s="4"/>
      <c r="B153" s="4"/>
      <c r="C153" s="9"/>
      <c r="M153" s="31"/>
    </row>
    <row r="154" spans="1:13" s="30" customFormat="1" ht="25.5" hidden="1" customHeight="1">
      <c r="A154" s="4"/>
      <c r="B154" s="4"/>
      <c r="C154" s="9"/>
      <c r="M154" s="31"/>
    </row>
    <row r="155" spans="1:13" s="30" customFormat="1" ht="25.5" hidden="1" customHeight="1">
      <c r="A155" s="4"/>
      <c r="B155" s="4"/>
      <c r="C155" s="9"/>
      <c r="M155" s="31"/>
    </row>
    <row r="156" spans="1:13" s="30" customFormat="1" ht="25.5" hidden="1" customHeight="1">
      <c r="A156" s="4"/>
      <c r="B156" s="4"/>
      <c r="C156" s="9"/>
      <c r="M156" s="31"/>
    </row>
    <row r="157" spans="1:13" s="30" customFormat="1" ht="25.5" hidden="1" customHeight="1">
      <c r="A157" s="4"/>
      <c r="B157" s="4"/>
      <c r="C157" s="9"/>
      <c r="M157" s="31"/>
    </row>
    <row r="158" spans="1:13" s="30" customFormat="1" ht="25.5" hidden="1" customHeight="1">
      <c r="A158" s="4"/>
      <c r="B158" s="4"/>
      <c r="C158" s="6"/>
      <c r="M158" s="31"/>
    </row>
    <row r="159" spans="1:13" s="30" customFormat="1" ht="25.5" hidden="1" customHeight="1">
      <c r="A159" s="4"/>
      <c r="B159" s="4"/>
      <c r="C159" s="9"/>
      <c r="M159" s="31"/>
    </row>
    <row r="160" spans="1:13" s="30" customFormat="1" ht="25.5" hidden="1" customHeight="1">
      <c r="A160" s="4"/>
      <c r="B160" s="4"/>
      <c r="C160" s="9"/>
      <c r="M160" s="31"/>
    </row>
    <row r="161" spans="1:13" s="30" customFormat="1" ht="25.5" hidden="1" customHeight="1">
      <c r="A161" s="4"/>
      <c r="B161" s="4"/>
      <c r="C161" s="9"/>
      <c r="M161" s="31"/>
    </row>
    <row r="162" spans="1:13" s="30" customFormat="1" ht="25.5" hidden="1" customHeight="1">
      <c r="A162" s="4"/>
      <c r="B162" s="4"/>
      <c r="C162" s="9"/>
      <c r="M162" s="31"/>
    </row>
    <row r="163" spans="1:13" s="30" customFormat="1" ht="25.5" hidden="1" customHeight="1">
      <c r="A163" s="4"/>
      <c r="B163" s="4"/>
      <c r="C163" s="9"/>
      <c r="M163" s="31"/>
    </row>
    <row r="164" spans="1:13" s="30" customFormat="1" ht="25.5" hidden="1" customHeight="1">
      <c r="A164" s="4"/>
      <c r="B164" s="4"/>
      <c r="C164" s="6"/>
      <c r="M164" s="31"/>
    </row>
    <row r="165" spans="1:13" s="30" customFormat="1" ht="25.5" hidden="1" customHeight="1">
      <c r="A165" s="4"/>
      <c r="B165" s="4"/>
      <c r="C165" s="9"/>
      <c r="M165" s="31"/>
    </row>
    <row r="166" spans="1:13" s="30" customFormat="1" ht="25.5" hidden="1" customHeight="1">
      <c r="A166" s="4"/>
      <c r="B166" s="4"/>
      <c r="C166" s="9"/>
      <c r="M166" s="31"/>
    </row>
    <row r="167" spans="1:13" s="30" customFormat="1" ht="25.5" hidden="1" customHeight="1">
      <c r="A167" s="4"/>
      <c r="B167" s="4"/>
      <c r="C167" s="9"/>
      <c r="M167" s="31"/>
    </row>
    <row r="168" spans="1:13" s="30" customFormat="1" ht="25.5" hidden="1" customHeight="1">
      <c r="A168" s="4"/>
      <c r="B168" s="4"/>
      <c r="C168" s="9"/>
      <c r="M168" s="31"/>
    </row>
    <row r="169" spans="1:13" s="30" customFormat="1" ht="25.5" hidden="1" customHeight="1">
      <c r="A169" s="4"/>
      <c r="B169" s="4"/>
      <c r="C169" s="9"/>
      <c r="M169" s="31"/>
    </row>
    <row r="170" spans="1:13" s="30" customFormat="1" ht="25.5" hidden="1" customHeight="1">
      <c r="A170" s="4"/>
      <c r="B170" s="4"/>
      <c r="C170" s="9"/>
      <c r="M170" s="31"/>
    </row>
    <row r="171" spans="1:13" s="30" customFormat="1" ht="25.5" hidden="1" customHeight="1">
      <c r="A171" s="4"/>
      <c r="B171" s="4"/>
      <c r="C171" s="9"/>
      <c r="M171" s="31"/>
    </row>
    <row r="172" spans="1:13" s="30" customFormat="1" ht="25.5" hidden="1" customHeight="1">
      <c r="A172" s="4"/>
      <c r="B172" s="4"/>
      <c r="C172" s="6"/>
      <c r="M172" s="31"/>
    </row>
    <row r="173" spans="1:13" s="30" customFormat="1" ht="25.5" hidden="1" customHeight="1">
      <c r="A173" s="4"/>
      <c r="B173" s="4"/>
      <c r="C173" s="9"/>
      <c r="M173" s="31"/>
    </row>
    <row r="174" spans="1:13" s="30" customFormat="1" ht="25.5" hidden="1" customHeight="1">
      <c r="A174" s="4"/>
      <c r="B174" s="4"/>
      <c r="C174" s="9"/>
      <c r="M174" s="31"/>
    </row>
    <row r="175" spans="1:13" s="30" customFormat="1" ht="25.5" hidden="1" customHeight="1">
      <c r="A175" s="4"/>
      <c r="B175" s="4"/>
      <c r="C175" s="9"/>
      <c r="M175" s="31"/>
    </row>
    <row r="176" spans="1:13" s="30" customFormat="1" ht="25.5" hidden="1" customHeight="1">
      <c r="A176" s="4"/>
      <c r="B176" s="4"/>
      <c r="C176" s="9"/>
      <c r="M176" s="31"/>
    </row>
    <row r="177" spans="1:13" s="30" customFormat="1" ht="25.5" hidden="1" customHeight="1">
      <c r="A177" s="4"/>
      <c r="B177" s="4"/>
      <c r="C177" s="9"/>
      <c r="M177" s="31"/>
    </row>
    <row r="178" spans="1:13" s="30" customFormat="1" ht="25.5" hidden="1" customHeight="1">
      <c r="A178" s="4"/>
      <c r="B178" s="4"/>
      <c r="C178" s="9"/>
      <c r="M178" s="31"/>
    </row>
    <row r="179" spans="1:13" s="30" customFormat="1" ht="25.5" hidden="1" customHeight="1">
      <c r="A179" s="4"/>
      <c r="B179" s="4"/>
      <c r="C179" s="9"/>
      <c r="M179" s="31"/>
    </row>
    <row r="180" spans="1:13" s="30" customFormat="1" ht="25.5" hidden="1" customHeight="1">
      <c r="A180" s="4"/>
      <c r="B180" s="4"/>
      <c r="C180" s="9"/>
      <c r="M180" s="31"/>
    </row>
    <row r="181" spans="1:13" s="30" customFormat="1" ht="25.5" hidden="1" customHeight="1">
      <c r="A181" s="4"/>
      <c r="B181" s="4"/>
      <c r="C181" s="9"/>
      <c r="M181" s="31"/>
    </row>
    <row r="182" spans="1:13" s="30" customFormat="1" ht="25.5" hidden="1" customHeight="1">
      <c r="A182" s="4"/>
      <c r="B182" s="4"/>
      <c r="C182" s="9"/>
      <c r="M182" s="31"/>
    </row>
    <row r="183" spans="1:13" s="30" customFormat="1" ht="25.5" hidden="1" customHeight="1">
      <c r="A183" s="4"/>
      <c r="B183" s="4"/>
      <c r="C183" s="6"/>
      <c r="M183" s="31"/>
    </row>
    <row r="184" spans="1:13" s="30" customFormat="1" ht="25.5" hidden="1" customHeight="1">
      <c r="A184" s="4"/>
      <c r="B184" s="4"/>
      <c r="C184" s="9"/>
      <c r="M184" s="31"/>
    </row>
    <row r="185" spans="1:13" s="30" customFormat="1" ht="25.5" hidden="1" customHeight="1">
      <c r="A185" s="4"/>
      <c r="B185" s="4"/>
      <c r="C185" s="9"/>
      <c r="M185" s="31"/>
    </row>
    <row r="186" spans="1:13" s="30" customFormat="1" ht="25.5" hidden="1" customHeight="1">
      <c r="A186" s="4"/>
      <c r="B186" s="4"/>
      <c r="C186" s="9"/>
      <c r="M186" s="31"/>
    </row>
    <row r="187" spans="1:13" s="30" customFormat="1" ht="25.5" hidden="1" customHeight="1">
      <c r="A187" s="4"/>
      <c r="B187" s="4"/>
      <c r="C187" s="9"/>
      <c r="M187" s="31"/>
    </row>
    <row r="188" spans="1:13" s="30" customFormat="1" ht="25.5" hidden="1" customHeight="1">
      <c r="A188" s="4"/>
      <c r="B188" s="4"/>
      <c r="C188" s="9"/>
      <c r="M188" s="31"/>
    </row>
    <row r="189" spans="1:13" s="30" customFormat="1" ht="25.5" hidden="1" customHeight="1">
      <c r="A189" s="4"/>
      <c r="B189" s="4"/>
      <c r="C189" s="6"/>
      <c r="M189" s="31"/>
    </row>
    <row r="190" spans="1:13" s="30" customFormat="1" ht="25.5" hidden="1" customHeight="1">
      <c r="A190" s="4"/>
      <c r="B190" s="4"/>
      <c r="C190" s="9"/>
      <c r="M190" s="31"/>
    </row>
    <row r="191" spans="1:13" s="30" customFormat="1" ht="25.5" hidden="1" customHeight="1">
      <c r="A191" s="4"/>
      <c r="B191" s="4"/>
      <c r="C191" s="9"/>
      <c r="M191" s="31"/>
    </row>
    <row r="192" spans="1:13" s="30" customFormat="1" ht="25.5" hidden="1" customHeight="1">
      <c r="A192" s="4"/>
      <c r="B192" s="4"/>
      <c r="C192" s="9"/>
      <c r="M192" s="31"/>
    </row>
    <row r="193" spans="1:13" s="30" customFormat="1" ht="25.5" hidden="1" customHeight="1">
      <c r="A193" s="4"/>
      <c r="B193" s="4"/>
      <c r="C193" s="9"/>
      <c r="M193" s="31"/>
    </row>
    <row r="194" spans="1:13" s="30" customFormat="1" ht="25.5" hidden="1" customHeight="1">
      <c r="A194" s="4"/>
      <c r="B194" s="4"/>
      <c r="C194" s="9"/>
      <c r="M194" s="31"/>
    </row>
    <row r="195" spans="1:13" s="30" customFormat="1" ht="25.5" hidden="1" customHeight="1">
      <c r="A195" s="4"/>
      <c r="B195" s="4"/>
      <c r="C195" s="9"/>
      <c r="M195" s="31"/>
    </row>
    <row r="196" spans="1:13" s="30" customFormat="1" ht="25.5" hidden="1" customHeight="1">
      <c r="A196" s="4"/>
      <c r="B196" s="4"/>
      <c r="C196" s="9"/>
      <c r="M196" s="31"/>
    </row>
    <row r="197" spans="1:13" s="30" customFormat="1" ht="25.5" hidden="1" customHeight="1">
      <c r="A197" s="4"/>
      <c r="B197" s="4"/>
      <c r="C197" s="6"/>
      <c r="M197" s="31"/>
    </row>
    <row r="198" spans="1:13" s="30" customFormat="1" ht="25.5" hidden="1" customHeight="1">
      <c r="A198" s="4"/>
      <c r="B198" s="4"/>
      <c r="C198" s="9"/>
      <c r="M198" s="31"/>
    </row>
    <row r="199" spans="1:13" s="30" customFormat="1" ht="25.5" hidden="1" customHeight="1">
      <c r="A199" s="4"/>
      <c r="B199" s="4"/>
      <c r="C199" s="9"/>
      <c r="M199" s="31"/>
    </row>
    <row r="200" spans="1:13" s="30" customFormat="1" ht="25.5" hidden="1" customHeight="1">
      <c r="A200" s="4"/>
      <c r="B200" s="4"/>
      <c r="C200" s="9"/>
      <c r="M200" s="31"/>
    </row>
    <row r="201" spans="1:13" s="30" customFormat="1" ht="25.5" hidden="1" customHeight="1">
      <c r="A201" s="4"/>
      <c r="B201" s="4"/>
      <c r="C201" s="9"/>
      <c r="M201" s="31"/>
    </row>
    <row r="202" spans="1:13" s="30" customFormat="1" ht="25.5" hidden="1" customHeight="1">
      <c r="A202" s="4"/>
      <c r="B202" s="4"/>
      <c r="C202" s="9"/>
      <c r="M202" s="31"/>
    </row>
    <row r="203" spans="1:13" s="30" customFormat="1" ht="25.5" hidden="1" customHeight="1">
      <c r="A203" s="4"/>
      <c r="B203" s="4"/>
      <c r="C203" s="9"/>
      <c r="M203" s="31"/>
    </row>
    <row r="204" spans="1:13" s="30" customFormat="1" ht="25.5" hidden="1" customHeight="1">
      <c r="A204" s="4"/>
      <c r="B204" s="4"/>
      <c r="C204" s="9"/>
      <c r="M204" s="31"/>
    </row>
    <row r="205" spans="1:13" s="30" customFormat="1" ht="25.5" hidden="1" customHeight="1">
      <c r="A205" s="4"/>
      <c r="B205" s="4"/>
      <c r="C205" s="9"/>
      <c r="M205" s="31"/>
    </row>
    <row r="206" spans="1:13" s="30" customFormat="1" ht="25.5" hidden="1" customHeight="1">
      <c r="A206" s="4"/>
      <c r="B206" s="4"/>
      <c r="C206" s="6"/>
      <c r="M206" s="31"/>
    </row>
    <row r="207" spans="1:13" s="30" customFormat="1" ht="25.5" hidden="1" customHeight="1">
      <c r="A207" s="4"/>
      <c r="B207" s="4"/>
      <c r="C207" s="9"/>
      <c r="M207" s="31"/>
    </row>
    <row r="208" spans="1:13" s="30" customFormat="1" ht="25.5" hidden="1" customHeight="1">
      <c r="A208" s="4"/>
      <c r="B208" s="4"/>
      <c r="C208" s="9"/>
      <c r="M208" s="31"/>
    </row>
    <row r="209" spans="1:13" s="30" customFormat="1" ht="25.5" hidden="1" customHeight="1">
      <c r="A209" s="4"/>
      <c r="B209" s="4"/>
      <c r="C209" s="6"/>
      <c r="M209" s="31"/>
    </row>
    <row r="210" spans="1:13" s="30" customFormat="1" ht="25.5" hidden="1" customHeight="1">
      <c r="A210" s="4"/>
      <c r="B210" s="4"/>
      <c r="C210" s="9"/>
      <c r="M210" s="31"/>
    </row>
    <row r="211" spans="1:13" s="30" customFormat="1" ht="25.5" hidden="1" customHeight="1">
      <c r="A211" s="4"/>
      <c r="B211" s="4"/>
      <c r="C211" s="9"/>
      <c r="M211" s="31"/>
    </row>
    <row r="212" spans="1:13" s="30" customFormat="1" ht="25.5" hidden="1" customHeight="1">
      <c r="A212" s="4"/>
      <c r="B212" s="4"/>
      <c r="C212" s="9"/>
      <c r="M212" s="31"/>
    </row>
    <row r="213" spans="1:13" s="30" customFormat="1" ht="25.5" hidden="1" customHeight="1">
      <c r="A213" s="4"/>
      <c r="B213" s="4"/>
      <c r="C213" s="9"/>
      <c r="M213" s="31"/>
    </row>
    <row r="214" spans="1:13" s="30" customFormat="1" ht="25.5" hidden="1" customHeight="1">
      <c r="A214" s="4"/>
      <c r="B214" s="4"/>
      <c r="C214" s="9"/>
      <c r="M214" s="31"/>
    </row>
    <row r="215" spans="1:13" s="30" customFormat="1" ht="25.5" hidden="1" customHeight="1">
      <c r="A215" s="4"/>
      <c r="B215" s="4"/>
      <c r="C215" s="9"/>
      <c r="M215" s="31"/>
    </row>
    <row r="216" spans="1:13" s="30" customFormat="1" ht="25.5" hidden="1" customHeight="1">
      <c r="A216" s="4"/>
      <c r="B216" s="4"/>
      <c r="C216" s="6"/>
      <c r="M216" s="31"/>
    </row>
    <row r="217" spans="1:13" s="30" customFormat="1" ht="25.5" hidden="1" customHeight="1">
      <c r="A217" s="4"/>
      <c r="B217" s="4"/>
      <c r="C217" s="9"/>
      <c r="M217" s="31"/>
    </row>
    <row r="218" spans="1:13" s="30" customFormat="1" ht="25.5" hidden="1" customHeight="1">
      <c r="A218" s="4"/>
      <c r="B218" s="4"/>
      <c r="C218" s="9"/>
      <c r="M218" s="31"/>
    </row>
    <row r="219" spans="1:13" s="30" customFormat="1" ht="25.5" hidden="1" customHeight="1">
      <c r="A219" s="4"/>
      <c r="B219" s="4"/>
      <c r="C219" s="9"/>
      <c r="M219" s="31"/>
    </row>
    <row r="220" spans="1:13" s="30" customFormat="1" ht="25.5" hidden="1" customHeight="1">
      <c r="A220" s="4"/>
      <c r="B220" s="4"/>
      <c r="C220" s="6"/>
      <c r="M220" s="31"/>
    </row>
    <row r="221" spans="1:13" s="30" customFormat="1" ht="25.5" hidden="1" customHeight="1">
      <c r="A221" s="4"/>
      <c r="B221" s="4"/>
      <c r="C221" s="6"/>
      <c r="M221" s="31"/>
    </row>
    <row r="222" spans="1:13" s="30" customFormat="1" ht="25.5" hidden="1" customHeight="1">
      <c r="A222" s="4"/>
      <c r="B222" s="4"/>
      <c r="C222" s="9"/>
      <c r="M222" s="31"/>
    </row>
    <row r="223" spans="1:13" s="30" customFormat="1" ht="25.5" hidden="1" customHeight="1">
      <c r="A223" s="4"/>
      <c r="B223" s="4"/>
      <c r="C223" s="9"/>
      <c r="M223" s="31"/>
    </row>
    <row r="224" spans="1:13" s="30" customFormat="1" ht="25.5" hidden="1" customHeight="1">
      <c r="A224" s="4"/>
      <c r="B224" s="4"/>
      <c r="C224" s="9"/>
      <c r="M224" s="31"/>
    </row>
    <row r="225" spans="1:13" s="30" customFormat="1" ht="25.5" hidden="1" customHeight="1">
      <c r="A225" s="4"/>
      <c r="B225" s="4"/>
      <c r="C225" s="9"/>
      <c r="M225" s="31"/>
    </row>
    <row r="226" spans="1:13" s="30" customFormat="1" ht="25.5" hidden="1" customHeight="1">
      <c r="A226" s="4"/>
      <c r="B226" s="4"/>
      <c r="C226" s="9"/>
      <c r="M226" s="31"/>
    </row>
    <row r="227" spans="1:13" s="30" customFormat="1" ht="25.5" hidden="1" customHeight="1">
      <c r="A227" s="4"/>
      <c r="B227" s="4"/>
      <c r="C227" s="9"/>
      <c r="M227" s="31"/>
    </row>
    <row r="228" spans="1:13" s="30" customFormat="1" ht="25.5" hidden="1" customHeight="1">
      <c r="A228" s="4"/>
      <c r="B228" s="4"/>
      <c r="C228" s="6"/>
      <c r="M228" s="31"/>
    </row>
    <row r="229" spans="1:13" s="30" customFormat="1" ht="25.5" hidden="1" customHeight="1">
      <c r="A229" s="4"/>
      <c r="B229" s="4"/>
      <c r="C229" s="9"/>
      <c r="M229" s="31"/>
    </row>
    <row r="230" spans="1:13" s="30" customFormat="1" ht="25.5" hidden="1" customHeight="1">
      <c r="A230" s="4"/>
      <c r="B230" s="4"/>
      <c r="C230" s="9"/>
      <c r="M230" s="31"/>
    </row>
    <row r="231" spans="1:13" s="30" customFormat="1" ht="25.5" hidden="1" customHeight="1">
      <c r="A231" s="4"/>
      <c r="B231" s="4"/>
      <c r="C231" s="9"/>
      <c r="M231" s="31"/>
    </row>
    <row r="232" spans="1:13" s="30" customFormat="1" ht="25.5" hidden="1" customHeight="1">
      <c r="A232" s="4"/>
      <c r="B232" s="4"/>
      <c r="C232" s="9"/>
      <c r="M232" s="31"/>
    </row>
    <row r="233" spans="1:13" s="30" customFormat="1" ht="25.5" hidden="1" customHeight="1">
      <c r="A233" s="4"/>
      <c r="B233" s="4"/>
      <c r="C233" s="6"/>
      <c r="M233" s="31"/>
    </row>
    <row r="234" spans="1:13" s="30" customFormat="1" ht="25.5" hidden="1" customHeight="1">
      <c r="A234" s="4"/>
      <c r="B234" s="4"/>
      <c r="C234" s="9"/>
      <c r="M234" s="31"/>
    </row>
    <row r="235" spans="1:13" s="30" customFormat="1" ht="25.5" hidden="1" customHeight="1">
      <c r="A235" s="4"/>
      <c r="B235" s="4"/>
      <c r="C235" s="9"/>
      <c r="M235" s="31"/>
    </row>
    <row r="236" spans="1:13" s="30" customFormat="1" ht="25.5" hidden="1" customHeight="1">
      <c r="A236" s="4"/>
      <c r="B236" s="4"/>
      <c r="C236" s="6"/>
      <c r="M236" s="31"/>
    </row>
    <row r="237" spans="1:13" s="30" customFormat="1" ht="25.5" hidden="1" customHeight="1">
      <c r="A237" s="4"/>
      <c r="B237" s="4"/>
      <c r="C237" s="9"/>
      <c r="M237" s="31"/>
    </row>
    <row r="238" spans="1:13" s="30" customFormat="1" ht="25.5" hidden="1" customHeight="1">
      <c r="A238" s="4"/>
      <c r="B238" s="4"/>
      <c r="C238" s="9"/>
      <c r="M238" s="31"/>
    </row>
    <row r="239" spans="1:13" s="30" customFormat="1" ht="25.5" hidden="1" customHeight="1">
      <c r="A239" s="4"/>
      <c r="B239" s="4"/>
      <c r="C239" s="9"/>
      <c r="M239" s="31"/>
    </row>
    <row r="240" spans="1:13" s="30" customFormat="1" ht="25.5" hidden="1" customHeight="1">
      <c r="A240" s="4"/>
      <c r="B240" s="4"/>
      <c r="C240" s="9"/>
      <c r="M240" s="31"/>
    </row>
    <row r="241" spans="1:13" s="30" customFormat="1" ht="25.5" hidden="1" customHeight="1">
      <c r="A241" s="4"/>
      <c r="B241" s="4"/>
      <c r="C241" s="9"/>
      <c r="M241" s="31"/>
    </row>
    <row r="242" spans="1:13" s="30" customFormat="1" ht="25.5" hidden="1" customHeight="1">
      <c r="A242" s="4"/>
      <c r="B242" s="4"/>
      <c r="C242" s="9"/>
      <c r="M242" s="31"/>
    </row>
    <row r="243" spans="1:13" s="30" customFormat="1" ht="25.5" hidden="1" customHeight="1">
      <c r="A243" s="4"/>
      <c r="B243" s="4"/>
      <c r="C243" s="6"/>
      <c r="M243" s="31"/>
    </row>
    <row r="244" spans="1:13" s="30" customFormat="1" ht="25.5" hidden="1" customHeight="1">
      <c r="A244" s="4"/>
      <c r="B244" s="4"/>
      <c r="C244" s="9"/>
      <c r="M244" s="31"/>
    </row>
    <row r="245" spans="1:13" s="30" customFormat="1" ht="25.5" hidden="1" customHeight="1">
      <c r="A245" s="4"/>
      <c r="B245" s="4"/>
      <c r="C245" s="6"/>
      <c r="M245" s="31"/>
    </row>
    <row r="246" spans="1:13" s="30" customFormat="1" ht="25.5" hidden="1" customHeight="1">
      <c r="A246" s="4"/>
      <c r="B246" s="4"/>
      <c r="C246" s="9"/>
      <c r="M246" s="31"/>
    </row>
    <row r="247" spans="1:13" s="30" customFormat="1" ht="25.5" hidden="1" customHeight="1">
      <c r="A247" s="4"/>
      <c r="B247" s="4"/>
      <c r="C247" s="9"/>
      <c r="M247" s="31"/>
    </row>
    <row r="248" spans="1:13" s="30" customFormat="1" ht="25.5" hidden="1" customHeight="1">
      <c r="A248" s="4"/>
      <c r="B248" s="4"/>
      <c r="C248" s="9"/>
      <c r="M248" s="31"/>
    </row>
    <row r="249" spans="1:13" s="30" customFormat="1" ht="25.5" hidden="1" customHeight="1">
      <c r="A249" s="4"/>
      <c r="B249" s="4"/>
      <c r="C249" s="9"/>
      <c r="M249" s="31"/>
    </row>
    <row r="250" spans="1:13" s="30" customFormat="1" ht="25.5" hidden="1" customHeight="1">
      <c r="A250" s="4"/>
      <c r="B250" s="4"/>
      <c r="C250" s="9"/>
      <c r="M250" s="31"/>
    </row>
    <row r="251" spans="1:13" s="30" customFormat="1" ht="25.5" hidden="1" customHeight="1">
      <c r="A251" s="4"/>
      <c r="B251" s="4"/>
      <c r="C251" s="9"/>
      <c r="M251" s="31"/>
    </row>
    <row r="252" spans="1:13" s="30" customFormat="1" ht="25.5" hidden="1" customHeight="1">
      <c r="A252" s="4"/>
      <c r="B252" s="4"/>
      <c r="C252" s="9"/>
      <c r="M252" s="31"/>
    </row>
    <row r="253" spans="1:13" s="30" customFormat="1" ht="25.5" hidden="1" customHeight="1">
      <c r="A253" s="4"/>
      <c r="B253" s="4"/>
      <c r="C253" s="9"/>
      <c r="M253" s="31"/>
    </row>
    <row r="254" spans="1:13" s="30" customFormat="1" ht="25.5" hidden="1" customHeight="1">
      <c r="A254" s="4"/>
      <c r="B254" s="4"/>
      <c r="C254" s="6"/>
      <c r="M254" s="31"/>
    </row>
    <row r="255" spans="1:13" s="30" customFormat="1" ht="25.5" hidden="1" customHeight="1">
      <c r="A255" s="4"/>
      <c r="B255" s="4"/>
      <c r="C255" s="9"/>
      <c r="M255" s="31"/>
    </row>
    <row r="256" spans="1:13" s="30" customFormat="1" ht="25.5" hidden="1" customHeight="1">
      <c r="A256" s="4"/>
      <c r="B256" s="4"/>
      <c r="C256" s="9"/>
      <c r="M256" s="31"/>
    </row>
    <row r="257" spans="1:13" s="30" customFormat="1" ht="25.5" hidden="1" customHeight="1">
      <c r="A257" s="4"/>
      <c r="B257" s="4"/>
      <c r="C257" s="9"/>
      <c r="M257" s="31"/>
    </row>
    <row r="258" spans="1:13" s="30" customFormat="1" ht="25.5" hidden="1" customHeight="1">
      <c r="A258" s="4"/>
      <c r="B258" s="4"/>
      <c r="C258" s="9"/>
      <c r="M258" s="31"/>
    </row>
    <row r="259" spans="1:13" s="30" customFormat="1" ht="25.5" hidden="1" customHeight="1">
      <c r="A259" s="4"/>
      <c r="B259" s="4"/>
      <c r="C259" s="9"/>
      <c r="M259" s="31"/>
    </row>
    <row r="260" spans="1:13" s="30" customFormat="1" ht="25.5" hidden="1" customHeight="1">
      <c r="A260" s="4"/>
      <c r="B260" s="4"/>
      <c r="C260" s="9"/>
      <c r="M260" s="31"/>
    </row>
    <row r="261" spans="1:13" s="30" customFormat="1" ht="25.5" hidden="1" customHeight="1">
      <c r="A261" s="4"/>
      <c r="B261" s="4"/>
      <c r="C261" s="9"/>
      <c r="M261" s="31"/>
    </row>
    <row r="262" spans="1:13" s="30" customFormat="1" ht="25.5" hidden="1" customHeight="1">
      <c r="A262" s="4"/>
      <c r="B262" s="4"/>
      <c r="C262" s="9"/>
      <c r="M262" s="31"/>
    </row>
    <row r="263" spans="1:13" s="30" customFormat="1" ht="25.5" hidden="1" customHeight="1">
      <c r="A263" s="4"/>
      <c r="B263" s="4"/>
      <c r="C263" s="9"/>
      <c r="M263" s="31"/>
    </row>
    <row r="264" spans="1:13" s="30" customFormat="1" ht="25.5" hidden="1" customHeight="1">
      <c r="A264" s="4"/>
      <c r="B264" s="4"/>
      <c r="C264" s="6"/>
      <c r="M264" s="31"/>
    </row>
    <row r="265" spans="1:13" s="30" customFormat="1" ht="25.5" hidden="1" customHeight="1">
      <c r="A265" s="4"/>
      <c r="B265" s="4"/>
      <c r="C265" s="9"/>
      <c r="M265" s="31"/>
    </row>
    <row r="266" spans="1:13" s="30" customFormat="1" ht="25.5" hidden="1" customHeight="1">
      <c r="A266" s="4"/>
      <c r="B266" s="4"/>
      <c r="C266" s="9"/>
      <c r="M266" s="31"/>
    </row>
    <row r="267" spans="1:13" s="30" customFormat="1" ht="25.5" hidden="1" customHeight="1">
      <c r="A267" s="4"/>
      <c r="B267" s="4"/>
      <c r="C267" s="9"/>
      <c r="M267" s="31"/>
    </row>
    <row r="268" spans="1:13" s="30" customFormat="1" ht="25.5" hidden="1" customHeight="1">
      <c r="A268" s="4"/>
      <c r="B268" s="4"/>
      <c r="C268" s="9"/>
      <c r="M268" s="31"/>
    </row>
    <row r="269" spans="1:13" s="30" customFormat="1" ht="25.5" hidden="1" customHeight="1">
      <c r="A269" s="4"/>
      <c r="B269" s="4"/>
      <c r="C269" s="6"/>
      <c r="M269" s="31"/>
    </row>
    <row r="270" spans="1:13" s="30" customFormat="1" ht="25.5" hidden="1" customHeight="1">
      <c r="A270" s="4"/>
      <c r="B270" s="4"/>
      <c r="C270" s="9"/>
      <c r="M270" s="31"/>
    </row>
    <row r="271" spans="1:13" s="30" customFormat="1" ht="25.5" hidden="1" customHeight="1">
      <c r="A271" s="4"/>
      <c r="B271" s="4"/>
      <c r="C271" s="9"/>
      <c r="M271" s="31"/>
    </row>
    <row r="272" spans="1:13" s="30" customFormat="1" ht="25.5" hidden="1" customHeight="1">
      <c r="A272" s="4"/>
      <c r="B272" s="4"/>
      <c r="C272" s="9"/>
      <c r="M272" s="31"/>
    </row>
    <row r="273" spans="1:13" s="30" customFormat="1" ht="25.5" hidden="1" customHeight="1">
      <c r="A273" s="4"/>
      <c r="B273" s="4"/>
      <c r="C273" s="9"/>
      <c r="M273" s="31"/>
    </row>
    <row r="274" spans="1:13" s="30" customFormat="1" ht="25.5" hidden="1" customHeight="1">
      <c r="A274" s="4"/>
      <c r="B274" s="4"/>
      <c r="C274" s="9"/>
      <c r="M274" s="31"/>
    </row>
    <row r="275" spans="1:13" s="30" customFormat="1" ht="25.5" hidden="1" customHeight="1">
      <c r="A275" s="4"/>
      <c r="B275" s="4"/>
      <c r="C275" s="9"/>
      <c r="M275" s="31"/>
    </row>
    <row r="276" spans="1:13" s="30" customFormat="1" ht="25.5" hidden="1" customHeight="1">
      <c r="A276" s="4"/>
      <c r="B276" s="4"/>
      <c r="C276" s="9"/>
      <c r="M276" s="31"/>
    </row>
    <row r="277" spans="1:13" s="30" customFormat="1" ht="25.5" hidden="1" customHeight="1">
      <c r="A277" s="4"/>
      <c r="B277" s="4"/>
      <c r="C277" s="9"/>
      <c r="M277" s="31"/>
    </row>
    <row r="278" spans="1:13" s="30" customFormat="1" ht="25.5" hidden="1" customHeight="1">
      <c r="A278" s="4"/>
      <c r="B278" s="4"/>
      <c r="C278" s="9"/>
      <c r="M278" s="31"/>
    </row>
    <row r="279" spans="1:13" s="30" customFormat="1" ht="25.5" hidden="1" customHeight="1">
      <c r="A279" s="4"/>
      <c r="B279" s="4"/>
      <c r="C279" s="6"/>
      <c r="M279" s="31"/>
    </row>
    <row r="280" spans="1:13" s="30" customFormat="1" ht="25.5" hidden="1" customHeight="1">
      <c r="A280" s="4"/>
      <c r="B280" s="4"/>
      <c r="C280" s="6"/>
      <c r="M280" s="31"/>
    </row>
    <row r="281" spans="1:13" s="30" customFormat="1" ht="25.5" hidden="1" customHeight="1">
      <c r="A281" s="4"/>
      <c r="B281" s="4"/>
      <c r="C281" s="9"/>
      <c r="M281" s="31"/>
    </row>
    <row r="282" spans="1:13" s="30" customFormat="1" ht="25.5" hidden="1" customHeight="1">
      <c r="A282" s="4"/>
      <c r="B282" s="4"/>
      <c r="C282" s="9"/>
      <c r="M282" s="31"/>
    </row>
    <row r="283" spans="1:13" s="30" customFormat="1" ht="25.5" hidden="1" customHeight="1">
      <c r="A283" s="4"/>
      <c r="B283" s="4"/>
      <c r="C283" s="9"/>
      <c r="M283" s="31"/>
    </row>
    <row r="284" spans="1:13" s="30" customFormat="1" ht="25.5" hidden="1" customHeight="1">
      <c r="A284" s="4"/>
      <c r="B284" s="4"/>
      <c r="C284" s="9"/>
      <c r="M284" s="31"/>
    </row>
    <row r="285" spans="1:13" s="30" customFormat="1" ht="25.5" hidden="1" customHeight="1">
      <c r="A285" s="4"/>
      <c r="B285" s="4"/>
      <c r="C285" s="9"/>
      <c r="M285" s="31"/>
    </row>
    <row r="286" spans="1:13" s="30" customFormat="1" ht="25.5" hidden="1" customHeight="1">
      <c r="A286" s="4"/>
      <c r="B286" s="4"/>
      <c r="C286" s="9"/>
      <c r="M286" s="31"/>
    </row>
    <row r="287" spans="1:13" s="30" customFormat="1" ht="25.5" hidden="1" customHeight="1">
      <c r="A287" s="4"/>
      <c r="B287" s="4"/>
      <c r="C287" s="9"/>
      <c r="M287" s="31"/>
    </row>
    <row r="288" spans="1:13" s="30" customFormat="1" ht="25.5" hidden="1" customHeight="1">
      <c r="A288" s="4"/>
      <c r="B288" s="4"/>
      <c r="C288" s="9"/>
      <c r="M288" s="31"/>
    </row>
    <row r="289" spans="1:13" s="30" customFormat="1" ht="25.5" hidden="1" customHeight="1">
      <c r="A289" s="4"/>
      <c r="B289" s="4"/>
      <c r="C289" s="6"/>
      <c r="M289" s="31"/>
    </row>
    <row r="290" spans="1:13" s="30" customFormat="1" ht="25.5" hidden="1" customHeight="1">
      <c r="A290" s="4"/>
      <c r="B290" s="4"/>
      <c r="C290" s="9"/>
      <c r="M290" s="31"/>
    </row>
    <row r="291" spans="1:13" s="30" customFormat="1" ht="25.5" hidden="1" customHeight="1">
      <c r="A291" s="4"/>
      <c r="B291" s="4"/>
      <c r="C291" s="9"/>
      <c r="M291" s="31"/>
    </row>
    <row r="292" spans="1:13" s="30" customFormat="1" ht="25.5" hidden="1" customHeight="1">
      <c r="A292" s="4"/>
      <c r="B292" s="4"/>
      <c r="C292" s="9"/>
      <c r="M292" s="31"/>
    </row>
    <row r="293" spans="1:13" s="30" customFormat="1" ht="25.5" hidden="1" customHeight="1">
      <c r="A293" s="4"/>
      <c r="B293" s="4"/>
      <c r="C293" s="9"/>
      <c r="M293" s="31"/>
    </row>
    <row r="294" spans="1:13" s="30" customFormat="1" ht="25.5" hidden="1" customHeight="1">
      <c r="A294" s="4"/>
      <c r="B294" s="4"/>
      <c r="C294" s="9"/>
      <c r="M294" s="31"/>
    </row>
    <row r="295" spans="1:13" s="30" customFormat="1" ht="25.5" hidden="1" customHeight="1">
      <c r="A295" s="4"/>
      <c r="B295" s="4"/>
      <c r="C295" s="9"/>
      <c r="M295" s="31"/>
    </row>
    <row r="296" spans="1:13" s="30" customFormat="1" ht="25.5" hidden="1" customHeight="1">
      <c r="A296" s="4"/>
      <c r="B296" s="4"/>
      <c r="C296" s="9"/>
      <c r="M296" s="31"/>
    </row>
    <row r="297" spans="1:13" s="30" customFormat="1" ht="25.5" hidden="1" customHeight="1">
      <c r="A297" s="4"/>
      <c r="B297" s="4"/>
      <c r="C297" s="9"/>
      <c r="M297" s="31"/>
    </row>
    <row r="298" spans="1:13" s="30" customFormat="1" ht="25.5" hidden="1" customHeight="1">
      <c r="A298" s="4"/>
      <c r="B298" s="4"/>
      <c r="C298" s="6"/>
      <c r="M298" s="31"/>
    </row>
    <row r="299" spans="1:13" s="30" customFormat="1" ht="25.5" hidden="1" customHeight="1">
      <c r="A299" s="4"/>
      <c r="B299" s="4"/>
      <c r="C299" s="9"/>
      <c r="M299" s="31"/>
    </row>
    <row r="300" spans="1:13" s="30" customFormat="1" ht="25.5" hidden="1" customHeight="1">
      <c r="A300" s="4"/>
      <c r="B300" s="4"/>
      <c r="C300" s="9"/>
      <c r="M300" s="31"/>
    </row>
    <row r="301" spans="1:13" s="30" customFormat="1" ht="25.5" hidden="1" customHeight="1">
      <c r="A301" s="4"/>
      <c r="B301" s="4"/>
      <c r="C301" s="6"/>
      <c r="M301" s="31"/>
    </row>
    <row r="302" spans="1:13" s="30" customFormat="1" ht="25.5" hidden="1" customHeight="1">
      <c r="A302" s="4"/>
      <c r="B302" s="4"/>
      <c r="C302" s="6"/>
      <c r="M302" s="31"/>
    </row>
    <row r="303" spans="1:13" s="30" customFormat="1" ht="25.5" hidden="1" customHeight="1">
      <c r="A303" s="4"/>
      <c r="B303" s="4"/>
      <c r="C303" s="9"/>
      <c r="M303" s="31"/>
    </row>
    <row r="304" spans="1:13" s="30" customFormat="1" ht="25.5" hidden="1" customHeight="1">
      <c r="A304" s="4"/>
      <c r="B304" s="4"/>
      <c r="C304" s="9"/>
      <c r="M304" s="31"/>
    </row>
    <row r="305" spans="1:13" s="30" customFormat="1" ht="25.5" hidden="1" customHeight="1">
      <c r="A305" s="4"/>
      <c r="B305" s="4"/>
      <c r="C305" s="9"/>
      <c r="M305" s="31"/>
    </row>
    <row r="306" spans="1:13" s="30" customFormat="1" ht="25.5" hidden="1" customHeight="1">
      <c r="A306" s="4"/>
      <c r="B306" s="4"/>
      <c r="C306" s="9"/>
      <c r="M306" s="31"/>
    </row>
    <row r="307" spans="1:13" s="30" customFormat="1" ht="25.5" hidden="1" customHeight="1">
      <c r="A307" s="4"/>
      <c r="B307" s="4"/>
      <c r="C307" s="9"/>
      <c r="M307" s="31"/>
    </row>
    <row r="308" spans="1:13" s="30" customFormat="1" ht="25.5" hidden="1" customHeight="1">
      <c r="A308" s="4"/>
      <c r="B308" s="4"/>
      <c r="C308" s="9"/>
      <c r="M308" s="31"/>
    </row>
    <row r="309" spans="1:13" s="30" customFormat="1" ht="25.5" hidden="1" customHeight="1">
      <c r="A309" s="4"/>
      <c r="B309" s="4"/>
      <c r="C309" s="9"/>
      <c r="M309" s="31"/>
    </row>
    <row r="310" spans="1:13" s="30" customFormat="1" ht="25.5" hidden="1" customHeight="1">
      <c r="A310" s="4"/>
      <c r="B310" s="4"/>
      <c r="C310" s="9"/>
      <c r="M310" s="31"/>
    </row>
    <row r="311" spans="1:13" s="30" customFormat="1" ht="25.5" hidden="1" customHeight="1">
      <c r="A311" s="4"/>
      <c r="B311" s="4"/>
      <c r="C311" s="9"/>
      <c r="M311" s="31"/>
    </row>
    <row r="312" spans="1:13" s="30" customFormat="1" ht="25.5" hidden="1" customHeight="1">
      <c r="A312" s="4"/>
      <c r="B312" s="4"/>
      <c r="C312" s="9"/>
      <c r="M312" s="31"/>
    </row>
    <row r="313" spans="1:13" s="30" customFormat="1" ht="25.5" hidden="1" customHeight="1">
      <c r="A313" s="4"/>
      <c r="B313" s="4"/>
      <c r="C313" s="9"/>
      <c r="M313" s="31"/>
    </row>
    <row r="314" spans="1:13" s="30" customFormat="1" ht="25.5" hidden="1" customHeight="1">
      <c r="A314" s="4"/>
      <c r="B314" s="4"/>
      <c r="C314" s="9"/>
      <c r="M314" s="31"/>
    </row>
    <row r="315" spans="1:13" s="30" customFormat="1" ht="25.5" hidden="1" customHeight="1">
      <c r="A315" s="4"/>
      <c r="B315" s="4"/>
      <c r="C315" s="6"/>
      <c r="M315" s="31"/>
    </row>
    <row r="316" spans="1:13" s="30" customFormat="1" ht="25.5" hidden="1" customHeight="1">
      <c r="A316" s="4"/>
      <c r="B316" s="4"/>
      <c r="C316" s="9"/>
      <c r="M316" s="31"/>
    </row>
    <row r="317" spans="1:13" s="30" customFormat="1" ht="25.5" hidden="1" customHeight="1">
      <c r="A317" s="4"/>
      <c r="B317" s="4"/>
      <c r="C317" s="9"/>
      <c r="M317" s="31"/>
    </row>
    <row r="318" spans="1:13" s="30" customFormat="1" ht="25.5" hidden="1" customHeight="1">
      <c r="A318" s="4"/>
      <c r="B318" s="4"/>
      <c r="C318" s="9"/>
      <c r="M318" s="31"/>
    </row>
    <row r="319" spans="1:13" s="30" customFormat="1" ht="25.5" hidden="1" customHeight="1">
      <c r="A319" s="4"/>
      <c r="B319" s="4"/>
      <c r="C319" s="9"/>
      <c r="M319" s="31"/>
    </row>
    <row r="320" spans="1:13" s="30" customFormat="1" ht="25.5" hidden="1" customHeight="1">
      <c r="A320" s="4"/>
      <c r="B320" s="4"/>
      <c r="C320" s="9"/>
      <c r="M320" s="31"/>
    </row>
    <row r="321" spans="1:13" s="30" customFormat="1" ht="25.5" hidden="1" customHeight="1">
      <c r="A321" s="4"/>
      <c r="B321" s="4"/>
      <c r="C321" s="9"/>
      <c r="M321" s="31"/>
    </row>
    <row r="322" spans="1:13" s="30" customFormat="1" ht="25.5" hidden="1" customHeight="1">
      <c r="A322" s="4"/>
      <c r="B322" s="4"/>
      <c r="C322" s="6"/>
      <c r="M322" s="31"/>
    </row>
    <row r="323" spans="1:13" s="30" customFormat="1" ht="25.5" hidden="1" customHeight="1">
      <c r="A323" s="4"/>
      <c r="B323" s="4"/>
      <c r="C323" s="9"/>
      <c r="M323" s="31"/>
    </row>
    <row r="324" spans="1:13" s="30" customFormat="1" ht="25.5" hidden="1" customHeight="1">
      <c r="A324" s="4"/>
      <c r="B324" s="4"/>
      <c r="C324" s="9"/>
      <c r="M324" s="31"/>
    </row>
    <row r="325" spans="1:13" s="30" customFormat="1" ht="25.5" hidden="1" customHeight="1">
      <c r="A325" s="4"/>
      <c r="B325" s="4"/>
      <c r="C325" s="9"/>
      <c r="M325" s="31"/>
    </row>
    <row r="326" spans="1:13" s="30" customFormat="1" ht="25.5" hidden="1" customHeight="1">
      <c r="A326" s="4"/>
      <c r="B326" s="4"/>
      <c r="C326" s="9"/>
      <c r="M326" s="31"/>
    </row>
    <row r="327" spans="1:13" s="30" customFormat="1" ht="25.5" hidden="1" customHeight="1">
      <c r="A327" s="4"/>
      <c r="B327" s="4"/>
      <c r="C327" s="9"/>
      <c r="M327" s="31"/>
    </row>
    <row r="328" spans="1:13" s="30" customFormat="1" ht="25.5" hidden="1" customHeight="1">
      <c r="A328" s="4"/>
      <c r="B328" s="4"/>
      <c r="C328" s="9"/>
      <c r="M328" s="31"/>
    </row>
    <row r="329" spans="1:13" s="30" customFormat="1" ht="25.5" hidden="1" customHeight="1">
      <c r="A329" s="4"/>
      <c r="B329" s="4"/>
      <c r="C329" s="9"/>
      <c r="M329" s="31"/>
    </row>
    <row r="330" spans="1:13" s="30" customFormat="1" ht="25.5" hidden="1" customHeight="1">
      <c r="A330" s="4"/>
      <c r="B330" s="4"/>
      <c r="C330" s="9"/>
      <c r="M330" s="31"/>
    </row>
    <row r="331" spans="1:13" s="30" customFormat="1" ht="25.5" hidden="1" customHeight="1">
      <c r="A331" s="4"/>
      <c r="B331" s="4"/>
      <c r="C331" s="9"/>
      <c r="M331" s="31"/>
    </row>
    <row r="332" spans="1:13" s="30" customFormat="1" ht="25.5" hidden="1" customHeight="1">
      <c r="A332" s="4"/>
      <c r="B332" s="4"/>
      <c r="C332" s="6"/>
      <c r="M332" s="31"/>
    </row>
    <row r="333" spans="1:13" s="30" customFormat="1" ht="25.5" hidden="1" customHeight="1">
      <c r="A333" s="4"/>
      <c r="B333" s="4"/>
      <c r="C333" s="9"/>
      <c r="M333" s="31"/>
    </row>
    <row r="334" spans="1:13" s="30" customFormat="1" ht="25.5" hidden="1" customHeight="1">
      <c r="A334" s="4"/>
      <c r="B334" s="4"/>
      <c r="C334" s="9"/>
      <c r="M334" s="31"/>
    </row>
    <row r="335" spans="1:13" s="30" customFormat="1" ht="25.5" hidden="1" customHeight="1">
      <c r="A335" s="4"/>
      <c r="B335" s="4"/>
      <c r="C335" s="9"/>
      <c r="M335" s="31"/>
    </row>
    <row r="336" spans="1:13" s="30" customFormat="1" ht="25.5" hidden="1" customHeight="1">
      <c r="A336" s="4"/>
      <c r="B336" s="4"/>
      <c r="C336" s="9"/>
      <c r="M336" s="31"/>
    </row>
    <row r="337" spans="1:13" s="30" customFormat="1" ht="25.5" hidden="1" customHeight="1">
      <c r="A337" s="4"/>
      <c r="B337" s="4"/>
      <c r="C337" s="9"/>
      <c r="M337" s="31"/>
    </row>
    <row r="338" spans="1:13" s="30" customFormat="1" ht="25.5" hidden="1" customHeight="1">
      <c r="A338" s="4"/>
      <c r="B338" s="4"/>
      <c r="C338" s="9"/>
      <c r="M338" s="31"/>
    </row>
    <row r="339" spans="1:13" s="30" customFormat="1" ht="25.5" hidden="1" customHeight="1">
      <c r="A339" s="4"/>
      <c r="B339" s="4"/>
      <c r="C339" s="9"/>
      <c r="M339" s="31"/>
    </row>
    <row r="340" spans="1:13" s="30" customFormat="1" ht="25.5" hidden="1" customHeight="1">
      <c r="A340" s="4"/>
      <c r="B340" s="4"/>
      <c r="C340" s="9"/>
      <c r="M340" s="31"/>
    </row>
    <row r="341" spans="1:13" s="30" customFormat="1" ht="25.5" hidden="1" customHeight="1">
      <c r="A341" s="4"/>
      <c r="B341" s="4"/>
      <c r="C341" s="9"/>
      <c r="M341" s="31"/>
    </row>
    <row r="342" spans="1:13" s="30" customFormat="1" ht="25.5" hidden="1" customHeight="1">
      <c r="A342" s="4"/>
      <c r="B342" s="4"/>
      <c r="C342" s="6"/>
      <c r="M342" s="31"/>
    </row>
    <row r="343" spans="1:13" s="30" customFormat="1" ht="25.5" hidden="1" customHeight="1">
      <c r="A343" s="4"/>
      <c r="B343" s="4"/>
      <c r="C343" s="9"/>
      <c r="M343" s="31"/>
    </row>
    <row r="344" spans="1:13" s="30" customFormat="1" ht="25.5" hidden="1" customHeight="1">
      <c r="A344" s="4"/>
      <c r="B344" s="4"/>
      <c r="C344" s="9"/>
      <c r="M344" s="31"/>
    </row>
    <row r="345" spans="1:13" s="30" customFormat="1" ht="25.5" hidden="1" customHeight="1">
      <c r="A345" s="4"/>
      <c r="B345" s="4"/>
      <c r="C345" s="6"/>
      <c r="M345" s="31"/>
    </row>
    <row r="346" spans="1:13" s="30" customFormat="1" ht="25.5" hidden="1" customHeight="1">
      <c r="A346" s="4"/>
      <c r="B346" s="4"/>
      <c r="C346" s="9"/>
      <c r="M346" s="31"/>
    </row>
    <row r="347" spans="1:13" s="30" customFormat="1" ht="25.5" hidden="1" customHeight="1">
      <c r="A347" s="4"/>
      <c r="B347" s="4"/>
      <c r="C347" s="9"/>
      <c r="M347" s="31"/>
    </row>
    <row r="348" spans="1:13" s="30" customFormat="1" ht="25.5" hidden="1" customHeight="1">
      <c r="A348" s="4"/>
      <c r="B348" s="4"/>
      <c r="C348" s="9"/>
      <c r="M348" s="31"/>
    </row>
    <row r="349" spans="1:13" s="30" customFormat="1" ht="25.5" hidden="1" customHeight="1">
      <c r="A349" s="4"/>
      <c r="B349" s="4"/>
      <c r="C349" s="6"/>
      <c r="M349" s="31"/>
    </row>
    <row r="350" spans="1:13" s="30" customFormat="1" ht="25.5" hidden="1" customHeight="1">
      <c r="A350" s="4"/>
      <c r="B350" s="4"/>
      <c r="C350" s="6"/>
      <c r="M350" s="31"/>
    </row>
    <row r="351" spans="1:13" s="30" customFormat="1" ht="25.5" hidden="1" customHeight="1">
      <c r="A351" s="4"/>
      <c r="B351" s="4"/>
      <c r="C351" s="9"/>
      <c r="M351" s="31"/>
    </row>
    <row r="352" spans="1:13" s="30" customFormat="1" ht="25.5" hidden="1" customHeight="1">
      <c r="A352" s="4"/>
      <c r="B352" s="4"/>
      <c r="C352" s="9"/>
      <c r="M352" s="31"/>
    </row>
    <row r="353" spans="1:13" s="30" customFormat="1" ht="25.5" hidden="1" customHeight="1">
      <c r="A353" s="4"/>
      <c r="B353" s="4"/>
      <c r="C353" s="9"/>
      <c r="M353" s="31"/>
    </row>
    <row r="354" spans="1:13" s="30" customFormat="1" ht="25.5" hidden="1" customHeight="1">
      <c r="A354" s="4"/>
      <c r="B354" s="4"/>
      <c r="C354" s="9"/>
      <c r="M354" s="31"/>
    </row>
    <row r="355" spans="1:13" s="30" customFormat="1" ht="25.5" hidden="1" customHeight="1">
      <c r="A355" s="4"/>
      <c r="B355" s="4"/>
      <c r="C355" s="9"/>
      <c r="M355" s="31"/>
    </row>
    <row r="356" spans="1:13" s="30" customFormat="1" ht="25.5" hidden="1" customHeight="1">
      <c r="A356" s="4"/>
      <c r="B356" s="4"/>
      <c r="C356" s="9"/>
      <c r="M356" s="31"/>
    </row>
    <row r="357" spans="1:13" s="30" customFormat="1" ht="25.5" hidden="1" customHeight="1">
      <c r="A357" s="4"/>
      <c r="B357" s="4"/>
      <c r="C357" s="6"/>
      <c r="M357" s="31"/>
    </row>
    <row r="358" spans="1:13" s="30" customFormat="1" ht="25.5" hidden="1" customHeight="1">
      <c r="A358" s="4"/>
      <c r="B358" s="4"/>
      <c r="C358" s="9"/>
      <c r="M358" s="31"/>
    </row>
    <row r="359" spans="1:13" s="30" customFormat="1" ht="25.5" hidden="1" customHeight="1">
      <c r="A359" s="4"/>
      <c r="B359" s="4"/>
      <c r="C359" s="9"/>
      <c r="M359" s="31"/>
    </row>
    <row r="360" spans="1:13" s="30" customFormat="1" ht="25.5" hidden="1" customHeight="1">
      <c r="A360" s="4"/>
      <c r="B360" s="4"/>
      <c r="C360" s="9"/>
      <c r="M360" s="31"/>
    </row>
    <row r="361" spans="1:13" s="30" customFormat="1" ht="25.5" hidden="1" customHeight="1">
      <c r="A361" s="4"/>
      <c r="B361" s="4"/>
      <c r="C361" s="9"/>
      <c r="M361" s="31"/>
    </row>
    <row r="362" spans="1:13" s="30" customFormat="1" ht="25.5" hidden="1" customHeight="1">
      <c r="A362" s="4"/>
      <c r="B362" s="4"/>
      <c r="C362" s="9"/>
      <c r="M362" s="31"/>
    </row>
    <row r="363" spans="1:13" s="30" customFormat="1" ht="25.5" hidden="1" customHeight="1">
      <c r="A363" s="4"/>
      <c r="B363" s="4"/>
      <c r="C363" s="6"/>
      <c r="M363" s="31"/>
    </row>
    <row r="364" spans="1:13" s="30" customFormat="1" ht="25.5" hidden="1" customHeight="1">
      <c r="A364" s="4"/>
      <c r="B364" s="4"/>
      <c r="C364" s="9"/>
      <c r="M364" s="31"/>
    </row>
    <row r="365" spans="1:13" s="30" customFormat="1" ht="25.5" hidden="1" customHeight="1">
      <c r="A365" s="4"/>
      <c r="B365" s="4"/>
      <c r="C365" s="9"/>
      <c r="M365" s="31"/>
    </row>
    <row r="366" spans="1:13" s="30" customFormat="1" ht="25.5" hidden="1" customHeight="1">
      <c r="A366" s="4"/>
      <c r="B366" s="4"/>
      <c r="C366" s="9"/>
      <c r="M366" s="31"/>
    </row>
    <row r="367" spans="1:13" s="30" customFormat="1" ht="25.5" hidden="1" customHeight="1">
      <c r="A367" s="4"/>
      <c r="B367" s="4"/>
      <c r="C367" s="6"/>
      <c r="M367" s="31"/>
    </row>
    <row r="368" spans="1:13" s="30" customFormat="1" ht="25.5" hidden="1" customHeight="1">
      <c r="A368" s="4"/>
      <c r="B368" s="4"/>
      <c r="C368" s="6"/>
      <c r="M368" s="31"/>
    </row>
    <row r="369" spans="1:13" s="30" customFormat="1" ht="25.5" hidden="1" customHeight="1">
      <c r="A369" s="4"/>
      <c r="B369" s="4"/>
      <c r="C369" s="9"/>
      <c r="M369" s="31"/>
    </row>
    <row r="370" spans="1:13" s="30" customFormat="1" ht="25.5" hidden="1" customHeight="1">
      <c r="A370" s="4"/>
      <c r="B370" s="4"/>
      <c r="C370" s="9"/>
      <c r="M370" s="31"/>
    </row>
    <row r="371" spans="1:13" s="30" customFormat="1" ht="25.5" hidden="1" customHeight="1">
      <c r="A371" s="4"/>
      <c r="B371" s="4"/>
      <c r="C371" s="9"/>
      <c r="M371" s="31"/>
    </row>
    <row r="372" spans="1:13" s="30" customFormat="1" ht="25.5" hidden="1" customHeight="1">
      <c r="A372" s="4"/>
      <c r="B372" s="4"/>
      <c r="C372" s="9"/>
      <c r="M372" s="31"/>
    </row>
    <row r="373" spans="1:13" s="30" customFormat="1" ht="25.5" hidden="1" customHeight="1">
      <c r="A373" s="4"/>
      <c r="B373" s="4"/>
      <c r="C373" s="9"/>
      <c r="M373" s="31"/>
    </row>
    <row r="374" spans="1:13" s="30" customFormat="1" ht="25.5" hidden="1" customHeight="1">
      <c r="A374" s="4"/>
      <c r="B374" s="4"/>
      <c r="C374" s="9"/>
      <c r="M374" s="31"/>
    </row>
    <row r="375" spans="1:13" s="30" customFormat="1" ht="25.5" hidden="1" customHeight="1">
      <c r="A375" s="4"/>
      <c r="B375" s="4"/>
      <c r="C375" s="9"/>
      <c r="M375" s="31"/>
    </row>
    <row r="376" spans="1:13" s="30" customFormat="1" ht="25.5" hidden="1" customHeight="1">
      <c r="A376" s="4"/>
      <c r="B376" s="4"/>
      <c r="C376" s="9"/>
      <c r="M376" s="31"/>
    </row>
    <row r="377" spans="1:13" s="30" customFormat="1" ht="25.5" hidden="1" customHeight="1">
      <c r="A377" s="4"/>
      <c r="B377" s="4"/>
      <c r="C377" s="6"/>
      <c r="M377" s="31"/>
    </row>
    <row r="378" spans="1:13" s="30" customFormat="1" ht="25.5" hidden="1" customHeight="1">
      <c r="A378" s="4"/>
      <c r="B378" s="4"/>
      <c r="C378" s="9"/>
      <c r="M378" s="31"/>
    </row>
    <row r="379" spans="1:13" s="30" customFormat="1" ht="25.5" hidden="1" customHeight="1">
      <c r="A379" s="4"/>
      <c r="B379" s="4"/>
      <c r="C379" s="9"/>
      <c r="M379" s="31"/>
    </row>
    <row r="380" spans="1:13" s="30" customFormat="1" ht="25.5" hidden="1" customHeight="1">
      <c r="A380" s="4"/>
      <c r="B380" s="4"/>
      <c r="C380" s="9"/>
      <c r="M380" s="31"/>
    </row>
    <row r="381" spans="1:13" s="30" customFormat="1" ht="25.5" hidden="1" customHeight="1">
      <c r="A381" s="4"/>
      <c r="B381" s="4"/>
      <c r="C381" s="9"/>
      <c r="M381" s="31"/>
    </row>
    <row r="382" spans="1:13" s="30" customFormat="1" ht="25.5" hidden="1" customHeight="1">
      <c r="A382" s="4"/>
      <c r="B382" s="4"/>
      <c r="C382" s="9"/>
      <c r="M382" s="31"/>
    </row>
    <row r="383" spans="1:13" s="30" customFormat="1" ht="25.5" hidden="1" customHeight="1">
      <c r="A383" s="4"/>
      <c r="B383" s="4"/>
      <c r="C383" s="9"/>
      <c r="M383" s="31"/>
    </row>
    <row r="384" spans="1:13" s="30" customFormat="1" ht="25.5" hidden="1" customHeight="1">
      <c r="A384" s="4"/>
      <c r="B384" s="4"/>
      <c r="C384" s="9"/>
      <c r="M384" s="31"/>
    </row>
    <row r="385" spans="1:13" s="30" customFormat="1" ht="25.5" hidden="1" customHeight="1">
      <c r="A385" s="4"/>
      <c r="B385" s="4"/>
      <c r="C385" s="9"/>
      <c r="M385" s="31"/>
    </row>
    <row r="386" spans="1:13" s="30" customFormat="1" ht="25.5" hidden="1" customHeight="1">
      <c r="A386" s="4"/>
      <c r="B386" s="4"/>
      <c r="C386" s="6"/>
      <c r="M386" s="31"/>
    </row>
    <row r="387" spans="1:13" s="30" customFormat="1" ht="25.5" hidden="1" customHeight="1">
      <c r="A387" s="4"/>
      <c r="B387" s="4"/>
      <c r="C387" s="9"/>
      <c r="M387" s="31"/>
    </row>
    <row r="388" spans="1:13" s="30" customFormat="1" ht="25.5" hidden="1" customHeight="1">
      <c r="A388" s="4"/>
      <c r="B388" s="4"/>
      <c r="C388" s="9"/>
      <c r="M388" s="31"/>
    </row>
    <row r="389" spans="1:13" s="30" customFormat="1" ht="25.5" hidden="1" customHeight="1">
      <c r="A389" s="4"/>
      <c r="B389" s="4"/>
      <c r="C389" s="6"/>
      <c r="M389" s="31"/>
    </row>
    <row r="390" spans="1:13" s="30" customFormat="1" ht="25.5" hidden="1" customHeight="1">
      <c r="A390" s="4"/>
      <c r="B390" s="4"/>
      <c r="C390" s="9"/>
      <c r="M390" s="31"/>
    </row>
    <row r="391" spans="1:13" s="30" customFormat="1" ht="25.5" hidden="1" customHeight="1">
      <c r="A391" s="4"/>
      <c r="B391" s="4"/>
      <c r="C391" s="9"/>
      <c r="M391" s="31"/>
    </row>
    <row r="392" spans="1:13" s="30" customFormat="1" ht="25.5" hidden="1" customHeight="1">
      <c r="A392" s="4"/>
      <c r="B392" s="4"/>
      <c r="C392" s="6"/>
      <c r="M392" s="31"/>
    </row>
    <row r="393" spans="1:13" s="30" customFormat="1" ht="25.5" hidden="1" customHeight="1">
      <c r="A393" s="4"/>
      <c r="B393" s="4"/>
      <c r="C393" s="9"/>
      <c r="M393" s="31"/>
    </row>
    <row r="394" spans="1:13" s="30" customFormat="1" ht="25.5" hidden="1" customHeight="1">
      <c r="A394" s="4"/>
      <c r="B394" s="4"/>
      <c r="C394" s="9"/>
      <c r="M394" s="31"/>
    </row>
    <row r="395" spans="1:13" s="30" customFormat="1" ht="25.5" hidden="1" customHeight="1">
      <c r="A395" s="4"/>
      <c r="B395" s="4"/>
      <c r="C395" s="6"/>
      <c r="M395" s="31"/>
    </row>
    <row r="396" spans="1:13" s="30" customFormat="1" ht="25.5" hidden="1" customHeight="1">
      <c r="A396" s="4"/>
      <c r="B396" s="4"/>
      <c r="C396" s="9"/>
      <c r="M396" s="31"/>
    </row>
    <row r="397" spans="1:13" s="30" customFormat="1" ht="25.5" hidden="1" customHeight="1">
      <c r="A397" s="4"/>
      <c r="B397" s="4"/>
      <c r="C397" s="9"/>
      <c r="M397" s="31"/>
    </row>
    <row r="398" spans="1:13" s="30" customFormat="1" ht="25.5" hidden="1" customHeight="1">
      <c r="A398" s="4"/>
      <c r="B398" s="4"/>
      <c r="C398" s="6"/>
      <c r="M398" s="31"/>
    </row>
    <row r="399" spans="1:13" s="30" customFormat="1" ht="25.5" hidden="1" customHeight="1">
      <c r="A399" s="4"/>
      <c r="B399" s="4"/>
      <c r="C399" s="9"/>
      <c r="M399" s="31"/>
    </row>
    <row r="400" spans="1:13" hidden="1"/>
    <row r="401" hidden="1"/>
    <row r="402" hidden="1"/>
    <row r="403" hidden="1"/>
    <row r="404" hidden="1"/>
    <row r="405" hidden="1"/>
    <row r="406" hidden="1"/>
    <row r="407" hidden="1"/>
    <row r="408" hidden="1"/>
    <row r="409" hidden="1"/>
    <row r="410" hidden="1"/>
    <row r="411" hidden="1"/>
  </sheetData>
  <mergeCells count="5">
    <mergeCell ref="D1:L1"/>
    <mergeCell ref="C1:C2"/>
    <mergeCell ref="B1:B2"/>
    <mergeCell ref="M1:M2"/>
    <mergeCell ref="A1:A2"/>
  </mergeCells>
  <pageMargins left="1.1811023622047245" right="0.39370078740157483" top="0.78740157480314965" bottom="0.59055118110236227" header="0.31496062992125984" footer="0.31496062992125984"/>
  <pageSetup paperSize="5" scale="80" orientation="landscape" r:id="rId1"/>
  <headerFooter>
    <oddHeader>&amp;L&amp;"-,Negrita"&amp;18Presupuesto de Egresos por Clasificación Administrativa 2012
&amp;14Nombre de la Entidad: &amp;16&amp;F, Jalisco</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sheetPr codeName="Hoja7"/>
  <dimension ref="A1:T404"/>
  <sheetViews>
    <sheetView zoomScaleNormal="100" workbookViewId="0">
      <selection activeCell="A2" sqref="A2"/>
    </sheetView>
  </sheetViews>
  <sheetFormatPr baseColWidth="10" defaultColWidth="0" defaultRowHeight="15" zeroHeight="1"/>
  <cols>
    <col min="1" max="1" width="3.42578125" style="25" customWidth="1"/>
    <col min="2" max="2" width="3.42578125" style="25" bestFit="1" customWidth="1"/>
    <col min="3" max="3" width="3" style="25" bestFit="1" customWidth="1"/>
    <col min="4" max="4" width="4" style="25" bestFit="1" customWidth="1"/>
    <col min="5" max="8" width="2.28515625" style="25" customWidth="1"/>
    <col min="9" max="9" width="55" style="25" customWidth="1"/>
    <col min="10" max="18" width="13.42578125" style="30" customWidth="1"/>
    <col min="19" max="19" width="13.42578125" style="31" bestFit="1" customWidth="1"/>
    <col min="20" max="20" width="0.28515625" customWidth="1"/>
    <col min="21" max="16384" width="11.42578125" hidden="1"/>
  </cols>
  <sheetData>
    <row r="1" spans="1:19" s="32" customFormat="1">
      <c r="A1" s="395" t="s">
        <v>638</v>
      </c>
      <c r="B1" s="395" t="s">
        <v>605</v>
      </c>
      <c r="C1" s="395" t="s">
        <v>606</v>
      </c>
      <c r="D1" s="395" t="s">
        <v>723</v>
      </c>
      <c r="E1" s="631" t="s">
        <v>609</v>
      </c>
      <c r="F1" s="631"/>
      <c r="G1" s="631"/>
      <c r="H1" s="631"/>
      <c r="I1" s="631"/>
      <c r="J1" s="396" t="s">
        <v>714</v>
      </c>
      <c r="K1" s="396" t="s">
        <v>715</v>
      </c>
      <c r="L1" s="396" t="s">
        <v>716</v>
      </c>
      <c r="M1" s="396" t="s">
        <v>717</v>
      </c>
      <c r="N1" s="396" t="s">
        <v>718</v>
      </c>
      <c r="O1" s="396" t="s">
        <v>719</v>
      </c>
      <c r="P1" s="396" t="s">
        <v>720</v>
      </c>
      <c r="Q1" s="396" t="s">
        <v>721</v>
      </c>
      <c r="R1" s="396" t="s">
        <v>722</v>
      </c>
      <c r="S1" s="396" t="s">
        <v>712</v>
      </c>
    </row>
    <row r="2" spans="1:19" ht="25.5" customHeight="1">
      <c r="A2" s="26"/>
      <c r="B2" s="26"/>
      <c r="C2" s="26"/>
      <c r="D2" s="26"/>
      <c r="E2" s="26"/>
      <c r="F2" s="26"/>
      <c r="G2" s="26"/>
      <c r="H2" s="26"/>
      <c r="I2" s="27"/>
      <c r="J2" s="33"/>
      <c r="K2" s="33"/>
      <c r="L2" s="33"/>
      <c r="M2" s="33"/>
      <c r="N2" s="33"/>
      <c r="O2" s="33"/>
      <c r="P2" s="33"/>
      <c r="Q2" s="33"/>
      <c r="R2" s="33"/>
      <c r="S2" s="28">
        <f t="shared" ref="S2:S30" si="0">SUM(J2:R2)</f>
        <v>0</v>
      </c>
    </row>
    <row r="3" spans="1:19" ht="25.5" customHeight="1">
      <c r="A3" s="26"/>
      <c r="B3" s="26"/>
      <c r="C3" s="26"/>
      <c r="D3" s="26"/>
      <c r="E3" s="26"/>
      <c r="F3" s="26"/>
      <c r="G3" s="26"/>
      <c r="H3" s="26"/>
      <c r="I3" s="27"/>
      <c r="J3" s="33"/>
      <c r="K3" s="33"/>
      <c r="L3" s="33"/>
      <c r="M3" s="33"/>
      <c r="N3" s="33"/>
      <c r="O3" s="33"/>
      <c r="P3" s="33"/>
      <c r="Q3" s="33"/>
      <c r="R3" s="33"/>
      <c r="S3" s="28">
        <f t="shared" si="0"/>
        <v>0</v>
      </c>
    </row>
    <row r="4" spans="1:19" ht="25.5" customHeight="1">
      <c r="A4" s="26"/>
      <c r="B4" s="26"/>
      <c r="C4" s="26"/>
      <c r="D4" s="26"/>
      <c r="E4" s="26"/>
      <c r="F4" s="26"/>
      <c r="G4" s="26"/>
      <c r="H4" s="26"/>
      <c r="I4" s="27"/>
      <c r="J4" s="29"/>
      <c r="K4" s="29"/>
      <c r="L4" s="29"/>
      <c r="M4" s="29"/>
      <c r="N4" s="29"/>
      <c r="O4" s="29"/>
      <c r="P4" s="29"/>
      <c r="Q4" s="29"/>
      <c r="R4" s="29"/>
      <c r="S4" s="28">
        <f t="shared" si="0"/>
        <v>0</v>
      </c>
    </row>
    <row r="5" spans="1:19" ht="25.5" customHeight="1">
      <c r="A5" s="26"/>
      <c r="B5" s="26"/>
      <c r="C5" s="26"/>
      <c r="D5" s="26"/>
      <c r="E5" s="26"/>
      <c r="F5" s="26"/>
      <c r="G5" s="26"/>
      <c r="H5" s="26"/>
      <c r="I5" s="27"/>
      <c r="J5" s="29"/>
      <c r="K5" s="29"/>
      <c r="L5" s="29"/>
      <c r="M5" s="29"/>
      <c r="N5" s="29"/>
      <c r="O5" s="29"/>
      <c r="P5" s="29"/>
      <c r="Q5" s="29"/>
      <c r="R5" s="29"/>
      <c r="S5" s="28">
        <f t="shared" si="0"/>
        <v>0</v>
      </c>
    </row>
    <row r="6" spans="1:19" ht="25.5" customHeight="1">
      <c r="A6" s="26"/>
      <c r="B6" s="26"/>
      <c r="C6" s="26"/>
      <c r="D6" s="26"/>
      <c r="E6" s="26"/>
      <c r="F6" s="26"/>
      <c r="G6" s="26"/>
      <c r="H6" s="26"/>
      <c r="I6" s="27"/>
      <c r="J6" s="29"/>
      <c r="K6" s="29"/>
      <c r="L6" s="29"/>
      <c r="M6" s="29"/>
      <c r="N6" s="29"/>
      <c r="O6" s="29"/>
      <c r="P6" s="29"/>
      <c r="Q6" s="29"/>
      <c r="R6" s="29"/>
      <c r="S6" s="28">
        <f t="shared" si="0"/>
        <v>0</v>
      </c>
    </row>
    <row r="7" spans="1:19" ht="25.5" customHeight="1">
      <c r="A7" s="26"/>
      <c r="B7" s="26"/>
      <c r="C7" s="26"/>
      <c r="D7" s="26"/>
      <c r="E7" s="26"/>
      <c r="F7" s="26"/>
      <c r="G7" s="26"/>
      <c r="H7" s="26"/>
      <c r="I7" s="27"/>
      <c r="J7" s="29"/>
      <c r="K7" s="29"/>
      <c r="L7" s="29"/>
      <c r="M7" s="29"/>
      <c r="N7" s="29"/>
      <c r="O7" s="29"/>
      <c r="P7" s="29"/>
      <c r="Q7" s="29"/>
      <c r="R7" s="29"/>
      <c r="S7" s="28">
        <f t="shared" si="0"/>
        <v>0</v>
      </c>
    </row>
    <row r="8" spans="1:19" ht="25.5" customHeight="1">
      <c r="A8" s="26"/>
      <c r="B8" s="26"/>
      <c r="C8" s="26"/>
      <c r="D8" s="26"/>
      <c r="E8" s="26"/>
      <c r="F8" s="26"/>
      <c r="G8" s="26"/>
      <c r="H8" s="26"/>
      <c r="I8" s="27"/>
      <c r="J8" s="29"/>
      <c r="K8" s="29"/>
      <c r="L8" s="29"/>
      <c r="M8" s="29"/>
      <c r="N8" s="29"/>
      <c r="O8" s="29"/>
      <c r="P8" s="29"/>
      <c r="Q8" s="29"/>
      <c r="R8" s="29"/>
      <c r="S8" s="28">
        <f t="shared" si="0"/>
        <v>0</v>
      </c>
    </row>
    <row r="9" spans="1:19" ht="25.5" customHeight="1">
      <c r="A9" s="26"/>
      <c r="B9" s="26"/>
      <c r="C9" s="26"/>
      <c r="D9" s="26"/>
      <c r="E9" s="26"/>
      <c r="F9" s="26"/>
      <c r="G9" s="26"/>
      <c r="H9" s="26"/>
      <c r="I9" s="27"/>
      <c r="J9" s="33"/>
      <c r="K9" s="33"/>
      <c r="L9" s="33"/>
      <c r="M9" s="33"/>
      <c r="N9" s="33"/>
      <c r="O9" s="33"/>
      <c r="P9" s="33"/>
      <c r="Q9" s="33"/>
      <c r="R9" s="33"/>
      <c r="S9" s="28">
        <f t="shared" si="0"/>
        <v>0</v>
      </c>
    </row>
    <row r="10" spans="1:19" ht="25.5" customHeight="1">
      <c r="A10" s="26"/>
      <c r="B10" s="26"/>
      <c r="C10" s="26"/>
      <c r="D10" s="26"/>
      <c r="E10" s="26"/>
      <c r="F10" s="26"/>
      <c r="G10" s="26"/>
      <c r="H10" s="26"/>
      <c r="I10" s="27"/>
      <c r="J10" s="29"/>
      <c r="K10" s="29"/>
      <c r="L10" s="29"/>
      <c r="M10" s="29"/>
      <c r="N10" s="29"/>
      <c r="O10" s="29"/>
      <c r="P10" s="29"/>
      <c r="Q10" s="29"/>
      <c r="R10" s="29"/>
      <c r="S10" s="28">
        <f t="shared" si="0"/>
        <v>0</v>
      </c>
    </row>
    <row r="11" spans="1:19" ht="25.5" customHeight="1">
      <c r="A11" s="26"/>
      <c r="B11" s="26"/>
      <c r="C11" s="26"/>
      <c r="D11" s="26"/>
      <c r="E11" s="26"/>
      <c r="F11" s="26"/>
      <c r="G11" s="26"/>
      <c r="H11" s="26"/>
      <c r="I11" s="27"/>
      <c r="J11" s="29"/>
      <c r="K11" s="29"/>
      <c r="L11" s="29"/>
      <c r="M11" s="29"/>
      <c r="N11" s="29"/>
      <c r="O11" s="29"/>
      <c r="P11" s="29"/>
      <c r="Q11" s="29"/>
      <c r="R11" s="29"/>
      <c r="S11" s="28">
        <f t="shared" si="0"/>
        <v>0</v>
      </c>
    </row>
    <row r="12" spans="1:19" ht="25.5" customHeight="1">
      <c r="A12" s="26"/>
      <c r="B12" s="26"/>
      <c r="C12" s="26"/>
      <c r="D12" s="26"/>
      <c r="E12" s="26"/>
      <c r="F12" s="26"/>
      <c r="G12" s="26"/>
      <c r="H12" s="26"/>
      <c r="I12" s="27"/>
      <c r="J12" s="29"/>
      <c r="K12" s="29"/>
      <c r="L12" s="29"/>
      <c r="M12" s="29"/>
      <c r="N12" s="29"/>
      <c r="O12" s="29"/>
      <c r="P12" s="29"/>
      <c r="Q12" s="29"/>
      <c r="R12" s="29"/>
      <c r="S12" s="28">
        <f t="shared" si="0"/>
        <v>0</v>
      </c>
    </row>
    <row r="13" spans="1:19" ht="25.5" customHeight="1">
      <c r="A13" s="26"/>
      <c r="B13" s="26"/>
      <c r="C13" s="26"/>
      <c r="D13" s="26"/>
      <c r="E13" s="26"/>
      <c r="F13" s="26"/>
      <c r="G13" s="26"/>
      <c r="H13" s="26"/>
      <c r="I13" s="27"/>
      <c r="J13" s="29"/>
      <c r="K13" s="29"/>
      <c r="L13" s="29"/>
      <c r="M13" s="29"/>
      <c r="N13" s="29"/>
      <c r="O13" s="29"/>
      <c r="P13" s="29"/>
      <c r="Q13" s="29"/>
      <c r="R13" s="29"/>
      <c r="S13" s="28">
        <f t="shared" si="0"/>
        <v>0</v>
      </c>
    </row>
    <row r="14" spans="1:19" ht="25.5" customHeight="1">
      <c r="A14" s="26"/>
      <c r="B14" s="26"/>
      <c r="C14" s="26"/>
      <c r="D14" s="26"/>
      <c r="E14" s="26"/>
      <c r="F14" s="26"/>
      <c r="G14" s="26"/>
      <c r="H14" s="26"/>
      <c r="I14" s="27"/>
      <c r="J14" s="29"/>
      <c r="K14" s="29"/>
      <c r="L14" s="29"/>
      <c r="M14" s="29"/>
      <c r="N14" s="29"/>
      <c r="O14" s="29"/>
      <c r="P14" s="29"/>
      <c r="Q14" s="29"/>
      <c r="R14" s="29"/>
      <c r="S14" s="28">
        <f t="shared" si="0"/>
        <v>0</v>
      </c>
    </row>
    <row r="15" spans="1:19" ht="25.5" customHeight="1">
      <c r="A15" s="26"/>
      <c r="B15" s="26"/>
      <c r="C15" s="26"/>
      <c r="D15" s="26"/>
      <c r="E15" s="26"/>
      <c r="F15" s="26"/>
      <c r="G15" s="26"/>
      <c r="H15" s="26"/>
      <c r="I15" s="27"/>
      <c r="J15" s="29"/>
      <c r="K15" s="29"/>
      <c r="L15" s="29"/>
      <c r="M15" s="29"/>
      <c r="N15" s="29"/>
      <c r="O15" s="29"/>
      <c r="P15" s="29"/>
      <c r="Q15" s="29"/>
      <c r="R15" s="29"/>
      <c r="S15" s="28">
        <f t="shared" si="0"/>
        <v>0</v>
      </c>
    </row>
    <row r="16" spans="1:19" ht="25.5" customHeight="1">
      <c r="A16" s="26"/>
      <c r="B16" s="26"/>
      <c r="C16" s="26"/>
      <c r="D16" s="26"/>
      <c r="E16" s="26"/>
      <c r="F16" s="26"/>
      <c r="G16" s="26"/>
      <c r="H16" s="26"/>
      <c r="I16" s="27"/>
      <c r="J16" s="29"/>
      <c r="K16" s="29"/>
      <c r="L16" s="29"/>
      <c r="M16" s="29"/>
      <c r="N16" s="29"/>
      <c r="O16" s="29"/>
      <c r="P16" s="29"/>
      <c r="Q16" s="29"/>
      <c r="R16" s="29"/>
      <c r="S16" s="28">
        <f t="shared" si="0"/>
        <v>0</v>
      </c>
    </row>
    <row r="17" spans="1:19" ht="25.5" customHeight="1">
      <c r="A17" s="26"/>
      <c r="B17" s="26"/>
      <c r="C17" s="26"/>
      <c r="D17" s="26"/>
      <c r="E17" s="26"/>
      <c r="F17" s="26"/>
      <c r="G17" s="26"/>
      <c r="H17" s="26"/>
      <c r="I17" s="27"/>
      <c r="J17" s="29"/>
      <c r="K17" s="29"/>
      <c r="L17" s="29"/>
      <c r="M17" s="29"/>
      <c r="N17" s="29"/>
      <c r="O17" s="29"/>
      <c r="P17" s="29"/>
      <c r="Q17" s="29"/>
      <c r="R17" s="29"/>
      <c r="S17" s="28">
        <f t="shared" si="0"/>
        <v>0</v>
      </c>
    </row>
    <row r="18" spans="1:19" ht="25.5" customHeight="1">
      <c r="A18" s="26"/>
      <c r="B18" s="26"/>
      <c r="C18" s="26"/>
      <c r="D18" s="26"/>
      <c r="E18" s="26"/>
      <c r="F18" s="26"/>
      <c r="G18" s="26"/>
      <c r="H18" s="26"/>
      <c r="I18" s="27"/>
      <c r="J18" s="33"/>
      <c r="K18" s="33"/>
      <c r="L18" s="33"/>
      <c r="M18" s="33"/>
      <c r="N18" s="33"/>
      <c r="O18" s="33"/>
      <c r="P18" s="33"/>
      <c r="Q18" s="33"/>
      <c r="R18" s="33"/>
      <c r="S18" s="28">
        <f t="shared" si="0"/>
        <v>0</v>
      </c>
    </row>
    <row r="19" spans="1:19" ht="25.5" customHeight="1">
      <c r="A19" s="26"/>
      <c r="B19" s="26"/>
      <c r="C19" s="26"/>
      <c r="D19" s="26"/>
      <c r="E19" s="26"/>
      <c r="F19" s="26"/>
      <c r="G19" s="26"/>
      <c r="H19" s="26"/>
      <c r="I19" s="27"/>
      <c r="J19" s="33"/>
      <c r="K19" s="33"/>
      <c r="L19" s="33"/>
      <c r="M19" s="33"/>
      <c r="N19" s="33"/>
      <c r="O19" s="33"/>
      <c r="P19" s="33"/>
      <c r="Q19" s="33"/>
      <c r="R19" s="33"/>
      <c r="S19" s="28">
        <f t="shared" si="0"/>
        <v>0</v>
      </c>
    </row>
    <row r="20" spans="1:19" ht="25.5" customHeight="1">
      <c r="A20" s="26"/>
      <c r="B20" s="26"/>
      <c r="C20" s="26"/>
      <c r="D20" s="26"/>
      <c r="E20" s="26"/>
      <c r="F20" s="26"/>
      <c r="G20" s="26"/>
      <c r="H20" s="26"/>
      <c r="I20" s="27"/>
      <c r="J20" s="33"/>
      <c r="K20" s="33"/>
      <c r="L20" s="33"/>
      <c r="M20" s="33"/>
      <c r="N20" s="33"/>
      <c r="O20" s="33"/>
      <c r="P20" s="33"/>
      <c r="Q20" s="33"/>
      <c r="R20" s="33"/>
      <c r="S20" s="28">
        <f t="shared" si="0"/>
        <v>0</v>
      </c>
    </row>
    <row r="21" spans="1:19" ht="25.5" customHeight="1">
      <c r="A21" s="26"/>
      <c r="B21" s="26"/>
      <c r="C21" s="26"/>
      <c r="D21" s="26"/>
      <c r="E21" s="26"/>
      <c r="F21" s="26"/>
      <c r="G21" s="26"/>
      <c r="H21" s="26"/>
      <c r="I21" s="27"/>
      <c r="J21" s="33"/>
      <c r="K21" s="33"/>
      <c r="L21" s="33"/>
      <c r="M21" s="33"/>
      <c r="N21" s="33"/>
      <c r="O21" s="33"/>
      <c r="P21" s="33"/>
      <c r="Q21" s="33"/>
      <c r="R21" s="33"/>
      <c r="S21" s="28">
        <f t="shared" si="0"/>
        <v>0</v>
      </c>
    </row>
    <row r="22" spans="1:19" ht="25.5" customHeight="1">
      <c r="A22" s="26"/>
      <c r="B22" s="26"/>
      <c r="C22" s="26"/>
      <c r="D22" s="26"/>
      <c r="E22" s="26"/>
      <c r="F22" s="26"/>
      <c r="G22" s="26"/>
      <c r="H22" s="26"/>
      <c r="I22" s="27"/>
      <c r="J22" s="33"/>
      <c r="K22" s="33"/>
      <c r="L22" s="33"/>
      <c r="M22" s="33"/>
      <c r="N22" s="33"/>
      <c r="O22" s="33"/>
      <c r="P22" s="33"/>
      <c r="Q22" s="33"/>
      <c r="R22" s="33"/>
      <c r="S22" s="28">
        <f t="shared" si="0"/>
        <v>0</v>
      </c>
    </row>
    <row r="23" spans="1:19" ht="25.5" customHeight="1">
      <c r="A23" s="26"/>
      <c r="B23" s="26"/>
      <c r="C23" s="26"/>
      <c r="D23" s="26"/>
      <c r="E23" s="26"/>
      <c r="F23" s="26"/>
      <c r="G23" s="26"/>
      <c r="H23" s="26"/>
      <c r="I23" s="27"/>
      <c r="J23" s="33"/>
      <c r="K23" s="33"/>
      <c r="L23" s="33"/>
      <c r="M23" s="33"/>
      <c r="N23" s="33"/>
      <c r="O23" s="33"/>
      <c r="P23" s="33"/>
      <c r="Q23" s="33"/>
      <c r="R23" s="33"/>
      <c r="S23" s="28">
        <f t="shared" si="0"/>
        <v>0</v>
      </c>
    </row>
    <row r="24" spans="1:19" ht="25.5" customHeight="1">
      <c r="A24" s="26"/>
      <c r="B24" s="26"/>
      <c r="C24" s="26"/>
      <c r="D24" s="26"/>
      <c r="E24" s="26"/>
      <c r="F24" s="26"/>
      <c r="G24" s="26"/>
      <c r="H24" s="26"/>
      <c r="I24" s="27"/>
      <c r="J24" s="33"/>
      <c r="K24" s="33"/>
      <c r="L24" s="33"/>
      <c r="M24" s="33"/>
      <c r="N24" s="33"/>
      <c r="O24" s="33"/>
      <c r="P24" s="33"/>
      <c r="Q24" s="33"/>
      <c r="R24" s="33"/>
      <c r="S24" s="28">
        <f t="shared" si="0"/>
        <v>0</v>
      </c>
    </row>
    <row r="25" spans="1:19" ht="25.5" customHeight="1">
      <c r="A25" s="26"/>
      <c r="B25" s="26"/>
      <c r="C25" s="26"/>
      <c r="D25" s="26"/>
      <c r="E25" s="26"/>
      <c r="F25" s="26"/>
      <c r="G25" s="26"/>
      <c r="H25" s="26"/>
      <c r="I25" s="27"/>
      <c r="J25" s="33"/>
      <c r="K25" s="33"/>
      <c r="L25" s="33"/>
      <c r="M25" s="33"/>
      <c r="N25" s="33"/>
      <c r="O25" s="33"/>
      <c r="P25" s="33"/>
      <c r="Q25" s="33"/>
      <c r="R25" s="33"/>
      <c r="S25" s="28">
        <f t="shared" si="0"/>
        <v>0</v>
      </c>
    </row>
    <row r="26" spans="1:19" ht="25.5" customHeight="1">
      <c r="A26" s="26"/>
      <c r="B26" s="26"/>
      <c r="C26" s="26"/>
      <c r="D26" s="26"/>
      <c r="E26" s="26"/>
      <c r="F26" s="26"/>
      <c r="G26" s="26"/>
      <c r="H26" s="26"/>
      <c r="I26" s="27"/>
      <c r="J26" s="33"/>
      <c r="K26" s="33"/>
      <c r="L26" s="33"/>
      <c r="M26" s="33"/>
      <c r="N26" s="33"/>
      <c r="O26" s="33"/>
      <c r="P26" s="33"/>
      <c r="Q26" s="33"/>
      <c r="R26" s="33"/>
      <c r="S26" s="28">
        <f t="shared" si="0"/>
        <v>0</v>
      </c>
    </row>
    <row r="27" spans="1:19" ht="25.5" customHeight="1">
      <c r="A27" s="26"/>
      <c r="B27" s="26"/>
      <c r="C27" s="26"/>
      <c r="D27" s="26"/>
      <c r="E27" s="26"/>
      <c r="F27" s="26"/>
      <c r="G27" s="26"/>
      <c r="H27" s="26"/>
      <c r="I27" s="27"/>
      <c r="J27" s="33"/>
      <c r="K27" s="33"/>
      <c r="L27" s="33"/>
      <c r="M27" s="33"/>
      <c r="N27" s="33"/>
      <c r="O27" s="33"/>
      <c r="P27" s="33"/>
      <c r="Q27" s="33"/>
      <c r="R27" s="33"/>
      <c r="S27" s="28">
        <f t="shared" si="0"/>
        <v>0</v>
      </c>
    </row>
    <row r="28" spans="1:19" ht="25.5" customHeight="1">
      <c r="A28" s="26"/>
      <c r="B28" s="26"/>
      <c r="C28" s="26"/>
      <c r="D28" s="26"/>
      <c r="E28" s="26"/>
      <c r="F28" s="26"/>
      <c r="G28" s="26"/>
      <c r="H28" s="26"/>
      <c r="I28" s="27"/>
      <c r="J28" s="33"/>
      <c r="K28" s="33"/>
      <c r="L28" s="33"/>
      <c r="M28" s="33"/>
      <c r="N28" s="33"/>
      <c r="O28" s="33"/>
      <c r="P28" s="33"/>
      <c r="Q28" s="33"/>
      <c r="R28" s="33"/>
      <c r="S28" s="28">
        <f t="shared" si="0"/>
        <v>0</v>
      </c>
    </row>
    <row r="29" spans="1:19" ht="25.5" customHeight="1">
      <c r="A29" s="26"/>
      <c r="B29" s="26"/>
      <c r="C29" s="26"/>
      <c r="D29" s="26"/>
      <c r="E29" s="26"/>
      <c r="F29" s="26"/>
      <c r="G29" s="26"/>
      <c r="H29" s="26"/>
      <c r="I29" s="27"/>
      <c r="J29" s="33"/>
      <c r="K29" s="33"/>
      <c r="L29" s="33"/>
      <c r="M29" s="33"/>
      <c r="N29" s="33"/>
      <c r="O29" s="33"/>
      <c r="P29" s="33"/>
      <c r="Q29" s="33"/>
      <c r="R29" s="33"/>
      <c r="S29" s="28">
        <f t="shared" si="0"/>
        <v>0</v>
      </c>
    </row>
    <row r="30" spans="1:19" ht="25.5" customHeight="1">
      <c r="A30" s="35"/>
      <c r="B30" s="36"/>
      <c r="C30" s="36"/>
      <c r="D30" s="36"/>
      <c r="E30" s="36"/>
      <c r="F30" s="36"/>
      <c r="G30" s="36"/>
      <c r="H30" s="36"/>
      <c r="I30" s="37" t="s">
        <v>712</v>
      </c>
      <c r="J30" s="34">
        <f>SUM(J2:J29)</f>
        <v>0</v>
      </c>
      <c r="K30" s="34">
        <f t="shared" ref="K30:R30" si="1">SUM(K2:K29)</f>
        <v>0</v>
      </c>
      <c r="L30" s="34">
        <f t="shared" si="1"/>
        <v>0</v>
      </c>
      <c r="M30" s="34">
        <f t="shared" si="1"/>
        <v>0</v>
      </c>
      <c r="N30" s="34">
        <f t="shared" si="1"/>
        <v>0</v>
      </c>
      <c r="O30" s="34">
        <f t="shared" si="1"/>
        <v>0</v>
      </c>
      <c r="P30" s="34">
        <f t="shared" si="1"/>
        <v>0</v>
      </c>
      <c r="Q30" s="34">
        <f t="shared" si="1"/>
        <v>0</v>
      </c>
      <c r="R30" s="34">
        <f t="shared" si="1"/>
        <v>0</v>
      </c>
      <c r="S30" s="34">
        <f t="shared" si="0"/>
        <v>0</v>
      </c>
    </row>
    <row r="31" spans="1:19" ht="2.25" customHeight="1">
      <c r="A31" s="4"/>
      <c r="B31" s="4"/>
      <c r="C31" s="4"/>
      <c r="D31" s="4"/>
      <c r="E31" s="4"/>
      <c r="F31" s="4"/>
      <c r="G31" s="4"/>
      <c r="H31" s="4"/>
      <c r="I31" s="9"/>
    </row>
    <row r="32" spans="1:19" ht="25.5" hidden="1" customHeight="1">
      <c r="A32" s="4"/>
      <c r="B32" s="4"/>
      <c r="C32" s="4"/>
      <c r="D32" s="4"/>
      <c r="E32" s="4"/>
      <c r="F32" s="4"/>
      <c r="G32" s="4"/>
      <c r="H32" s="4"/>
      <c r="I32" s="9"/>
    </row>
    <row r="33" spans="1:9" ht="25.5" hidden="1" customHeight="1">
      <c r="A33" s="4"/>
      <c r="B33" s="4"/>
      <c r="C33" s="4"/>
      <c r="D33" s="4"/>
      <c r="E33" s="4"/>
      <c r="F33" s="4"/>
      <c r="G33" s="4"/>
      <c r="H33" s="4"/>
      <c r="I33" s="9"/>
    </row>
    <row r="34" spans="1:9" ht="25.5" hidden="1" customHeight="1">
      <c r="A34" s="4"/>
      <c r="B34" s="4"/>
      <c r="C34" s="4"/>
      <c r="D34" s="4"/>
      <c r="E34" s="4"/>
      <c r="F34" s="4"/>
      <c r="G34" s="4"/>
      <c r="H34" s="4"/>
      <c r="I34" s="9"/>
    </row>
    <row r="35" spans="1:9" ht="25.5" hidden="1" customHeight="1">
      <c r="A35" s="4"/>
      <c r="B35" s="4"/>
      <c r="C35" s="4"/>
      <c r="D35" s="4"/>
      <c r="E35" s="4"/>
      <c r="F35" s="4"/>
      <c r="G35" s="4"/>
      <c r="H35" s="4"/>
      <c r="I35" s="9"/>
    </row>
    <row r="36" spans="1:9" ht="25.5" hidden="1" customHeight="1">
      <c r="A36" s="4"/>
      <c r="B36" s="4"/>
      <c r="C36" s="4"/>
      <c r="D36" s="4"/>
      <c r="E36" s="4"/>
      <c r="F36" s="4"/>
      <c r="G36" s="4"/>
      <c r="H36" s="4"/>
      <c r="I36" s="9"/>
    </row>
    <row r="37" spans="1:9" ht="25.5" hidden="1" customHeight="1">
      <c r="A37" s="4"/>
      <c r="B37" s="4"/>
      <c r="C37" s="4"/>
      <c r="D37" s="4"/>
      <c r="E37" s="4"/>
      <c r="F37" s="4"/>
      <c r="G37" s="4"/>
      <c r="H37" s="4"/>
      <c r="I37" s="9"/>
    </row>
    <row r="38" spans="1:9" ht="25.5" hidden="1" customHeight="1">
      <c r="A38" s="4"/>
      <c r="B38" s="4"/>
      <c r="C38" s="4"/>
      <c r="D38" s="4"/>
      <c r="E38" s="4"/>
      <c r="F38" s="4"/>
      <c r="G38" s="4"/>
      <c r="H38" s="4"/>
      <c r="I38" s="9"/>
    </row>
    <row r="39" spans="1:9" ht="25.5" hidden="1" customHeight="1">
      <c r="A39" s="4"/>
      <c r="B39" s="4"/>
      <c r="C39" s="4"/>
      <c r="D39" s="4"/>
      <c r="E39" s="4"/>
      <c r="F39" s="4"/>
      <c r="G39" s="4"/>
      <c r="H39" s="4"/>
      <c r="I39" s="6"/>
    </row>
    <row r="40" spans="1:9" ht="25.5" hidden="1" customHeight="1">
      <c r="A40" s="4"/>
      <c r="B40" s="4"/>
      <c r="C40" s="4"/>
      <c r="D40" s="4"/>
      <c r="E40" s="4"/>
      <c r="F40" s="4"/>
      <c r="G40" s="4"/>
      <c r="H40" s="4"/>
      <c r="I40" s="9"/>
    </row>
    <row r="41" spans="1:9" ht="25.5" hidden="1" customHeight="1">
      <c r="A41" s="4"/>
      <c r="B41" s="4"/>
      <c r="C41" s="4"/>
      <c r="D41" s="4"/>
      <c r="E41" s="4"/>
      <c r="F41" s="4"/>
      <c r="G41" s="4"/>
      <c r="H41" s="4"/>
      <c r="I41" s="9"/>
    </row>
    <row r="42" spans="1:9" ht="25.5" hidden="1" customHeight="1">
      <c r="A42" s="4"/>
      <c r="B42" s="4"/>
      <c r="C42" s="4"/>
      <c r="D42" s="4"/>
      <c r="E42" s="4"/>
      <c r="F42" s="4"/>
      <c r="G42" s="4"/>
      <c r="H42" s="4"/>
      <c r="I42" s="9"/>
    </row>
    <row r="43" spans="1:9" ht="25.5" hidden="1" customHeight="1">
      <c r="A43" s="4"/>
      <c r="B43" s="4"/>
      <c r="C43" s="4"/>
      <c r="D43" s="4"/>
      <c r="E43" s="4"/>
      <c r="F43" s="4"/>
      <c r="G43" s="4"/>
      <c r="H43" s="4"/>
      <c r="I43" s="6"/>
    </row>
    <row r="44" spans="1:9" ht="25.5" hidden="1" customHeight="1">
      <c r="A44" s="4"/>
      <c r="B44" s="4"/>
      <c r="C44" s="4"/>
      <c r="D44" s="4"/>
      <c r="E44" s="4"/>
      <c r="F44" s="4"/>
      <c r="G44" s="4"/>
      <c r="H44" s="4"/>
      <c r="I44" s="9"/>
    </row>
    <row r="45" spans="1:9" ht="25.5" hidden="1" customHeight="1">
      <c r="A45" s="4"/>
      <c r="B45" s="4"/>
      <c r="C45" s="4"/>
      <c r="D45" s="4"/>
      <c r="E45" s="4"/>
      <c r="F45" s="4"/>
      <c r="G45" s="4"/>
      <c r="H45" s="4"/>
      <c r="I45" s="9"/>
    </row>
    <row r="46" spans="1:9" ht="25.5" hidden="1" customHeight="1">
      <c r="A46" s="4"/>
      <c r="B46" s="4"/>
      <c r="C46" s="4"/>
      <c r="D46" s="4"/>
      <c r="E46" s="4"/>
      <c r="F46" s="4"/>
      <c r="G46" s="4"/>
      <c r="H46" s="4"/>
      <c r="I46" s="9"/>
    </row>
    <row r="47" spans="1:9" ht="25.5" hidden="1" customHeight="1">
      <c r="A47" s="4"/>
      <c r="B47" s="4"/>
      <c r="C47" s="4"/>
      <c r="D47" s="4"/>
      <c r="E47" s="4"/>
      <c r="F47" s="4"/>
      <c r="G47" s="4"/>
      <c r="H47" s="4"/>
      <c r="I47" s="9"/>
    </row>
    <row r="48" spans="1:9" ht="25.5" hidden="1" customHeight="1">
      <c r="A48" s="4"/>
      <c r="B48" s="4"/>
      <c r="C48" s="4"/>
      <c r="D48" s="4"/>
      <c r="E48" s="4"/>
      <c r="F48" s="4"/>
      <c r="G48" s="4"/>
      <c r="H48" s="4"/>
      <c r="I48" s="9"/>
    </row>
    <row r="49" spans="1:9" ht="25.5" hidden="1" customHeight="1">
      <c r="A49" s="4"/>
      <c r="B49" s="4"/>
      <c r="C49" s="4"/>
      <c r="D49" s="4"/>
      <c r="E49" s="4"/>
      <c r="F49" s="4"/>
      <c r="G49" s="4"/>
      <c r="H49" s="4"/>
      <c r="I49" s="9"/>
    </row>
    <row r="50" spans="1:9" ht="25.5" hidden="1" customHeight="1">
      <c r="A50" s="4"/>
      <c r="B50" s="4"/>
      <c r="C50" s="4"/>
      <c r="D50" s="4"/>
      <c r="E50" s="4"/>
      <c r="F50" s="4"/>
      <c r="G50" s="4"/>
      <c r="H50" s="4"/>
      <c r="I50" s="9"/>
    </row>
    <row r="51" spans="1:9" ht="25.5" hidden="1" customHeight="1">
      <c r="A51" s="4"/>
      <c r="B51" s="4"/>
      <c r="C51" s="4"/>
      <c r="D51" s="4"/>
      <c r="E51" s="4"/>
      <c r="F51" s="4"/>
      <c r="G51" s="4"/>
      <c r="H51" s="4"/>
      <c r="I51" s="9"/>
    </row>
    <row r="52" spans="1:9" ht="25.5" hidden="1" customHeight="1">
      <c r="A52" s="4"/>
      <c r="B52" s="4"/>
      <c r="C52" s="4"/>
      <c r="D52" s="4"/>
      <c r="E52" s="4"/>
      <c r="F52" s="4"/>
      <c r="G52" s="4"/>
      <c r="H52" s="4"/>
      <c r="I52" s="9"/>
    </row>
    <row r="53" spans="1:9" ht="25.5" hidden="1" customHeight="1">
      <c r="A53" s="4"/>
      <c r="B53" s="4"/>
      <c r="C53" s="4"/>
      <c r="D53" s="4"/>
      <c r="E53" s="4"/>
      <c r="F53" s="4"/>
      <c r="G53" s="4"/>
      <c r="H53" s="4"/>
      <c r="I53" s="6"/>
    </row>
    <row r="54" spans="1:9" ht="25.5" hidden="1" customHeight="1">
      <c r="A54" s="4"/>
      <c r="B54" s="4"/>
      <c r="C54" s="4"/>
      <c r="D54" s="4"/>
      <c r="E54" s="4"/>
      <c r="F54" s="4"/>
      <c r="G54" s="4"/>
      <c r="H54" s="4"/>
      <c r="I54" s="9"/>
    </row>
    <row r="55" spans="1:9" ht="25.5" hidden="1" customHeight="1">
      <c r="A55" s="4"/>
      <c r="B55" s="4"/>
      <c r="C55" s="4"/>
      <c r="D55" s="4"/>
      <c r="E55" s="4"/>
      <c r="F55" s="4"/>
      <c r="G55" s="4"/>
      <c r="H55" s="4"/>
      <c r="I55" s="9"/>
    </row>
    <row r="56" spans="1:9" ht="25.5" hidden="1" customHeight="1">
      <c r="A56" s="4"/>
      <c r="B56" s="4"/>
      <c r="C56" s="4"/>
      <c r="D56" s="4"/>
      <c r="E56" s="4"/>
      <c r="F56" s="4"/>
      <c r="G56" s="4"/>
      <c r="H56" s="4"/>
      <c r="I56" s="9"/>
    </row>
    <row r="57" spans="1:9" ht="25.5" hidden="1" customHeight="1">
      <c r="A57" s="4"/>
      <c r="B57" s="4"/>
      <c r="C57" s="4"/>
      <c r="D57" s="4"/>
      <c r="E57" s="4"/>
      <c r="F57" s="4"/>
      <c r="G57" s="4"/>
      <c r="H57" s="4"/>
      <c r="I57" s="9"/>
    </row>
    <row r="58" spans="1:9" ht="25.5" hidden="1" customHeight="1">
      <c r="A58" s="4"/>
      <c r="B58" s="4"/>
      <c r="C58" s="4"/>
      <c r="D58" s="4"/>
      <c r="E58" s="4"/>
      <c r="F58" s="4"/>
      <c r="G58" s="4"/>
      <c r="H58" s="4"/>
      <c r="I58" s="9"/>
    </row>
    <row r="59" spans="1:9" ht="25.5" hidden="1" customHeight="1">
      <c r="A59" s="4"/>
      <c r="B59" s="4"/>
      <c r="C59" s="4"/>
      <c r="D59" s="4"/>
      <c r="E59" s="4"/>
      <c r="F59" s="4"/>
      <c r="G59" s="4"/>
      <c r="H59" s="4"/>
      <c r="I59" s="9"/>
    </row>
    <row r="60" spans="1:9" ht="25.5" hidden="1" customHeight="1">
      <c r="A60" s="4"/>
      <c r="B60" s="4"/>
      <c r="C60" s="4"/>
      <c r="D60" s="4"/>
      <c r="E60" s="4"/>
      <c r="F60" s="4"/>
      <c r="G60" s="4"/>
      <c r="H60" s="4"/>
      <c r="I60" s="9"/>
    </row>
    <row r="61" spans="1:9" ht="25.5" hidden="1" customHeight="1">
      <c r="A61" s="4"/>
      <c r="B61" s="4"/>
      <c r="C61" s="4"/>
      <c r="D61" s="4"/>
      <c r="E61" s="4"/>
      <c r="F61" s="4"/>
      <c r="G61" s="4"/>
      <c r="H61" s="4"/>
      <c r="I61" s="9"/>
    </row>
    <row r="62" spans="1:9" ht="25.5" hidden="1" customHeight="1">
      <c r="A62" s="4"/>
      <c r="B62" s="4"/>
      <c r="C62" s="4"/>
      <c r="D62" s="4"/>
      <c r="E62" s="4"/>
      <c r="F62" s="4"/>
      <c r="G62" s="4"/>
      <c r="H62" s="4"/>
      <c r="I62" s="9"/>
    </row>
    <row r="63" spans="1:9" ht="25.5" hidden="1" customHeight="1">
      <c r="A63" s="4"/>
      <c r="B63" s="4"/>
      <c r="C63" s="4"/>
      <c r="D63" s="4"/>
      <c r="E63" s="4"/>
      <c r="F63" s="4"/>
      <c r="G63" s="4"/>
      <c r="H63" s="4"/>
      <c r="I63" s="6"/>
    </row>
    <row r="64" spans="1:9" ht="25.5" hidden="1" customHeight="1">
      <c r="A64" s="4"/>
      <c r="B64" s="4"/>
      <c r="C64" s="4"/>
      <c r="D64" s="4"/>
      <c r="E64" s="4"/>
      <c r="F64" s="4"/>
      <c r="G64" s="4"/>
      <c r="H64" s="4"/>
      <c r="I64" s="9"/>
    </row>
    <row r="65" spans="1:9" ht="25.5" hidden="1" customHeight="1">
      <c r="A65" s="4"/>
      <c r="B65" s="4"/>
      <c r="C65" s="4"/>
      <c r="D65" s="4"/>
      <c r="E65" s="4"/>
      <c r="F65" s="4"/>
      <c r="G65" s="4"/>
      <c r="H65" s="4"/>
      <c r="I65" s="9"/>
    </row>
    <row r="66" spans="1:9" ht="25.5" hidden="1" customHeight="1">
      <c r="A66" s="4"/>
      <c r="B66" s="4"/>
      <c r="C66" s="4"/>
      <c r="D66" s="4"/>
      <c r="E66" s="4"/>
      <c r="F66" s="4"/>
      <c r="G66" s="4"/>
      <c r="H66" s="4"/>
      <c r="I66" s="9"/>
    </row>
    <row r="67" spans="1:9" ht="25.5" hidden="1" customHeight="1">
      <c r="A67" s="4"/>
      <c r="B67" s="4"/>
      <c r="C67" s="4"/>
      <c r="D67" s="4"/>
      <c r="E67" s="4"/>
      <c r="F67" s="4"/>
      <c r="G67" s="4"/>
      <c r="H67" s="4"/>
      <c r="I67" s="9"/>
    </row>
    <row r="68" spans="1:9" ht="25.5" hidden="1" customHeight="1">
      <c r="A68" s="4"/>
      <c r="B68" s="4"/>
      <c r="C68" s="4"/>
      <c r="D68" s="4"/>
      <c r="E68" s="4"/>
      <c r="F68" s="4"/>
      <c r="G68" s="4"/>
      <c r="H68" s="4"/>
      <c r="I68" s="9"/>
    </row>
    <row r="69" spans="1:9" ht="25.5" hidden="1" customHeight="1">
      <c r="A69" s="4"/>
      <c r="B69" s="4"/>
      <c r="C69" s="4"/>
      <c r="D69" s="4"/>
      <c r="E69" s="4"/>
      <c r="F69" s="4"/>
      <c r="G69" s="4"/>
      <c r="H69" s="4"/>
      <c r="I69" s="9"/>
    </row>
    <row r="70" spans="1:9" ht="25.5" hidden="1" customHeight="1">
      <c r="A70" s="4"/>
      <c r="B70" s="4"/>
      <c r="C70" s="4"/>
      <c r="D70" s="4"/>
      <c r="E70" s="4"/>
      <c r="F70" s="4"/>
      <c r="G70" s="4"/>
      <c r="H70" s="4"/>
      <c r="I70" s="9"/>
    </row>
    <row r="71" spans="1:9" ht="25.5" hidden="1" customHeight="1">
      <c r="A71" s="4"/>
      <c r="B71" s="4"/>
      <c r="C71" s="4"/>
      <c r="D71" s="4"/>
      <c r="E71" s="4"/>
      <c r="F71" s="4"/>
      <c r="G71" s="4"/>
      <c r="H71" s="4"/>
      <c r="I71" s="6"/>
    </row>
    <row r="72" spans="1:9" ht="25.5" hidden="1" customHeight="1">
      <c r="A72" s="4"/>
      <c r="B72" s="4"/>
      <c r="C72" s="4"/>
      <c r="D72" s="4"/>
      <c r="E72" s="4"/>
      <c r="F72" s="4"/>
      <c r="G72" s="4"/>
      <c r="H72" s="4"/>
      <c r="I72" s="9"/>
    </row>
    <row r="73" spans="1:9" ht="25.5" hidden="1" customHeight="1">
      <c r="A73" s="4"/>
      <c r="B73" s="4"/>
      <c r="C73" s="4"/>
      <c r="D73" s="4"/>
      <c r="E73" s="4"/>
      <c r="F73" s="4"/>
      <c r="G73" s="4"/>
      <c r="H73" s="4"/>
      <c r="I73" s="9"/>
    </row>
    <row r="74" spans="1:9" ht="25.5" hidden="1" customHeight="1">
      <c r="A74" s="4"/>
      <c r="B74" s="4"/>
      <c r="C74" s="4"/>
      <c r="D74" s="4"/>
      <c r="E74" s="4"/>
      <c r="F74" s="4"/>
      <c r="G74" s="4"/>
      <c r="H74" s="4"/>
      <c r="I74" s="6"/>
    </row>
    <row r="75" spans="1:9" ht="25.5" hidden="1" customHeight="1">
      <c r="A75" s="4"/>
      <c r="B75" s="4"/>
      <c r="C75" s="4"/>
      <c r="D75" s="4"/>
      <c r="E75" s="4"/>
      <c r="F75" s="4"/>
      <c r="G75" s="4"/>
      <c r="H75" s="4"/>
      <c r="I75" s="9"/>
    </row>
    <row r="76" spans="1:9" ht="25.5" hidden="1" customHeight="1">
      <c r="A76" s="4"/>
      <c r="B76" s="4"/>
      <c r="C76" s="4"/>
      <c r="D76" s="4"/>
      <c r="E76" s="4"/>
      <c r="F76" s="4"/>
      <c r="G76" s="4"/>
      <c r="H76" s="4"/>
      <c r="I76" s="9"/>
    </row>
    <row r="77" spans="1:9" ht="25.5" hidden="1" customHeight="1">
      <c r="A77" s="4"/>
      <c r="B77" s="4"/>
      <c r="C77" s="4"/>
      <c r="D77" s="4"/>
      <c r="E77" s="4"/>
      <c r="F77" s="4"/>
      <c r="G77" s="4"/>
      <c r="H77" s="4"/>
      <c r="I77" s="9"/>
    </row>
    <row r="78" spans="1:9" ht="25.5" hidden="1" customHeight="1">
      <c r="A78" s="4"/>
      <c r="B78" s="4"/>
      <c r="C78" s="4"/>
      <c r="D78" s="4"/>
      <c r="E78" s="4"/>
      <c r="F78" s="4"/>
      <c r="G78" s="4"/>
      <c r="H78" s="4"/>
      <c r="I78" s="9"/>
    </row>
    <row r="79" spans="1:9" ht="25.5" hidden="1" customHeight="1">
      <c r="A79" s="4"/>
      <c r="B79" s="4"/>
      <c r="C79" s="4"/>
      <c r="D79" s="4"/>
      <c r="E79" s="4"/>
      <c r="F79" s="4"/>
      <c r="G79" s="4"/>
      <c r="H79" s="4"/>
      <c r="I79" s="9"/>
    </row>
    <row r="80" spans="1:9" ht="25.5" hidden="1" customHeight="1">
      <c r="A80" s="4"/>
      <c r="B80" s="4"/>
      <c r="C80" s="4"/>
      <c r="D80" s="4"/>
      <c r="E80" s="4"/>
      <c r="F80" s="4"/>
      <c r="G80" s="4"/>
      <c r="H80" s="4"/>
      <c r="I80" s="6"/>
    </row>
    <row r="81" spans="1:9" ht="25.5" hidden="1" customHeight="1">
      <c r="A81" s="4"/>
      <c r="B81" s="4"/>
      <c r="C81" s="4"/>
      <c r="D81" s="4"/>
      <c r="E81" s="4"/>
      <c r="F81" s="4"/>
      <c r="G81" s="4"/>
      <c r="H81" s="4"/>
      <c r="I81" s="9"/>
    </row>
    <row r="82" spans="1:9" ht="25.5" hidden="1" customHeight="1">
      <c r="A82" s="4"/>
      <c r="B82" s="4"/>
      <c r="C82" s="4"/>
      <c r="D82" s="4"/>
      <c r="E82" s="4"/>
      <c r="F82" s="4"/>
      <c r="G82" s="4"/>
      <c r="H82" s="4"/>
      <c r="I82" s="9"/>
    </row>
    <row r="83" spans="1:9" ht="25.5" hidden="1" customHeight="1">
      <c r="A83" s="4"/>
      <c r="B83" s="4"/>
      <c r="C83" s="4"/>
      <c r="D83" s="4"/>
      <c r="E83" s="4"/>
      <c r="F83" s="4"/>
      <c r="G83" s="4"/>
      <c r="H83" s="4"/>
      <c r="I83" s="9"/>
    </row>
    <row r="84" spans="1:9" ht="25.5" hidden="1" customHeight="1">
      <c r="A84" s="4"/>
      <c r="B84" s="4"/>
      <c r="C84" s="4"/>
      <c r="D84" s="4"/>
      <c r="E84" s="4"/>
      <c r="F84" s="4"/>
      <c r="G84" s="4"/>
      <c r="H84" s="4"/>
      <c r="I84" s="6"/>
    </row>
    <row r="85" spans="1:9" ht="25.5" hidden="1" customHeight="1">
      <c r="A85" s="4"/>
      <c r="B85" s="4"/>
      <c r="C85" s="4"/>
      <c r="D85" s="4"/>
      <c r="E85" s="4"/>
      <c r="F85" s="4"/>
      <c r="G85" s="4"/>
      <c r="H85" s="4"/>
      <c r="I85" s="9"/>
    </row>
    <row r="86" spans="1:9" ht="25.5" hidden="1" customHeight="1">
      <c r="A86" s="4"/>
      <c r="B86" s="4"/>
      <c r="C86" s="4"/>
      <c r="D86" s="4"/>
      <c r="E86" s="4"/>
      <c r="F86" s="4"/>
      <c r="G86" s="4"/>
      <c r="H86" s="4"/>
      <c r="I86" s="9"/>
    </row>
    <row r="87" spans="1:9" ht="25.5" hidden="1" customHeight="1">
      <c r="A87" s="4"/>
      <c r="B87" s="4"/>
      <c r="C87" s="4"/>
      <c r="D87" s="4"/>
      <c r="E87" s="4"/>
      <c r="F87" s="4"/>
      <c r="G87" s="4"/>
      <c r="H87" s="4"/>
      <c r="I87" s="9"/>
    </row>
    <row r="88" spans="1:9" ht="25.5" hidden="1" customHeight="1">
      <c r="A88" s="4"/>
      <c r="B88" s="4"/>
      <c r="C88" s="4"/>
      <c r="D88" s="4"/>
      <c r="E88" s="4"/>
      <c r="F88" s="4"/>
      <c r="G88" s="4"/>
      <c r="H88" s="4"/>
      <c r="I88" s="9"/>
    </row>
    <row r="89" spans="1:9" ht="25.5" hidden="1" customHeight="1">
      <c r="A89" s="4"/>
      <c r="B89" s="4"/>
      <c r="C89" s="4"/>
      <c r="D89" s="4"/>
      <c r="E89" s="4"/>
      <c r="F89" s="4"/>
      <c r="G89" s="4"/>
      <c r="H89" s="4"/>
      <c r="I89" s="9"/>
    </row>
    <row r="90" spans="1:9" ht="25.5" hidden="1" customHeight="1">
      <c r="A90" s="4"/>
      <c r="B90" s="4"/>
      <c r="C90" s="4"/>
      <c r="D90" s="4"/>
      <c r="E90" s="4"/>
      <c r="F90" s="4"/>
      <c r="G90" s="4"/>
      <c r="H90" s="4"/>
      <c r="I90" s="9"/>
    </row>
    <row r="91" spans="1:9" ht="25.5" hidden="1" customHeight="1">
      <c r="A91" s="4"/>
      <c r="B91" s="4"/>
      <c r="C91" s="4"/>
      <c r="D91" s="4"/>
      <c r="E91" s="4"/>
      <c r="F91" s="4"/>
      <c r="G91" s="4"/>
      <c r="H91" s="4"/>
      <c r="I91" s="9"/>
    </row>
    <row r="92" spans="1:9" ht="25.5" hidden="1" customHeight="1">
      <c r="A92" s="4"/>
      <c r="B92" s="4"/>
      <c r="C92" s="4"/>
      <c r="D92" s="4"/>
      <c r="E92" s="4"/>
      <c r="F92" s="4"/>
      <c r="G92" s="4"/>
      <c r="H92" s="4"/>
      <c r="I92" s="9"/>
    </row>
    <row r="93" spans="1:9" ht="25.5" hidden="1" customHeight="1">
      <c r="A93" s="4"/>
      <c r="B93" s="4"/>
      <c r="C93" s="4"/>
      <c r="D93" s="4"/>
      <c r="E93" s="4"/>
      <c r="F93" s="4"/>
      <c r="G93" s="4"/>
      <c r="H93" s="4"/>
      <c r="I93" s="9"/>
    </row>
    <row r="94" spans="1:9" ht="25.5" hidden="1" customHeight="1">
      <c r="A94" s="4"/>
      <c r="B94" s="4"/>
      <c r="C94" s="4"/>
      <c r="D94" s="4"/>
      <c r="E94" s="4"/>
      <c r="F94" s="4"/>
      <c r="G94" s="4"/>
      <c r="H94" s="4"/>
      <c r="I94" s="6"/>
    </row>
    <row r="95" spans="1:9" ht="25.5" hidden="1" customHeight="1">
      <c r="A95" s="4"/>
      <c r="B95" s="4"/>
      <c r="C95" s="4"/>
      <c r="D95" s="4"/>
      <c r="E95" s="4"/>
      <c r="F95" s="4"/>
      <c r="G95" s="4"/>
      <c r="H95" s="4"/>
      <c r="I95" s="6"/>
    </row>
    <row r="96" spans="1:9" ht="25.5" hidden="1" customHeight="1">
      <c r="A96" s="4"/>
      <c r="B96" s="4"/>
      <c r="C96" s="4"/>
      <c r="D96" s="4"/>
      <c r="E96" s="4"/>
      <c r="F96" s="4"/>
      <c r="G96" s="4"/>
      <c r="H96" s="4"/>
      <c r="I96" s="9"/>
    </row>
    <row r="97" spans="1:9" ht="25.5" hidden="1" customHeight="1">
      <c r="A97" s="4"/>
      <c r="B97" s="4"/>
      <c r="C97" s="4"/>
      <c r="D97" s="4"/>
      <c r="E97" s="4"/>
      <c r="F97" s="4"/>
      <c r="G97" s="4"/>
      <c r="H97" s="4"/>
      <c r="I97" s="9"/>
    </row>
    <row r="98" spans="1:9" ht="25.5" hidden="1" customHeight="1">
      <c r="A98" s="4"/>
      <c r="B98" s="4"/>
      <c r="C98" s="4"/>
      <c r="D98" s="4"/>
      <c r="E98" s="4"/>
      <c r="F98" s="4"/>
      <c r="G98" s="4"/>
      <c r="H98" s="4"/>
      <c r="I98" s="9"/>
    </row>
    <row r="99" spans="1:9" ht="25.5" hidden="1" customHeight="1">
      <c r="A99" s="4"/>
      <c r="B99" s="4"/>
      <c r="C99" s="4"/>
      <c r="D99" s="4"/>
      <c r="E99" s="4"/>
      <c r="F99" s="4"/>
      <c r="G99" s="4"/>
      <c r="H99" s="4"/>
      <c r="I99" s="9"/>
    </row>
    <row r="100" spans="1:9" ht="25.5" hidden="1" customHeight="1">
      <c r="A100" s="4"/>
      <c r="B100" s="4"/>
      <c r="C100" s="4"/>
      <c r="D100" s="4"/>
      <c r="E100" s="4"/>
      <c r="F100" s="4"/>
      <c r="G100" s="4"/>
      <c r="H100" s="4"/>
      <c r="I100" s="9"/>
    </row>
    <row r="101" spans="1:9" ht="25.5" hidden="1" customHeight="1">
      <c r="A101" s="4"/>
      <c r="B101" s="4"/>
      <c r="C101" s="4"/>
      <c r="D101" s="4"/>
      <c r="E101" s="4"/>
      <c r="F101" s="4"/>
      <c r="G101" s="4"/>
      <c r="H101" s="4"/>
      <c r="I101" s="9"/>
    </row>
    <row r="102" spans="1:9" ht="25.5" hidden="1" customHeight="1">
      <c r="A102" s="4"/>
      <c r="B102" s="4"/>
      <c r="C102" s="4"/>
      <c r="D102" s="4"/>
      <c r="E102" s="4"/>
      <c r="F102" s="4"/>
      <c r="G102" s="4"/>
      <c r="H102" s="4"/>
      <c r="I102" s="9"/>
    </row>
    <row r="103" spans="1:9" ht="25.5" hidden="1" customHeight="1">
      <c r="A103" s="4"/>
      <c r="B103" s="4"/>
      <c r="C103" s="4"/>
      <c r="D103" s="4"/>
      <c r="E103" s="4"/>
      <c r="F103" s="4"/>
      <c r="G103" s="4"/>
      <c r="H103" s="4"/>
      <c r="I103" s="9"/>
    </row>
    <row r="104" spans="1:9" ht="25.5" hidden="1" customHeight="1">
      <c r="A104" s="4"/>
      <c r="B104" s="4"/>
      <c r="C104" s="4"/>
      <c r="D104" s="4"/>
      <c r="E104" s="4"/>
      <c r="F104" s="4"/>
      <c r="G104" s="4"/>
      <c r="H104" s="4"/>
      <c r="I104" s="9"/>
    </row>
    <row r="105" spans="1:9" ht="25.5" hidden="1" customHeight="1">
      <c r="A105" s="4"/>
      <c r="B105" s="4"/>
      <c r="C105" s="4"/>
      <c r="D105" s="4"/>
      <c r="E105" s="4"/>
      <c r="F105" s="4"/>
      <c r="G105" s="4"/>
      <c r="H105" s="4"/>
      <c r="I105" s="6"/>
    </row>
    <row r="106" spans="1:9" ht="25.5" hidden="1" customHeight="1">
      <c r="A106" s="4"/>
      <c r="B106" s="4"/>
      <c r="C106" s="4"/>
      <c r="D106" s="4"/>
      <c r="E106" s="4"/>
      <c r="F106" s="4"/>
      <c r="G106" s="4"/>
      <c r="H106" s="4"/>
      <c r="I106" s="9"/>
    </row>
    <row r="107" spans="1:9" ht="25.5" hidden="1" customHeight="1">
      <c r="A107" s="4"/>
      <c r="B107" s="4"/>
      <c r="C107" s="4"/>
      <c r="D107" s="4"/>
      <c r="E107" s="4"/>
      <c r="F107" s="4"/>
      <c r="G107" s="4"/>
      <c r="H107" s="4"/>
      <c r="I107" s="9"/>
    </row>
    <row r="108" spans="1:9" ht="25.5" hidden="1" customHeight="1">
      <c r="A108" s="4"/>
      <c r="B108" s="4"/>
      <c r="C108" s="4"/>
      <c r="D108" s="4"/>
      <c r="E108" s="4"/>
      <c r="F108" s="4"/>
      <c r="G108" s="4"/>
      <c r="H108" s="4"/>
      <c r="I108" s="9"/>
    </row>
    <row r="109" spans="1:9" ht="25.5" hidden="1" customHeight="1">
      <c r="A109" s="4"/>
      <c r="B109" s="4"/>
      <c r="C109" s="4"/>
      <c r="D109" s="4"/>
      <c r="E109" s="4"/>
      <c r="F109" s="4"/>
      <c r="G109" s="4"/>
      <c r="H109" s="4"/>
      <c r="I109" s="9"/>
    </row>
    <row r="110" spans="1:9" ht="25.5" hidden="1" customHeight="1">
      <c r="A110" s="4"/>
      <c r="B110" s="4"/>
      <c r="C110" s="4"/>
      <c r="D110" s="4"/>
      <c r="E110" s="4"/>
      <c r="F110" s="4"/>
      <c r="G110" s="4"/>
      <c r="H110" s="4"/>
      <c r="I110" s="9"/>
    </row>
    <row r="111" spans="1:9" ht="25.5" hidden="1" customHeight="1">
      <c r="A111" s="4"/>
      <c r="B111" s="4"/>
      <c r="C111" s="4"/>
      <c r="D111" s="4"/>
      <c r="E111" s="4"/>
      <c r="F111" s="4"/>
      <c r="G111" s="4"/>
      <c r="H111" s="4"/>
      <c r="I111" s="9"/>
    </row>
    <row r="112" spans="1:9" ht="25.5" hidden="1" customHeight="1">
      <c r="A112" s="4"/>
      <c r="B112" s="4"/>
      <c r="C112" s="4"/>
      <c r="D112" s="4"/>
      <c r="E112" s="4"/>
      <c r="F112" s="4"/>
      <c r="G112" s="4"/>
      <c r="H112" s="4"/>
      <c r="I112" s="9"/>
    </row>
    <row r="113" spans="1:9" ht="25.5" hidden="1" customHeight="1">
      <c r="A113" s="4"/>
      <c r="B113" s="4"/>
      <c r="C113" s="4"/>
      <c r="D113" s="4"/>
      <c r="E113" s="4"/>
      <c r="F113" s="4"/>
      <c r="G113" s="4"/>
      <c r="H113" s="4"/>
      <c r="I113" s="9"/>
    </row>
    <row r="114" spans="1:9" ht="25.5" hidden="1" customHeight="1">
      <c r="A114" s="4"/>
      <c r="B114" s="4"/>
      <c r="C114" s="4"/>
      <c r="D114" s="4"/>
      <c r="E114" s="4"/>
      <c r="F114" s="4"/>
      <c r="G114" s="4"/>
      <c r="H114" s="4"/>
      <c r="I114" s="9"/>
    </row>
    <row r="115" spans="1:9" ht="25.5" hidden="1" customHeight="1">
      <c r="A115" s="4"/>
      <c r="B115" s="4"/>
      <c r="C115" s="4"/>
      <c r="D115" s="4"/>
      <c r="E115" s="4"/>
      <c r="F115" s="4"/>
      <c r="G115" s="4"/>
      <c r="H115" s="4"/>
      <c r="I115" s="6"/>
    </row>
    <row r="116" spans="1:9" ht="25.5" hidden="1" customHeight="1">
      <c r="A116" s="4"/>
      <c r="B116" s="4"/>
      <c r="C116" s="4"/>
      <c r="D116" s="4"/>
      <c r="E116" s="4"/>
      <c r="F116" s="4"/>
      <c r="G116" s="4"/>
      <c r="H116" s="4"/>
      <c r="I116" s="9"/>
    </row>
    <row r="117" spans="1:9" ht="25.5" hidden="1" customHeight="1">
      <c r="A117" s="4"/>
      <c r="B117" s="4"/>
      <c r="C117" s="4"/>
      <c r="D117" s="4"/>
      <c r="E117" s="4"/>
      <c r="F117" s="4"/>
      <c r="G117" s="4"/>
      <c r="H117" s="4"/>
      <c r="I117" s="9"/>
    </row>
    <row r="118" spans="1:9" ht="25.5" hidden="1" customHeight="1">
      <c r="A118" s="4"/>
      <c r="B118" s="4"/>
      <c r="C118" s="4"/>
      <c r="D118" s="4"/>
      <c r="E118" s="4"/>
      <c r="F118" s="4"/>
      <c r="G118" s="4"/>
      <c r="H118" s="4"/>
      <c r="I118" s="9"/>
    </row>
    <row r="119" spans="1:9" ht="25.5" hidden="1" customHeight="1">
      <c r="A119" s="4"/>
      <c r="B119" s="4"/>
      <c r="C119" s="4"/>
      <c r="D119" s="4"/>
      <c r="E119" s="4"/>
      <c r="F119" s="4"/>
      <c r="G119" s="4"/>
      <c r="H119" s="4"/>
      <c r="I119" s="9"/>
    </row>
    <row r="120" spans="1:9" ht="25.5" hidden="1" customHeight="1">
      <c r="A120" s="4"/>
      <c r="B120" s="4"/>
      <c r="C120" s="4"/>
      <c r="D120" s="4"/>
      <c r="E120" s="4"/>
      <c r="F120" s="4"/>
      <c r="G120" s="4"/>
      <c r="H120" s="4"/>
      <c r="I120" s="9"/>
    </row>
    <row r="121" spans="1:9" ht="25.5" hidden="1" customHeight="1">
      <c r="A121" s="4"/>
      <c r="B121" s="4"/>
      <c r="C121" s="4"/>
      <c r="D121" s="4"/>
      <c r="E121" s="4"/>
      <c r="F121" s="4"/>
      <c r="G121" s="4"/>
      <c r="H121" s="4"/>
      <c r="I121" s="9"/>
    </row>
    <row r="122" spans="1:9" ht="25.5" hidden="1" customHeight="1">
      <c r="A122" s="4"/>
      <c r="B122" s="4"/>
      <c r="C122" s="4"/>
      <c r="D122" s="4"/>
      <c r="E122" s="4"/>
      <c r="F122" s="4"/>
      <c r="G122" s="4"/>
      <c r="H122" s="4"/>
      <c r="I122" s="9"/>
    </row>
    <row r="123" spans="1:9" ht="25.5" hidden="1" customHeight="1">
      <c r="A123" s="4"/>
      <c r="B123" s="4"/>
      <c r="C123" s="4"/>
      <c r="D123" s="4"/>
      <c r="E123" s="4"/>
      <c r="F123" s="4"/>
      <c r="G123" s="4"/>
      <c r="H123" s="4"/>
      <c r="I123" s="9"/>
    </row>
    <row r="124" spans="1:9" ht="25.5" hidden="1" customHeight="1">
      <c r="A124" s="4"/>
      <c r="B124" s="4"/>
      <c r="C124" s="4"/>
      <c r="D124" s="4"/>
      <c r="E124" s="4"/>
      <c r="F124" s="4"/>
      <c r="G124" s="4"/>
      <c r="H124" s="4"/>
      <c r="I124" s="9"/>
    </row>
    <row r="125" spans="1:9" ht="25.5" hidden="1" customHeight="1">
      <c r="A125" s="4"/>
      <c r="B125" s="4"/>
      <c r="C125" s="4"/>
      <c r="D125" s="4"/>
      <c r="E125" s="4"/>
      <c r="F125" s="4"/>
      <c r="G125" s="4"/>
      <c r="H125" s="4"/>
      <c r="I125" s="6"/>
    </row>
    <row r="126" spans="1:9" ht="25.5" hidden="1" customHeight="1">
      <c r="A126" s="4"/>
      <c r="B126" s="4"/>
      <c r="C126" s="4"/>
      <c r="D126" s="4"/>
      <c r="E126" s="4"/>
      <c r="F126" s="4"/>
      <c r="G126" s="4"/>
      <c r="H126" s="4"/>
      <c r="I126" s="9"/>
    </row>
    <row r="127" spans="1:9" ht="25.5" hidden="1" customHeight="1">
      <c r="A127" s="4"/>
      <c r="B127" s="4"/>
      <c r="C127" s="4"/>
      <c r="D127" s="4"/>
      <c r="E127" s="4"/>
      <c r="F127" s="4"/>
      <c r="G127" s="4"/>
      <c r="H127" s="4"/>
      <c r="I127" s="9"/>
    </row>
    <row r="128" spans="1:9" ht="25.5" hidden="1" customHeight="1">
      <c r="A128" s="4"/>
      <c r="B128" s="4"/>
      <c r="C128" s="4"/>
      <c r="D128" s="4"/>
      <c r="E128" s="4"/>
      <c r="F128" s="4"/>
      <c r="G128" s="4"/>
      <c r="H128" s="4"/>
      <c r="I128" s="9"/>
    </row>
    <row r="129" spans="1:9" ht="25.5" hidden="1" customHeight="1">
      <c r="A129" s="4"/>
      <c r="B129" s="4"/>
      <c r="C129" s="4"/>
      <c r="D129" s="4"/>
      <c r="E129" s="4"/>
      <c r="F129" s="4"/>
      <c r="G129" s="4"/>
      <c r="H129" s="4"/>
      <c r="I129" s="9"/>
    </row>
    <row r="130" spans="1:9" ht="25.5" hidden="1" customHeight="1">
      <c r="A130" s="4"/>
      <c r="B130" s="4"/>
      <c r="C130" s="4"/>
      <c r="D130" s="4"/>
      <c r="E130" s="4"/>
      <c r="F130" s="4"/>
      <c r="G130" s="4"/>
      <c r="H130" s="4"/>
      <c r="I130" s="9"/>
    </row>
    <row r="131" spans="1:9" ht="25.5" hidden="1" customHeight="1">
      <c r="A131" s="4"/>
      <c r="B131" s="4"/>
      <c r="C131" s="4"/>
      <c r="D131" s="4"/>
      <c r="E131" s="4"/>
      <c r="F131" s="4"/>
      <c r="G131" s="4"/>
      <c r="H131" s="4"/>
      <c r="I131" s="9"/>
    </row>
    <row r="132" spans="1:9" ht="25.5" hidden="1" customHeight="1">
      <c r="A132" s="4"/>
      <c r="B132" s="4"/>
      <c r="C132" s="4"/>
      <c r="D132" s="4"/>
      <c r="E132" s="4"/>
      <c r="F132" s="4"/>
      <c r="G132" s="4"/>
      <c r="H132" s="4"/>
      <c r="I132" s="9"/>
    </row>
    <row r="133" spans="1:9" ht="25.5" hidden="1" customHeight="1">
      <c r="A133" s="4"/>
      <c r="B133" s="4"/>
      <c r="C133" s="4"/>
      <c r="D133" s="4"/>
      <c r="E133" s="4"/>
      <c r="F133" s="4"/>
      <c r="G133" s="4"/>
      <c r="H133" s="4"/>
      <c r="I133" s="9"/>
    </row>
    <row r="134" spans="1:9" ht="25.5" hidden="1" customHeight="1">
      <c r="A134" s="4"/>
      <c r="B134" s="4"/>
      <c r="C134" s="4"/>
      <c r="D134" s="4"/>
      <c r="E134" s="4"/>
      <c r="F134" s="4"/>
      <c r="G134" s="4"/>
      <c r="H134" s="4"/>
      <c r="I134" s="9"/>
    </row>
    <row r="135" spans="1:9" ht="25.5" hidden="1" customHeight="1">
      <c r="A135" s="4"/>
      <c r="B135" s="4"/>
      <c r="C135" s="4"/>
      <c r="D135" s="4"/>
      <c r="E135" s="4"/>
      <c r="F135" s="4"/>
      <c r="G135" s="4"/>
      <c r="H135" s="4"/>
      <c r="I135" s="6"/>
    </row>
    <row r="136" spans="1:9" ht="25.5" hidden="1" customHeight="1">
      <c r="A136" s="4"/>
      <c r="B136" s="4"/>
      <c r="C136" s="4"/>
      <c r="D136" s="4"/>
      <c r="E136" s="4"/>
      <c r="F136" s="4"/>
      <c r="G136" s="4"/>
      <c r="H136" s="4"/>
      <c r="I136" s="9"/>
    </row>
    <row r="137" spans="1:9" ht="25.5" hidden="1" customHeight="1">
      <c r="A137" s="4"/>
      <c r="B137" s="4"/>
      <c r="C137" s="4"/>
      <c r="D137" s="4"/>
      <c r="E137" s="4"/>
      <c r="F137" s="4"/>
      <c r="G137" s="4"/>
      <c r="H137" s="4"/>
      <c r="I137" s="9"/>
    </row>
    <row r="138" spans="1:9" ht="25.5" hidden="1" customHeight="1">
      <c r="A138" s="4"/>
      <c r="B138" s="4"/>
      <c r="C138" s="4"/>
      <c r="D138" s="4"/>
      <c r="E138" s="4"/>
      <c r="F138" s="4"/>
      <c r="G138" s="4"/>
      <c r="H138" s="4"/>
      <c r="I138" s="9"/>
    </row>
    <row r="139" spans="1:9" ht="25.5" hidden="1" customHeight="1">
      <c r="A139" s="4"/>
      <c r="B139" s="4"/>
      <c r="C139" s="4"/>
      <c r="D139" s="4"/>
      <c r="E139" s="4"/>
      <c r="F139" s="4"/>
      <c r="G139" s="4"/>
      <c r="H139" s="4"/>
      <c r="I139" s="9"/>
    </row>
    <row r="140" spans="1:9" ht="25.5" hidden="1" customHeight="1">
      <c r="A140" s="4"/>
      <c r="B140" s="4"/>
      <c r="C140" s="4"/>
      <c r="D140" s="4"/>
      <c r="E140" s="4"/>
      <c r="F140" s="4"/>
      <c r="G140" s="4"/>
      <c r="H140" s="4"/>
      <c r="I140" s="9"/>
    </row>
    <row r="141" spans="1:9" ht="25.5" hidden="1" customHeight="1">
      <c r="A141" s="4"/>
      <c r="B141" s="4"/>
      <c r="C141" s="4"/>
      <c r="D141" s="4"/>
      <c r="E141" s="4"/>
      <c r="F141" s="4"/>
      <c r="G141" s="4"/>
      <c r="H141" s="4"/>
      <c r="I141" s="9"/>
    </row>
    <row r="142" spans="1:9" ht="25.5" hidden="1" customHeight="1">
      <c r="A142" s="4"/>
      <c r="B142" s="4"/>
      <c r="C142" s="4"/>
      <c r="D142" s="4"/>
      <c r="E142" s="4"/>
      <c r="F142" s="4"/>
      <c r="G142" s="4"/>
      <c r="H142" s="4"/>
      <c r="I142" s="9"/>
    </row>
    <row r="143" spans="1:9" ht="25.5" hidden="1" customHeight="1">
      <c r="A143" s="4"/>
      <c r="B143" s="4"/>
      <c r="C143" s="4"/>
      <c r="D143" s="4"/>
      <c r="E143" s="4"/>
      <c r="F143" s="4"/>
      <c r="G143" s="4"/>
      <c r="H143" s="4"/>
      <c r="I143" s="9"/>
    </row>
    <row r="144" spans="1:9" ht="25.5" hidden="1" customHeight="1">
      <c r="A144" s="4"/>
      <c r="B144" s="4"/>
      <c r="C144" s="4"/>
      <c r="D144" s="4"/>
      <c r="E144" s="4"/>
      <c r="F144" s="4"/>
      <c r="G144" s="4"/>
      <c r="H144" s="4"/>
      <c r="I144" s="9"/>
    </row>
    <row r="145" spans="1:9" ht="25.5" hidden="1" customHeight="1">
      <c r="A145" s="4"/>
      <c r="B145" s="4"/>
      <c r="C145" s="4"/>
      <c r="D145" s="4"/>
      <c r="E145" s="4"/>
      <c r="F145" s="4"/>
      <c r="G145" s="4"/>
      <c r="H145" s="4"/>
      <c r="I145" s="6"/>
    </row>
    <row r="146" spans="1:9" ht="25.5" hidden="1" customHeight="1">
      <c r="A146" s="4"/>
      <c r="B146" s="4"/>
      <c r="C146" s="4"/>
      <c r="D146" s="4"/>
      <c r="E146" s="4"/>
      <c r="F146" s="4"/>
      <c r="G146" s="4"/>
      <c r="H146" s="4"/>
      <c r="I146" s="9"/>
    </row>
    <row r="147" spans="1:9" ht="25.5" hidden="1" customHeight="1">
      <c r="A147" s="4"/>
      <c r="B147" s="4"/>
      <c r="C147" s="4"/>
      <c r="D147" s="4"/>
      <c r="E147" s="4"/>
      <c r="F147" s="4"/>
      <c r="G147" s="4"/>
      <c r="H147" s="4"/>
      <c r="I147" s="9"/>
    </row>
    <row r="148" spans="1:9" ht="25.5" hidden="1" customHeight="1">
      <c r="A148" s="4"/>
      <c r="B148" s="4"/>
      <c r="C148" s="4"/>
      <c r="D148" s="4"/>
      <c r="E148" s="4"/>
      <c r="F148" s="4"/>
      <c r="G148" s="4"/>
      <c r="H148" s="4"/>
      <c r="I148" s="9"/>
    </row>
    <row r="149" spans="1:9" ht="25.5" hidden="1" customHeight="1">
      <c r="A149" s="4"/>
      <c r="B149" s="4"/>
      <c r="C149" s="4"/>
      <c r="D149" s="4"/>
      <c r="E149" s="4"/>
      <c r="F149" s="4"/>
      <c r="G149" s="4"/>
      <c r="H149" s="4"/>
      <c r="I149" s="9"/>
    </row>
    <row r="150" spans="1:9" ht="25.5" hidden="1" customHeight="1">
      <c r="A150" s="4"/>
      <c r="B150" s="4"/>
      <c r="C150" s="4"/>
      <c r="D150" s="4"/>
      <c r="E150" s="4"/>
      <c r="F150" s="4"/>
      <c r="G150" s="4"/>
      <c r="H150" s="4"/>
      <c r="I150" s="9"/>
    </row>
    <row r="151" spans="1:9" ht="25.5" hidden="1" customHeight="1">
      <c r="A151" s="4"/>
      <c r="B151" s="4"/>
      <c r="C151" s="4"/>
      <c r="D151" s="4"/>
      <c r="E151" s="4"/>
      <c r="F151" s="4"/>
      <c r="G151" s="4"/>
      <c r="H151" s="4"/>
      <c r="I151" s="9"/>
    </row>
    <row r="152" spans="1:9" ht="25.5" hidden="1" customHeight="1">
      <c r="A152" s="4"/>
      <c r="B152" s="4"/>
      <c r="C152" s="4"/>
      <c r="D152" s="4"/>
      <c r="E152" s="4"/>
      <c r="F152" s="4"/>
      <c r="G152" s="4"/>
      <c r="H152" s="4"/>
      <c r="I152" s="9"/>
    </row>
    <row r="153" spans="1:9" ht="25.5" hidden="1" customHeight="1">
      <c r="A153" s="4"/>
      <c r="B153" s="4"/>
      <c r="C153" s="4"/>
      <c r="D153" s="4"/>
      <c r="E153" s="4"/>
      <c r="F153" s="4"/>
      <c r="G153" s="4"/>
      <c r="H153" s="4"/>
      <c r="I153" s="6"/>
    </row>
    <row r="154" spans="1:9" ht="25.5" hidden="1" customHeight="1">
      <c r="A154" s="4"/>
      <c r="B154" s="4"/>
      <c r="C154" s="4"/>
      <c r="D154" s="4"/>
      <c r="E154" s="4"/>
      <c r="F154" s="4"/>
      <c r="G154" s="4"/>
      <c r="H154" s="4"/>
      <c r="I154" s="9"/>
    </row>
    <row r="155" spans="1:9" ht="25.5" hidden="1" customHeight="1">
      <c r="A155" s="4"/>
      <c r="B155" s="4"/>
      <c r="C155" s="4"/>
      <c r="D155" s="4"/>
      <c r="E155" s="4"/>
      <c r="F155" s="4"/>
      <c r="G155" s="4"/>
      <c r="H155" s="4"/>
      <c r="I155" s="9"/>
    </row>
    <row r="156" spans="1:9" ht="25.5" hidden="1" customHeight="1">
      <c r="A156" s="4"/>
      <c r="B156" s="4"/>
      <c r="C156" s="4"/>
      <c r="D156" s="4"/>
      <c r="E156" s="4"/>
      <c r="F156" s="4"/>
      <c r="G156" s="4"/>
      <c r="H156" s="4"/>
      <c r="I156" s="9"/>
    </row>
    <row r="157" spans="1:9" ht="25.5" hidden="1" customHeight="1">
      <c r="A157" s="4"/>
      <c r="B157" s="4"/>
      <c r="C157" s="4"/>
      <c r="D157" s="4"/>
      <c r="E157" s="4"/>
      <c r="F157" s="4"/>
      <c r="G157" s="4"/>
      <c r="H157" s="4"/>
      <c r="I157" s="9"/>
    </row>
    <row r="158" spans="1:9" ht="25.5" hidden="1" customHeight="1">
      <c r="A158" s="4"/>
      <c r="B158" s="4"/>
      <c r="C158" s="4"/>
      <c r="D158" s="4"/>
      <c r="E158" s="4"/>
      <c r="F158" s="4"/>
      <c r="G158" s="4"/>
      <c r="H158" s="4"/>
      <c r="I158" s="9"/>
    </row>
    <row r="159" spans="1:9" ht="25.5" hidden="1" customHeight="1">
      <c r="A159" s="4"/>
      <c r="B159" s="4"/>
      <c r="C159" s="4"/>
      <c r="D159" s="4"/>
      <c r="E159" s="4"/>
      <c r="F159" s="4"/>
      <c r="G159" s="4"/>
      <c r="H159" s="4"/>
      <c r="I159" s="9"/>
    </row>
    <row r="160" spans="1:9" ht="25.5" hidden="1" customHeight="1">
      <c r="A160" s="4"/>
      <c r="B160" s="4"/>
      <c r="C160" s="4"/>
      <c r="D160" s="4"/>
      <c r="E160" s="4"/>
      <c r="F160" s="4"/>
      <c r="G160" s="4"/>
      <c r="H160" s="4"/>
      <c r="I160" s="9"/>
    </row>
    <row r="161" spans="1:9" ht="25.5" hidden="1" customHeight="1">
      <c r="A161" s="4"/>
      <c r="B161" s="4"/>
      <c r="C161" s="4"/>
      <c r="D161" s="4"/>
      <c r="E161" s="4"/>
      <c r="F161" s="4"/>
      <c r="G161" s="4"/>
      <c r="H161" s="4"/>
      <c r="I161" s="9"/>
    </row>
    <row r="162" spans="1:9" ht="25.5" hidden="1" customHeight="1">
      <c r="A162" s="4"/>
      <c r="B162" s="4"/>
      <c r="C162" s="4"/>
      <c r="D162" s="4"/>
      <c r="E162" s="4"/>
      <c r="F162" s="4"/>
      <c r="G162" s="4"/>
      <c r="H162" s="4"/>
      <c r="I162" s="9"/>
    </row>
    <row r="163" spans="1:9" ht="25.5" hidden="1" customHeight="1">
      <c r="A163" s="4"/>
      <c r="B163" s="4"/>
      <c r="C163" s="4"/>
      <c r="D163" s="4"/>
      <c r="E163" s="4"/>
      <c r="F163" s="4"/>
      <c r="G163" s="4"/>
      <c r="H163" s="4"/>
      <c r="I163" s="6"/>
    </row>
    <row r="164" spans="1:9" ht="25.5" hidden="1" customHeight="1">
      <c r="A164" s="4"/>
      <c r="B164" s="4"/>
      <c r="C164" s="4"/>
      <c r="D164" s="4"/>
      <c r="E164" s="4"/>
      <c r="F164" s="4"/>
      <c r="G164" s="4"/>
      <c r="H164" s="4"/>
      <c r="I164" s="9"/>
    </row>
    <row r="165" spans="1:9" ht="25.5" hidden="1" customHeight="1">
      <c r="A165" s="4"/>
      <c r="B165" s="4"/>
      <c r="C165" s="4"/>
      <c r="D165" s="4"/>
      <c r="E165" s="4"/>
      <c r="F165" s="4"/>
      <c r="G165" s="4"/>
      <c r="H165" s="4"/>
      <c r="I165" s="9"/>
    </row>
    <row r="166" spans="1:9" ht="25.5" hidden="1" customHeight="1">
      <c r="A166" s="4"/>
      <c r="B166" s="4"/>
      <c r="C166" s="4"/>
      <c r="D166" s="4"/>
      <c r="E166" s="4"/>
      <c r="F166" s="4"/>
      <c r="G166" s="4"/>
      <c r="H166" s="4"/>
      <c r="I166" s="9"/>
    </row>
    <row r="167" spans="1:9" ht="25.5" hidden="1" customHeight="1">
      <c r="A167" s="4"/>
      <c r="B167" s="4"/>
      <c r="C167" s="4"/>
      <c r="D167" s="4"/>
      <c r="E167" s="4"/>
      <c r="F167" s="4"/>
      <c r="G167" s="4"/>
      <c r="H167" s="4"/>
      <c r="I167" s="9"/>
    </row>
    <row r="168" spans="1:9" ht="25.5" hidden="1" customHeight="1">
      <c r="A168" s="4"/>
      <c r="B168" s="4"/>
      <c r="C168" s="4"/>
      <c r="D168" s="4"/>
      <c r="E168" s="4"/>
      <c r="F168" s="4"/>
      <c r="G168" s="4"/>
      <c r="H168" s="4"/>
      <c r="I168" s="9"/>
    </row>
    <row r="169" spans="1:9" ht="25.5" hidden="1" customHeight="1">
      <c r="A169" s="4"/>
      <c r="B169" s="4"/>
      <c r="C169" s="4"/>
      <c r="D169" s="4"/>
      <c r="E169" s="4"/>
      <c r="F169" s="4"/>
      <c r="G169" s="4"/>
      <c r="H169" s="4"/>
      <c r="I169" s="6"/>
    </row>
    <row r="170" spans="1:9" ht="25.5" hidden="1" customHeight="1">
      <c r="A170" s="4"/>
      <c r="B170" s="4"/>
      <c r="C170" s="4"/>
      <c r="D170" s="4"/>
      <c r="E170" s="4"/>
      <c r="F170" s="4"/>
      <c r="G170" s="4"/>
      <c r="H170" s="4"/>
      <c r="I170" s="9"/>
    </row>
    <row r="171" spans="1:9" ht="25.5" hidden="1" customHeight="1">
      <c r="A171" s="4"/>
      <c r="B171" s="4"/>
      <c r="C171" s="4"/>
      <c r="D171" s="4"/>
      <c r="E171" s="4"/>
      <c r="F171" s="4"/>
      <c r="G171" s="4"/>
      <c r="H171" s="4"/>
      <c r="I171" s="9"/>
    </row>
    <row r="172" spans="1:9" ht="25.5" hidden="1" customHeight="1">
      <c r="A172" s="4"/>
      <c r="B172" s="4"/>
      <c r="C172" s="4"/>
      <c r="D172" s="4"/>
      <c r="E172" s="4"/>
      <c r="F172" s="4"/>
      <c r="G172" s="4"/>
      <c r="H172" s="4"/>
      <c r="I172" s="9"/>
    </row>
    <row r="173" spans="1:9" ht="25.5" hidden="1" customHeight="1">
      <c r="A173" s="4"/>
      <c r="B173" s="4"/>
      <c r="C173" s="4"/>
      <c r="D173" s="4"/>
      <c r="E173" s="4"/>
      <c r="F173" s="4"/>
      <c r="G173" s="4"/>
      <c r="H173" s="4"/>
      <c r="I173" s="9"/>
    </row>
    <row r="174" spans="1:9" ht="25.5" hidden="1" customHeight="1">
      <c r="A174" s="4"/>
      <c r="B174" s="4"/>
      <c r="C174" s="4"/>
      <c r="D174" s="4"/>
      <c r="E174" s="4"/>
      <c r="F174" s="4"/>
      <c r="G174" s="4"/>
      <c r="H174" s="4"/>
      <c r="I174" s="9"/>
    </row>
    <row r="175" spans="1:9" ht="25.5" hidden="1" customHeight="1">
      <c r="A175" s="4"/>
      <c r="B175" s="4"/>
      <c r="C175" s="4"/>
      <c r="D175" s="4"/>
      <c r="E175" s="4"/>
      <c r="F175" s="4"/>
      <c r="G175" s="4"/>
      <c r="H175" s="4"/>
      <c r="I175" s="9"/>
    </row>
    <row r="176" spans="1:9" ht="25.5" hidden="1" customHeight="1">
      <c r="A176" s="4"/>
      <c r="B176" s="4"/>
      <c r="C176" s="4"/>
      <c r="D176" s="4"/>
      <c r="E176" s="4"/>
      <c r="F176" s="4"/>
      <c r="G176" s="4"/>
      <c r="H176" s="4"/>
      <c r="I176" s="9"/>
    </row>
    <row r="177" spans="1:9" ht="25.5" hidden="1" customHeight="1">
      <c r="A177" s="4"/>
      <c r="B177" s="4"/>
      <c r="C177" s="4"/>
      <c r="D177" s="4"/>
      <c r="E177" s="4"/>
      <c r="F177" s="4"/>
      <c r="G177" s="4"/>
      <c r="H177" s="4"/>
      <c r="I177" s="6"/>
    </row>
    <row r="178" spans="1:9" ht="25.5" hidden="1" customHeight="1">
      <c r="A178" s="4"/>
      <c r="B178" s="4"/>
      <c r="C178" s="4"/>
      <c r="D178" s="4"/>
      <c r="E178" s="4"/>
      <c r="F178" s="4"/>
      <c r="G178" s="4"/>
      <c r="H178" s="4"/>
      <c r="I178" s="9"/>
    </row>
    <row r="179" spans="1:9" ht="25.5" hidden="1" customHeight="1">
      <c r="A179" s="4"/>
      <c r="B179" s="4"/>
      <c r="C179" s="4"/>
      <c r="D179" s="4"/>
      <c r="E179" s="4"/>
      <c r="F179" s="4"/>
      <c r="G179" s="4"/>
      <c r="H179" s="4"/>
      <c r="I179" s="9"/>
    </row>
    <row r="180" spans="1:9" ht="25.5" hidden="1" customHeight="1">
      <c r="A180" s="4"/>
      <c r="B180" s="4"/>
      <c r="C180" s="4"/>
      <c r="D180" s="4"/>
      <c r="E180" s="4"/>
      <c r="F180" s="4"/>
      <c r="G180" s="4"/>
      <c r="H180" s="4"/>
      <c r="I180" s="9"/>
    </row>
    <row r="181" spans="1:9" ht="25.5" hidden="1" customHeight="1">
      <c r="A181" s="4"/>
      <c r="B181" s="4"/>
      <c r="C181" s="4"/>
      <c r="D181" s="4"/>
      <c r="E181" s="4"/>
      <c r="F181" s="4"/>
      <c r="G181" s="4"/>
      <c r="H181" s="4"/>
      <c r="I181" s="9"/>
    </row>
    <row r="182" spans="1:9" ht="25.5" hidden="1" customHeight="1">
      <c r="A182" s="4"/>
      <c r="B182" s="4"/>
      <c r="C182" s="4"/>
      <c r="D182" s="4"/>
      <c r="E182" s="4"/>
      <c r="F182" s="4"/>
      <c r="G182" s="4"/>
      <c r="H182" s="4"/>
      <c r="I182" s="9"/>
    </row>
    <row r="183" spans="1:9" ht="25.5" hidden="1" customHeight="1">
      <c r="A183" s="4"/>
      <c r="B183" s="4"/>
      <c r="C183" s="4"/>
      <c r="D183" s="4"/>
      <c r="E183" s="4"/>
      <c r="F183" s="4"/>
      <c r="G183" s="4"/>
      <c r="H183" s="4"/>
      <c r="I183" s="9"/>
    </row>
    <row r="184" spans="1:9" ht="25.5" hidden="1" customHeight="1">
      <c r="A184" s="4"/>
      <c r="B184" s="4"/>
      <c r="C184" s="4"/>
      <c r="D184" s="4"/>
      <c r="E184" s="4"/>
      <c r="F184" s="4"/>
      <c r="G184" s="4"/>
      <c r="H184" s="4"/>
      <c r="I184" s="9"/>
    </row>
    <row r="185" spans="1:9" ht="25.5" hidden="1" customHeight="1">
      <c r="A185" s="4"/>
      <c r="B185" s="4"/>
      <c r="C185" s="4"/>
      <c r="D185" s="4"/>
      <c r="E185" s="4"/>
      <c r="F185" s="4"/>
      <c r="G185" s="4"/>
      <c r="H185" s="4"/>
      <c r="I185" s="9"/>
    </row>
    <row r="186" spans="1:9" ht="25.5" hidden="1" customHeight="1">
      <c r="A186" s="4"/>
      <c r="B186" s="4"/>
      <c r="C186" s="4"/>
      <c r="D186" s="4"/>
      <c r="E186" s="4"/>
      <c r="F186" s="4"/>
      <c r="G186" s="4"/>
      <c r="H186" s="4"/>
      <c r="I186" s="9"/>
    </row>
    <row r="187" spans="1:9" ht="25.5" hidden="1" customHeight="1">
      <c r="A187" s="4"/>
      <c r="B187" s="4"/>
      <c r="C187" s="4"/>
      <c r="D187" s="4"/>
      <c r="E187" s="4"/>
      <c r="F187" s="4"/>
      <c r="G187" s="4"/>
      <c r="H187" s="4"/>
      <c r="I187" s="9"/>
    </row>
    <row r="188" spans="1:9" ht="25.5" hidden="1" customHeight="1">
      <c r="A188" s="4"/>
      <c r="B188" s="4"/>
      <c r="C188" s="4"/>
      <c r="D188" s="4"/>
      <c r="E188" s="4"/>
      <c r="F188" s="4"/>
      <c r="G188" s="4"/>
      <c r="H188" s="4"/>
      <c r="I188" s="6"/>
    </row>
    <row r="189" spans="1:9" ht="25.5" hidden="1" customHeight="1">
      <c r="A189" s="4"/>
      <c r="B189" s="4"/>
      <c r="C189" s="4"/>
      <c r="D189" s="4"/>
      <c r="E189" s="4"/>
      <c r="F189" s="4"/>
      <c r="G189" s="4"/>
      <c r="H189" s="4"/>
      <c r="I189" s="9"/>
    </row>
    <row r="190" spans="1:9" ht="25.5" hidden="1" customHeight="1">
      <c r="A190" s="4"/>
      <c r="B190" s="4"/>
      <c r="C190" s="4"/>
      <c r="D190" s="4"/>
      <c r="E190" s="4"/>
      <c r="F190" s="4"/>
      <c r="G190" s="4"/>
      <c r="H190" s="4"/>
      <c r="I190" s="9"/>
    </row>
    <row r="191" spans="1:9" ht="25.5" hidden="1" customHeight="1">
      <c r="A191" s="4"/>
      <c r="B191" s="4"/>
      <c r="C191" s="4"/>
      <c r="D191" s="4"/>
      <c r="E191" s="4"/>
      <c r="F191" s="4"/>
      <c r="G191" s="4"/>
      <c r="H191" s="4"/>
      <c r="I191" s="9"/>
    </row>
    <row r="192" spans="1:9" ht="25.5" hidden="1" customHeight="1">
      <c r="A192" s="4"/>
      <c r="B192" s="4"/>
      <c r="C192" s="4"/>
      <c r="D192" s="4"/>
      <c r="E192" s="4"/>
      <c r="F192" s="4"/>
      <c r="G192" s="4"/>
      <c r="H192" s="4"/>
      <c r="I192" s="9"/>
    </row>
    <row r="193" spans="1:9" ht="25.5" hidden="1" customHeight="1">
      <c r="A193" s="4"/>
      <c r="B193" s="4"/>
      <c r="C193" s="4"/>
      <c r="D193" s="4"/>
      <c r="E193" s="4"/>
      <c r="F193" s="4"/>
      <c r="G193" s="4"/>
      <c r="H193" s="4"/>
      <c r="I193" s="9"/>
    </row>
    <row r="194" spans="1:9" ht="25.5" hidden="1" customHeight="1">
      <c r="A194" s="4"/>
      <c r="B194" s="4"/>
      <c r="C194" s="4"/>
      <c r="D194" s="4"/>
      <c r="E194" s="4"/>
      <c r="F194" s="4"/>
      <c r="G194" s="4"/>
      <c r="H194" s="4"/>
      <c r="I194" s="6"/>
    </row>
    <row r="195" spans="1:9" ht="25.5" hidden="1" customHeight="1">
      <c r="A195" s="4"/>
      <c r="B195" s="4"/>
      <c r="C195" s="4"/>
      <c r="D195" s="4"/>
      <c r="E195" s="4"/>
      <c r="F195" s="4"/>
      <c r="G195" s="4"/>
      <c r="H195" s="4"/>
      <c r="I195" s="9"/>
    </row>
    <row r="196" spans="1:9" ht="25.5" hidden="1" customHeight="1">
      <c r="A196" s="4"/>
      <c r="B196" s="4"/>
      <c r="C196" s="4"/>
      <c r="D196" s="4"/>
      <c r="E196" s="4"/>
      <c r="F196" s="4"/>
      <c r="G196" s="4"/>
      <c r="H196" s="4"/>
      <c r="I196" s="9"/>
    </row>
    <row r="197" spans="1:9" ht="25.5" hidden="1" customHeight="1">
      <c r="A197" s="4"/>
      <c r="B197" s="4"/>
      <c r="C197" s="4"/>
      <c r="D197" s="4"/>
      <c r="E197" s="4"/>
      <c r="F197" s="4"/>
      <c r="G197" s="4"/>
      <c r="H197" s="4"/>
      <c r="I197" s="9"/>
    </row>
    <row r="198" spans="1:9" ht="25.5" hidden="1" customHeight="1">
      <c r="A198" s="4"/>
      <c r="B198" s="4"/>
      <c r="C198" s="4"/>
      <c r="D198" s="4"/>
      <c r="E198" s="4"/>
      <c r="F198" s="4"/>
      <c r="G198" s="4"/>
      <c r="H198" s="4"/>
      <c r="I198" s="9"/>
    </row>
    <row r="199" spans="1:9" ht="25.5" hidden="1" customHeight="1">
      <c r="A199" s="4"/>
      <c r="B199" s="4"/>
      <c r="C199" s="4"/>
      <c r="D199" s="4"/>
      <c r="E199" s="4"/>
      <c r="F199" s="4"/>
      <c r="G199" s="4"/>
      <c r="H199" s="4"/>
      <c r="I199" s="9"/>
    </row>
    <row r="200" spans="1:9" ht="25.5" hidden="1" customHeight="1">
      <c r="A200" s="4"/>
      <c r="B200" s="4"/>
      <c r="C200" s="4"/>
      <c r="D200" s="4"/>
      <c r="E200" s="4"/>
      <c r="F200" s="4"/>
      <c r="G200" s="4"/>
      <c r="H200" s="4"/>
      <c r="I200" s="9"/>
    </row>
    <row r="201" spans="1:9" ht="25.5" hidden="1" customHeight="1">
      <c r="A201" s="4"/>
      <c r="B201" s="4"/>
      <c r="C201" s="4"/>
      <c r="D201" s="4"/>
      <c r="E201" s="4"/>
      <c r="F201" s="4"/>
      <c r="G201" s="4"/>
      <c r="H201" s="4"/>
      <c r="I201" s="9"/>
    </row>
    <row r="202" spans="1:9" ht="25.5" hidden="1" customHeight="1">
      <c r="A202" s="4"/>
      <c r="B202" s="4"/>
      <c r="C202" s="4"/>
      <c r="D202" s="4"/>
      <c r="E202" s="4"/>
      <c r="F202" s="4"/>
      <c r="G202" s="4"/>
      <c r="H202" s="4"/>
      <c r="I202" s="6"/>
    </row>
    <row r="203" spans="1:9" ht="25.5" hidden="1" customHeight="1">
      <c r="A203" s="4"/>
      <c r="B203" s="4"/>
      <c r="C203" s="4"/>
      <c r="D203" s="4"/>
      <c r="E203" s="4"/>
      <c r="F203" s="4"/>
      <c r="G203" s="4"/>
      <c r="H203" s="4"/>
      <c r="I203" s="9"/>
    </row>
    <row r="204" spans="1:9" ht="25.5" hidden="1" customHeight="1">
      <c r="A204" s="4"/>
      <c r="B204" s="4"/>
      <c r="C204" s="4"/>
      <c r="D204" s="4"/>
      <c r="E204" s="4"/>
      <c r="F204" s="4"/>
      <c r="G204" s="4"/>
      <c r="H204" s="4"/>
      <c r="I204" s="9"/>
    </row>
    <row r="205" spans="1:9" ht="25.5" hidden="1" customHeight="1">
      <c r="A205" s="4"/>
      <c r="B205" s="4"/>
      <c r="C205" s="4"/>
      <c r="D205" s="4"/>
      <c r="E205" s="4"/>
      <c r="F205" s="4"/>
      <c r="G205" s="4"/>
      <c r="H205" s="4"/>
      <c r="I205" s="9"/>
    </row>
    <row r="206" spans="1:9" ht="25.5" hidden="1" customHeight="1">
      <c r="A206" s="4"/>
      <c r="B206" s="4"/>
      <c r="C206" s="4"/>
      <c r="D206" s="4"/>
      <c r="E206" s="4"/>
      <c r="F206" s="4"/>
      <c r="G206" s="4"/>
      <c r="H206" s="4"/>
      <c r="I206" s="9"/>
    </row>
    <row r="207" spans="1:9" ht="25.5" hidden="1" customHeight="1">
      <c r="A207" s="4"/>
      <c r="B207" s="4"/>
      <c r="C207" s="4"/>
      <c r="D207" s="4"/>
      <c r="E207" s="4"/>
      <c r="F207" s="4"/>
      <c r="G207" s="4"/>
      <c r="H207" s="4"/>
      <c r="I207" s="9"/>
    </row>
    <row r="208" spans="1:9" ht="25.5" hidden="1" customHeight="1">
      <c r="A208" s="4"/>
      <c r="B208" s="4"/>
      <c r="C208" s="4"/>
      <c r="D208" s="4"/>
      <c r="E208" s="4"/>
      <c r="F208" s="4"/>
      <c r="G208" s="4"/>
      <c r="H208" s="4"/>
      <c r="I208" s="9"/>
    </row>
    <row r="209" spans="1:9" ht="25.5" hidden="1" customHeight="1">
      <c r="A209" s="4"/>
      <c r="B209" s="4"/>
      <c r="C209" s="4"/>
      <c r="D209" s="4"/>
      <c r="E209" s="4"/>
      <c r="F209" s="4"/>
      <c r="G209" s="4"/>
      <c r="H209" s="4"/>
      <c r="I209" s="9"/>
    </row>
    <row r="210" spans="1:9" ht="25.5" hidden="1" customHeight="1">
      <c r="A210" s="4"/>
      <c r="B210" s="4"/>
      <c r="C210" s="4"/>
      <c r="D210" s="4"/>
      <c r="E210" s="4"/>
      <c r="F210" s="4"/>
      <c r="G210" s="4"/>
      <c r="H210" s="4"/>
      <c r="I210" s="9"/>
    </row>
    <row r="211" spans="1:9" ht="25.5" hidden="1" customHeight="1">
      <c r="A211" s="4"/>
      <c r="B211" s="4"/>
      <c r="C211" s="4"/>
      <c r="D211" s="4"/>
      <c r="E211" s="4"/>
      <c r="F211" s="4"/>
      <c r="G211" s="4"/>
      <c r="H211" s="4"/>
      <c r="I211" s="6"/>
    </row>
    <row r="212" spans="1:9" ht="25.5" hidden="1" customHeight="1">
      <c r="A212" s="4"/>
      <c r="B212" s="4"/>
      <c r="C212" s="4"/>
      <c r="D212" s="4"/>
      <c r="E212" s="4"/>
      <c r="F212" s="4"/>
      <c r="G212" s="4"/>
      <c r="H212" s="4"/>
      <c r="I212" s="9"/>
    </row>
    <row r="213" spans="1:9" ht="25.5" hidden="1" customHeight="1">
      <c r="A213" s="4"/>
      <c r="B213" s="4"/>
      <c r="C213" s="4"/>
      <c r="D213" s="4"/>
      <c r="E213" s="4"/>
      <c r="F213" s="4"/>
      <c r="G213" s="4"/>
      <c r="H213" s="4"/>
      <c r="I213" s="9"/>
    </row>
    <row r="214" spans="1:9" ht="25.5" hidden="1" customHeight="1">
      <c r="A214" s="4"/>
      <c r="B214" s="4"/>
      <c r="C214" s="4"/>
      <c r="D214" s="4"/>
      <c r="E214" s="4"/>
      <c r="F214" s="4"/>
      <c r="G214" s="4"/>
      <c r="H214" s="4"/>
      <c r="I214" s="6"/>
    </row>
    <row r="215" spans="1:9" ht="25.5" hidden="1" customHeight="1">
      <c r="A215" s="4"/>
      <c r="B215" s="4"/>
      <c r="C215" s="4"/>
      <c r="D215" s="4"/>
      <c r="E215" s="4"/>
      <c r="F215" s="4"/>
      <c r="G215" s="4"/>
      <c r="H215" s="4"/>
      <c r="I215" s="9"/>
    </row>
    <row r="216" spans="1:9" ht="25.5" hidden="1" customHeight="1">
      <c r="A216" s="4"/>
      <c r="B216" s="4"/>
      <c r="C216" s="4"/>
      <c r="D216" s="4"/>
      <c r="E216" s="4"/>
      <c r="F216" s="4"/>
      <c r="G216" s="4"/>
      <c r="H216" s="4"/>
      <c r="I216" s="9"/>
    </row>
    <row r="217" spans="1:9" ht="25.5" hidden="1" customHeight="1">
      <c r="A217" s="4"/>
      <c r="B217" s="4"/>
      <c r="C217" s="4"/>
      <c r="D217" s="4"/>
      <c r="E217" s="4"/>
      <c r="F217" s="4"/>
      <c r="G217" s="4"/>
      <c r="H217" s="4"/>
      <c r="I217" s="9"/>
    </row>
    <row r="218" spans="1:9" ht="25.5" hidden="1" customHeight="1">
      <c r="A218" s="4"/>
      <c r="B218" s="4"/>
      <c r="C218" s="4"/>
      <c r="D218" s="4"/>
      <c r="E218" s="4"/>
      <c r="F218" s="4"/>
      <c r="G218" s="4"/>
      <c r="H218" s="4"/>
      <c r="I218" s="9"/>
    </row>
    <row r="219" spans="1:9" ht="25.5" hidden="1" customHeight="1">
      <c r="A219" s="4"/>
      <c r="B219" s="4"/>
      <c r="C219" s="4"/>
      <c r="D219" s="4"/>
      <c r="E219" s="4"/>
      <c r="F219" s="4"/>
      <c r="G219" s="4"/>
      <c r="H219" s="4"/>
      <c r="I219" s="9"/>
    </row>
    <row r="220" spans="1:9" ht="25.5" hidden="1" customHeight="1">
      <c r="A220" s="4"/>
      <c r="B220" s="4"/>
      <c r="C220" s="4"/>
      <c r="D220" s="4"/>
      <c r="E220" s="4"/>
      <c r="F220" s="4"/>
      <c r="G220" s="4"/>
      <c r="H220" s="4"/>
      <c r="I220" s="9"/>
    </row>
    <row r="221" spans="1:9" ht="25.5" hidden="1" customHeight="1">
      <c r="A221" s="4"/>
      <c r="B221" s="4"/>
      <c r="C221" s="4"/>
      <c r="D221" s="4"/>
      <c r="E221" s="4"/>
      <c r="F221" s="4"/>
      <c r="G221" s="4"/>
      <c r="H221" s="4"/>
      <c r="I221" s="6"/>
    </row>
    <row r="222" spans="1:9" ht="25.5" hidden="1" customHeight="1">
      <c r="A222" s="4"/>
      <c r="B222" s="4"/>
      <c r="C222" s="4"/>
      <c r="D222" s="4"/>
      <c r="E222" s="4"/>
      <c r="F222" s="4"/>
      <c r="G222" s="4"/>
      <c r="H222" s="4"/>
      <c r="I222" s="9"/>
    </row>
    <row r="223" spans="1:9" ht="25.5" hidden="1" customHeight="1">
      <c r="A223" s="4"/>
      <c r="B223" s="4"/>
      <c r="C223" s="4"/>
      <c r="D223" s="4"/>
      <c r="E223" s="4"/>
      <c r="F223" s="4"/>
      <c r="G223" s="4"/>
      <c r="H223" s="4"/>
      <c r="I223" s="9"/>
    </row>
    <row r="224" spans="1:9" ht="25.5" hidden="1" customHeight="1">
      <c r="A224" s="4"/>
      <c r="B224" s="4"/>
      <c r="C224" s="4"/>
      <c r="D224" s="4"/>
      <c r="E224" s="4"/>
      <c r="F224" s="4"/>
      <c r="G224" s="4"/>
      <c r="H224" s="4"/>
      <c r="I224" s="9"/>
    </row>
    <row r="225" spans="1:9" ht="25.5" hidden="1" customHeight="1">
      <c r="A225" s="4"/>
      <c r="B225" s="4"/>
      <c r="C225" s="4"/>
      <c r="D225" s="4"/>
      <c r="E225" s="4"/>
      <c r="F225" s="4"/>
      <c r="G225" s="4"/>
      <c r="H225" s="4"/>
      <c r="I225" s="6"/>
    </row>
    <row r="226" spans="1:9" ht="25.5" hidden="1" customHeight="1">
      <c r="A226" s="4"/>
      <c r="B226" s="4"/>
      <c r="C226" s="4"/>
      <c r="D226" s="4"/>
      <c r="E226" s="4"/>
      <c r="F226" s="4"/>
      <c r="G226" s="4"/>
      <c r="H226" s="4"/>
      <c r="I226" s="6"/>
    </row>
    <row r="227" spans="1:9" ht="25.5" hidden="1" customHeight="1">
      <c r="A227" s="4"/>
      <c r="B227" s="4"/>
      <c r="C227" s="4"/>
      <c r="D227" s="4"/>
      <c r="E227" s="4"/>
      <c r="F227" s="4"/>
      <c r="G227" s="4"/>
      <c r="H227" s="4"/>
      <c r="I227" s="9"/>
    </row>
    <row r="228" spans="1:9" ht="25.5" hidden="1" customHeight="1">
      <c r="A228" s="4"/>
      <c r="B228" s="4"/>
      <c r="C228" s="4"/>
      <c r="D228" s="4"/>
      <c r="E228" s="4"/>
      <c r="F228" s="4"/>
      <c r="G228" s="4"/>
      <c r="H228" s="4"/>
      <c r="I228" s="9"/>
    </row>
    <row r="229" spans="1:9" ht="25.5" hidden="1" customHeight="1">
      <c r="A229" s="4"/>
      <c r="B229" s="4"/>
      <c r="C229" s="4"/>
      <c r="D229" s="4"/>
      <c r="E229" s="4"/>
      <c r="F229" s="4"/>
      <c r="G229" s="4"/>
      <c r="H229" s="4"/>
      <c r="I229" s="9"/>
    </row>
    <row r="230" spans="1:9" ht="25.5" hidden="1" customHeight="1">
      <c r="A230" s="4"/>
      <c r="B230" s="4"/>
      <c r="C230" s="4"/>
      <c r="D230" s="4"/>
      <c r="E230" s="4"/>
      <c r="F230" s="4"/>
      <c r="G230" s="4"/>
      <c r="H230" s="4"/>
      <c r="I230" s="9"/>
    </row>
    <row r="231" spans="1:9" ht="25.5" hidden="1" customHeight="1">
      <c r="A231" s="4"/>
      <c r="B231" s="4"/>
      <c r="C231" s="4"/>
      <c r="D231" s="4"/>
      <c r="E231" s="4"/>
      <c r="F231" s="4"/>
      <c r="G231" s="4"/>
      <c r="H231" s="4"/>
      <c r="I231" s="9"/>
    </row>
    <row r="232" spans="1:9" ht="25.5" hidden="1" customHeight="1">
      <c r="A232" s="4"/>
      <c r="B232" s="4"/>
      <c r="C232" s="4"/>
      <c r="D232" s="4"/>
      <c r="E232" s="4"/>
      <c r="F232" s="4"/>
      <c r="G232" s="4"/>
      <c r="H232" s="4"/>
      <c r="I232" s="9"/>
    </row>
    <row r="233" spans="1:9" ht="25.5" hidden="1" customHeight="1">
      <c r="A233" s="4"/>
      <c r="B233" s="4"/>
      <c r="C233" s="4"/>
      <c r="D233" s="4"/>
      <c r="E233" s="4"/>
      <c r="F233" s="4"/>
      <c r="G233" s="4"/>
      <c r="H233" s="4"/>
      <c r="I233" s="6"/>
    </row>
    <row r="234" spans="1:9" ht="25.5" hidden="1" customHeight="1">
      <c r="A234" s="4"/>
      <c r="B234" s="4"/>
      <c r="C234" s="4"/>
      <c r="D234" s="4"/>
      <c r="E234" s="4"/>
      <c r="F234" s="4"/>
      <c r="G234" s="4"/>
      <c r="H234" s="4"/>
      <c r="I234" s="9"/>
    </row>
    <row r="235" spans="1:9" ht="25.5" hidden="1" customHeight="1">
      <c r="A235" s="4"/>
      <c r="B235" s="4"/>
      <c r="C235" s="4"/>
      <c r="D235" s="4"/>
      <c r="E235" s="4"/>
      <c r="F235" s="4"/>
      <c r="G235" s="4"/>
      <c r="H235" s="4"/>
      <c r="I235" s="9"/>
    </row>
    <row r="236" spans="1:9" ht="25.5" hidden="1" customHeight="1">
      <c r="A236" s="4"/>
      <c r="B236" s="4"/>
      <c r="C236" s="4"/>
      <c r="D236" s="4"/>
      <c r="E236" s="4"/>
      <c r="F236" s="4"/>
      <c r="G236" s="4"/>
      <c r="H236" s="4"/>
      <c r="I236" s="9"/>
    </row>
    <row r="237" spans="1:9" ht="25.5" hidden="1" customHeight="1">
      <c r="A237" s="4"/>
      <c r="B237" s="4"/>
      <c r="C237" s="4"/>
      <c r="D237" s="4"/>
      <c r="E237" s="4"/>
      <c r="F237" s="4"/>
      <c r="G237" s="4"/>
      <c r="H237" s="4"/>
      <c r="I237" s="9"/>
    </row>
    <row r="238" spans="1:9" ht="25.5" hidden="1" customHeight="1">
      <c r="A238" s="4"/>
      <c r="B238" s="4"/>
      <c r="C238" s="4"/>
      <c r="D238" s="4"/>
      <c r="E238" s="4"/>
      <c r="F238" s="4"/>
      <c r="G238" s="4"/>
      <c r="H238" s="4"/>
      <c r="I238" s="6"/>
    </row>
    <row r="239" spans="1:9" ht="25.5" hidden="1" customHeight="1">
      <c r="A239" s="4"/>
      <c r="B239" s="4"/>
      <c r="C239" s="4"/>
      <c r="D239" s="4"/>
      <c r="E239" s="4"/>
      <c r="F239" s="4"/>
      <c r="G239" s="4"/>
      <c r="H239" s="4"/>
      <c r="I239" s="9"/>
    </row>
    <row r="240" spans="1:9" ht="25.5" hidden="1" customHeight="1">
      <c r="A240" s="4"/>
      <c r="B240" s="4"/>
      <c r="C240" s="4"/>
      <c r="D240" s="4"/>
      <c r="E240" s="4"/>
      <c r="F240" s="4"/>
      <c r="G240" s="4"/>
      <c r="H240" s="4"/>
      <c r="I240" s="9"/>
    </row>
    <row r="241" spans="1:9" ht="25.5" hidden="1" customHeight="1">
      <c r="A241" s="4"/>
      <c r="B241" s="4"/>
      <c r="C241" s="4"/>
      <c r="D241" s="4"/>
      <c r="E241" s="4"/>
      <c r="F241" s="4"/>
      <c r="G241" s="4"/>
      <c r="H241" s="4"/>
      <c r="I241" s="6"/>
    </row>
    <row r="242" spans="1:9" ht="25.5" hidden="1" customHeight="1">
      <c r="A242" s="4"/>
      <c r="B242" s="4"/>
      <c r="C242" s="4"/>
      <c r="D242" s="4"/>
      <c r="E242" s="4"/>
      <c r="F242" s="4"/>
      <c r="G242" s="4"/>
      <c r="H242" s="4"/>
      <c r="I242" s="9"/>
    </row>
    <row r="243" spans="1:9" ht="25.5" hidden="1" customHeight="1">
      <c r="A243" s="4"/>
      <c r="B243" s="4"/>
      <c r="C243" s="4"/>
      <c r="D243" s="4"/>
      <c r="E243" s="4"/>
      <c r="F243" s="4"/>
      <c r="G243" s="4"/>
      <c r="H243" s="4"/>
      <c r="I243" s="9"/>
    </row>
    <row r="244" spans="1:9" ht="25.5" hidden="1" customHeight="1">
      <c r="A244" s="4"/>
      <c r="B244" s="4"/>
      <c r="C244" s="4"/>
      <c r="D244" s="4"/>
      <c r="E244" s="4"/>
      <c r="F244" s="4"/>
      <c r="G244" s="4"/>
      <c r="H244" s="4"/>
      <c r="I244" s="9"/>
    </row>
    <row r="245" spans="1:9" ht="25.5" hidden="1" customHeight="1">
      <c r="A245" s="4"/>
      <c r="B245" s="4"/>
      <c r="C245" s="4"/>
      <c r="D245" s="4"/>
      <c r="E245" s="4"/>
      <c r="F245" s="4"/>
      <c r="G245" s="4"/>
      <c r="H245" s="4"/>
      <c r="I245" s="9"/>
    </row>
    <row r="246" spans="1:9" ht="25.5" hidden="1" customHeight="1">
      <c r="A246" s="4"/>
      <c r="B246" s="4"/>
      <c r="C246" s="4"/>
      <c r="D246" s="4"/>
      <c r="E246" s="4"/>
      <c r="F246" s="4"/>
      <c r="G246" s="4"/>
      <c r="H246" s="4"/>
      <c r="I246" s="9"/>
    </row>
    <row r="247" spans="1:9" ht="25.5" hidden="1" customHeight="1">
      <c r="A247" s="4"/>
      <c r="B247" s="4"/>
      <c r="C247" s="4"/>
      <c r="D247" s="4"/>
      <c r="E247" s="4"/>
      <c r="F247" s="4"/>
      <c r="G247" s="4"/>
      <c r="H247" s="4"/>
      <c r="I247" s="9"/>
    </row>
    <row r="248" spans="1:9" ht="25.5" hidden="1" customHeight="1">
      <c r="A248" s="4"/>
      <c r="B248" s="4"/>
      <c r="C248" s="4"/>
      <c r="D248" s="4"/>
      <c r="E248" s="4"/>
      <c r="F248" s="4"/>
      <c r="G248" s="4"/>
      <c r="H248" s="4"/>
      <c r="I248" s="6"/>
    </row>
    <row r="249" spans="1:9" ht="25.5" hidden="1" customHeight="1">
      <c r="A249" s="4"/>
      <c r="B249" s="4"/>
      <c r="C249" s="4"/>
      <c r="D249" s="4"/>
      <c r="E249" s="4"/>
      <c r="F249" s="4"/>
      <c r="G249" s="4"/>
      <c r="H249" s="4"/>
      <c r="I249" s="9"/>
    </row>
    <row r="250" spans="1:9" ht="25.5" hidden="1" customHeight="1">
      <c r="A250" s="4"/>
      <c r="B250" s="4"/>
      <c r="C250" s="4"/>
      <c r="D250" s="4"/>
      <c r="E250" s="4"/>
      <c r="F250" s="4"/>
      <c r="G250" s="4"/>
      <c r="H250" s="4"/>
      <c r="I250" s="6"/>
    </row>
    <row r="251" spans="1:9" ht="25.5" hidden="1" customHeight="1">
      <c r="A251" s="4"/>
      <c r="B251" s="4"/>
      <c r="C251" s="4"/>
      <c r="D251" s="4"/>
      <c r="E251" s="4"/>
      <c r="F251" s="4"/>
      <c r="G251" s="4"/>
      <c r="H251" s="4"/>
      <c r="I251" s="9"/>
    </row>
    <row r="252" spans="1:9" ht="25.5" hidden="1" customHeight="1">
      <c r="A252" s="4"/>
      <c r="B252" s="4"/>
      <c r="C252" s="4"/>
      <c r="D252" s="4"/>
      <c r="E252" s="4"/>
      <c r="F252" s="4"/>
      <c r="G252" s="4"/>
      <c r="H252" s="4"/>
      <c r="I252" s="9"/>
    </row>
    <row r="253" spans="1:9" ht="25.5" hidden="1" customHeight="1">
      <c r="A253" s="4"/>
      <c r="B253" s="4"/>
      <c r="C253" s="4"/>
      <c r="D253" s="4"/>
      <c r="E253" s="4"/>
      <c r="F253" s="4"/>
      <c r="G253" s="4"/>
      <c r="H253" s="4"/>
      <c r="I253" s="9"/>
    </row>
    <row r="254" spans="1:9" ht="25.5" hidden="1" customHeight="1">
      <c r="A254" s="4"/>
      <c r="B254" s="4"/>
      <c r="C254" s="4"/>
      <c r="D254" s="4"/>
      <c r="E254" s="4"/>
      <c r="F254" s="4"/>
      <c r="G254" s="4"/>
      <c r="H254" s="4"/>
      <c r="I254" s="9"/>
    </row>
    <row r="255" spans="1:9" ht="25.5" hidden="1" customHeight="1">
      <c r="A255" s="4"/>
      <c r="B255" s="4"/>
      <c r="C255" s="4"/>
      <c r="D255" s="4"/>
      <c r="E255" s="4"/>
      <c r="F255" s="4"/>
      <c r="G255" s="4"/>
      <c r="H255" s="4"/>
      <c r="I255" s="9"/>
    </row>
    <row r="256" spans="1:9" ht="25.5" hidden="1" customHeight="1">
      <c r="A256" s="4"/>
      <c r="B256" s="4"/>
      <c r="C256" s="4"/>
      <c r="D256" s="4"/>
      <c r="E256" s="4"/>
      <c r="F256" s="4"/>
      <c r="G256" s="4"/>
      <c r="H256" s="4"/>
      <c r="I256" s="9"/>
    </row>
    <row r="257" spans="1:9" ht="25.5" hidden="1" customHeight="1">
      <c r="A257" s="4"/>
      <c r="B257" s="4"/>
      <c r="C257" s="4"/>
      <c r="D257" s="4"/>
      <c r="E257" s="4"/>
      <c r="F257" s="4"/>
      <c r="G257" s="4"/>
      <c r="H257" s="4"/>
      <c r="I257" s="9"/>
    </row>
    <row r="258" spans="1:9" ht="25.5" hidden="1" customHeight="1">
      <c r="A258" s="4"/>
      <c r="B258" s="4"/>
      <c r="C258" s="4"/>
      <c r="D258" s="4"/>
      <c r="E258" s="4"/>
      <c r="F258" s="4"/>
      <c r="G258" s="4"/>
      <c r="H258" s="4"/>
      <c r="I258" s="9"/>
    </row>
    <row r="259" spans="1:9" ht="25.5" hidden="1" customHeight="1">
      <c r="A259" s="4"/>
      <c r="B259" s="4"/>
      <c r="C259" s="4"/>
      <c r="D259" s="4"/>
      <c r="E259" s="4"/>
      <c r="F259" s="4"/>
      <c r="G259" s="4"/>
      <c r="H259" s="4"/>
      <c r="I259" s="6"/>
    </row>
    <row r="260" spans="1:9" ht="25.5" hidden="1" customHeight="1">
      <c r="A260" s="4"/>
      <c r="B260" s="4"/>
      <c r="C260" s="4"/>
      <c r="D260" s="4"/>
      <c r="E260" s="4"/>
      <c r="F260" s="4"/>
      <c r="G260" s="4"/>
      <c r="H260" s="4"/>
      <c r="I260" s="9"/>
    </row>
    <row r="261" spans="1:9" ht="25.5" hidden="1" customHeight="1">
      <c r="A261" s="4"/>
      <c r="B261" s="4"/>
      <c r="C261" s="4"/>
      <c r="D261" s="4"/>
      <c r="E261" s="4"/>
      <c r="F261" s="4"/>
      <c r="G261" s="4"/>
      <c r="H261" s="4"/>
      <c r="I261" s="9"/>
    </row>
    <row r="262" spans="1:9" ht="25.5" hidden="1" customHeight="1">
      <c r="A262" s="4"/>
      <c r="B262" s="4"/>
      <c r="C262" s="4"/>
      <c r="D262" s="4"/>
      <c r="E262" s="4"/>
      <c r="F262" s="4"/>
      <c r="G262" s="4"/>
      <c r="H262" s="4"/>
      <c r="I262" s="9"/>
    </row>
    <row r="263" spans="1:9" ht="25.5" hidden="1" customHeight="1">
      <c r="A263" s="4"/>
      <c r="B263" s="4"/>
      <c r="C263" s="4"/>
      <c r="D263" s="4"/>
      <c r="E263" s="4"/>
      <c r="F263" s="4"/>
      <c r="G263" s="4"/>
      <c r="H263" s="4"/>
      <c r="I263" s="9"/>
    </row>
    <row r="264" spans="1:9" ht="25.5" hidden="1" customHeight="1">
      <c r="A264" s="4"/>
      <c r="B264" s="4"/>
      <c r="C264" s="4"/>
      <c r="D264" s="4"/>
      <c r="E264" s="4"/>
      <c r="F264" s="4"/>
      <c r="G264" s="4"/>
      <c r="H264" s="4"/>
      <c r="I264" s="9"/>
    </row>
    <row r="265" spans="1:9" ht="25.5" hidden="1" customHeight="1">
      <c r="A265" s="4"/>
      <c r="B265" s="4"/>
      <c r="C265" s="4"/>
      <c r="D265" s="4"/>
      <c r="E265" s="4"/>
      <c r="F265" s="4"/>
      <c r="G265" s="4"/>
      <c r="H265" s="4"/>
      <c r="I265" s="9"/>
    </row>
    <row r="266" spans="1:9" ht="25.5" hidden="1" customHeight="1">
      <c r="A266" s="4"/>
      <c r="B266" s="4"/>
      <c r="C266" s="4"/>
      <c r="D266" s="4"/>
      <c r="E266" s="4"/>
      <c r="F266" s="4"/>
      <c r="G266" s="4"/>
      <c r="H266" s="4"/>
      <c r="I266" s="9"/>
    </row>
    <row r="267" spans="1:9" ht="25.5" hidden="1" customHeight="1">
      <c r="A267" s="4"/>
      <c r="B267" s="4"/>
      <c r="C267" s="4"/>
      <c r="D267" s="4"/>
      <c r="E267" s="4"/>
      <c r="F267" s="4"/>
      <c r="G267" s="4"/>
      <c r="H267" s="4"/>
      <c r="I267" s="9"/>
    </row>
    <row r="268" spans="1:9" ht="25.5" hidden="1" customHeight="1">
      <c r="A268" s="4"/>
      <c r="B268" s="4"/>
      <c r="C268" s="4"/>
      <c r="D268" s="4"/>
      <c r="E268" s="4"/>
      <c r="F268" s="4"/>
      <c r="G268" s="4"/>
      <c r="H268" s="4"/>
      <c r="I268" s="9"/>
    </row>
    <row r="269" spans="1:9" ht="25.5" hidden="1" customHeight="1">
      <c r="A269" s="4"/>
      <c r="B269" s="4"/>
      <c r="C269" s="4"/>
      <c r="D269" s="4"/>
      <c r="E269" s="4"/>
      <c r="F269" s="4"/>
      <c r="G269" s="4"/>
      <c r="H269" s="4"/>
      <c r="I269" s="6"/>
    </row>
    <row r="270" spans="1:9" ht="25.5" hidden="1" customHeight="1">
      <c r="A270" s="4"/>
      <c r="B270" s="4"/>
      <c r="C270" s="4"/>
      <c r="D270" s="4"/>
      <c r="E270" s="4"/>
      <c r="F270" s="4"/>
      <c r="G270" s="4"/>
      <c r="H270" s="4"/>
      <c r="I270" s="9"/>
    </row>
    <row r="271" spans="1:9" ht="25.5" hidden="1" customHeight="1">
      <c r="A271" s="4"/>
      <c r="B271" s="4"/>
      <c r="C271" s="4"/>
      <c r="D271" s="4"/>
      <c r="E271" s="4"/>
      <c r="F271" s="4"/>
      <c r="G271" s="4"/>
      <c r="H271" s="4"/>
      <c r="I271" s="9"/>
    </row>
    <row r="272" spans="1:9" ht="25.5" hidden="1" customHeight="1">
      <c r="A272" s="4"/>
      <c r="B272" s="4"/>
      <c r="C272" s="4"/>
      <c r="D272" s="4"/>
      <c r="E272" s="4"/>
      <c r="F272" s="4"/>
      <c r="G272" s="4"/>
      <c r="H272" s="4"/>
      <c r="I272" s="9"/>
    </row>
    <row r="273" spans="1:9" ht="25.5" hidden="1" customHeight="1">
      <c r="A273" s="4"/>
      <c r="B273" s="4"/>
      <c r="C273" s="4"/>
      <c r="D273" s="4"/>
      <c r="E273" s="4"/>
      <c r="F273" s="4"/>
      <c r="G273" s="4"/>
      <c r="H273" s="4"/>
      <c r="I273" s="9"/>
    </row>
    <row r="274" spans="1:9" ht="25.5" hidden="1" customHeight="1">
      <c r="A274" s="4"/>
      <c r="B274" s="4"/>
      <c r="C274" s="4"/>
      <c r="D274" s="4"/>
      <c r="E274" s="4"/>
      <c r="F274" s="4"/>
      <c r="G274" s="4"/>
      <c r="H274" s="4"/>
      <c r="I274" s="6"/>
    </row>
    <row r="275" spans="1:9" ht="25.5" hidden="1" customHeight="1">
      <c r="A275" s="4"/>
      <c r="B275" s="4"/>
      <c r="C275" s="4"/>
      <c r="D275" s="4"/>
      <c r="E275" s="4"/>
      <c r="F275" s="4"/>
      <c r="G275" s="4"/>
      <c r="H275" s="4"/>
      <c r="I275" s="9"/>
    </row>
    <row r="276" spans="1:9" ht="25.5" hidden="1" customHeight="1">
      <c r="A276" s="4"/>
      <c r="B276" s="4"/>
      <c r="C276" s="4"/>
      <c r="D276" s="4"/>
      <c r="E276" s="4"/>
      <c r="F276" s="4"/>
      <c r="G276" s="4"/>
      <c r="H276" s="4"/>
      <c r="I276" s="9"/>
    </row>
    <row r="277" spans="1:9" ht="25.5" hidden="1" customHeight="1">
      <c r="A277" s="4"/>
      <c r="B277" s="4"/>
      <c r="C277" s="4"/>
      <c r="D277" s="4"/>
      <c r="E277" s="4"/>
      <c r="F277" s="4"/>
      <c r="G277" s="4"/>
      <c r="H277" s="4"/>
      <c r="I277" s="9"/>
    </row>
    <row r="278" spans="1:9" ht="25.5" hidden="1" customHeight="1">
      <c r="A278" s="4"/>
      <c r="B278" s="4"/>
      <c r="C278" s="4"/>
      <c r="D278" s="4"/>
      <c r="E278" s="4"/>
      <c r="F278" s="4"/>
      <c r="G278" s="4"/>
      <c r="H278" s="4"/>
      <c r="I278" s="9"/>
    </row>
    <row r="279" spans="1:9" ht="25.5" hidden="1" customHeight="1">
      <c r="A279" s="4"/>
      <c r="B279" s="4"/>
      <c r="C279" s="4"/>
      <c r="D279" s="4"/>
      <c r="E279" s="4"/>
      <c r="F279" s="4"/>
      <c r="G279" s="4"/>
      <c r="H279" s="4"/>
      <c r="I279" s="9"/>
    </row>
    <row r="280" spans="1:9" ht="25.5" hidden="1" customHeight="1">
      <c r="A280" s="4"/>
      <c r="B280" s="4"/>
      <c r="C280" s="4"/>
      <c r="D280" s="4"/>
      <c r="E280" s="4"/>
      <c r="F280" s="4"/>
      <c r="G280" s="4"/>
      <c r="H280" s="4"/>
      <c r="I280" s="9"/>
    </row>
    <row r="281" spans="1:9" ht="25.5" hidden="1" customHeight="1">
      <c r="A281" s="4"/>
      <c r="B281" s="4"/>
      <c r="C281" s="4"/>
      <c r="D281" s="4"/>
      <c r="E281" s="4"/>
      <c r="F281" s="4"/>
      <c r="G281" s="4"/>
      <c r="H281" s="4"/>
      <c r="I281" s="9"/>
    </row>
    <row r="282" spans="1:9" ht="25.5" hidden="1" customHeight="1">
      <c r="A282" s="4"/>
      <c r="B282" s="4"/>
      <c r="C282" s="4"/>
      <c r="D282" s="4"/>
      <c r="E282" s="4"/>
      <c r="F282" s="4"/>
      <c r="G282" s="4"/>
      <c r="H282" s="4"/>
      <c r="I282" s="9"/>
    </row>
    <row r="283" spans="1:9" ht="25.5" hidden="1" customHeight="1">
      <c r="A283" s="4"/>
      <c r="B283" s="4"/>
      <c r="C283" s="4"/>
      <c r="D283" s="4"/>
      <c r="E283" s="4"/>
      <c r="F283" s="4"/>
      <c r="G283" s="4"/>
      <c r="H283" s="4"/>
      <c r="I283" s="9"/>
    </row>
    <row r="284" spans="1:9" ht="25.5" hidden="1" customHeight="1">
      <c r="A284" s="4"/>
      <c r="B284" s="4"/>
      <c r="C284" s="4"/>
      <c r="D284" s="4"/>
      <c r="E284" s="4"/>
      <c r="F284" s="4"/>
      <c r="G284" s="4"/>
      <c r="H284" s="4"/>
      <c r="I284" s="6"/>
    </row>
    <row r="285" spans="1:9" ht="25.5" hidden="1" customHeight="1">
      <c r="A285" s="4"/>
      <c r="B285" s="4"/>
      <c r="C285" s="4"/>
      <c r="D285" s="4"/>
      <c r="E285" s="4"/>
      <c r="F285" s="4"/>
      <c r="G285" s="4"/>
      <c r="H285" s="4"/>
      <c r="I285" s="6"/>
    </row>
    <row r="286" spans="1:9" ht="25.5" hidden="1" customHeight="1">
      <c r="A286" s="4"/>
      <c r="B286" s="4"/>
      <c r="C286" s="4"/>
      <c r="D286" s="4"/>
      <c r="E286" s="4"/>
      <c r="F286" s="4"/>
      <c r="G286" s="4"/>
      <c r="H286" s="4"/>
      <c r="I286" s="9"/>
    </row>
    <row r="287" spans="1:9" ht="25.5" hidden="1" customHeight="1">
      <c r="A287" s="4"/>
      <c r="B287" s="4"/>
      <c r="C287" s="4"/>
      <c r="D287" s="4"/>
      <c r="E287" s="4"/>
      <c r="F287" s="4"/>
      <c r="G287" s="4"/>
      <c r="H287" s="4"/>
      <c r="I287" s="9"/>
    </row>
    <row r="288" spans="1:9" ht="25.5" hidden="1" customHeight="1">
      <c r="A288" s="4"/>
      <c r="B288" s="4"/>
      <c r="C288" s="4"/>
      <c r="D288" s="4"/>
      <c r="E288" s="4"/>
      <c r="F288" s="4"/>
      <c r="G288" s="4"/>
      <c r="H288" s="4"/>
      <c r="I288" s="9"/>
    </row>
    <row r="289" spans="1:9" ht="25.5" hidden="1" customHeight="1">
      <c r="A289" s="4"/>
      <c r="B289" s="4"/>
      <c r="C289" s="4"/>
      <c r="D289" s="4"/>
      <c r="E289" s="4"/>
      <c r="F289" s="4"/>
      <c r="G289" s="4"/>
      <c r="H289" s="4"/>
      <c r="I289" s="9"/>
    </row>
    <row r="290" spans="1:9" ht="25.5" hidden="1" customHeight="1">
      <c r="A290" s="4"/>
      <c r="B290" s="4"/>
      <c r="C290" s="4"/>
      <c r="D290" s="4"/>
      <c r="E290" s="4"/>
      <c r="F290" s="4"/>
      <c r="G290" s="4"/>
      <c r="H290" s="4"/>
      <c r="I290" s="9"/>
    </row>
    <row r="291" spans="1:9" ht="25.5" hidden="1" customHeight="1">
      <c r="A291" s="4"/>
      <c r="B291" s="4"/>
      <c r="C291" s="4"/>
      <c r="D291" s="4"/>
      <c r="E291" s="4"/>
      <c r="F291" s="4"/>
      <c r="G291" s="4"/>
      <c r="H291" s="4"/>
      <c r="I291" s="9"/>
    </row>
    <row r="292" spans="1:9" ht="25.5" hidden="1" customHeight="1">
      <c r="A292" s="4"/>
      <c r="B292" s="4"/>
      <c r="C292" s="4"/>
      <c r="D292" s="4"/>
      <c r="E292" s="4"/>
      <c r="F292" s="4"/>
      <c r="G292" s="4"/>
      <c r="H292" s="4"/>
      <c r="I292" s="9"/>
    </row>
    <row r="293" spans="1:9" ht="25.5" hidden="1" customHeight="1">
      <c r="A293" s="4"/>
      <c r="B293" s="4"/>
      <c r="C293" s="4"/>
      <c r="D293" s="4"/>
      <c r="E293" s="4"/>
      <c r="F293" s="4"/>
      <c r="G293" s="4"/>
      <c r="H293" s="4"/>
      <c r="I293" s="9"/>
    </row>
    <row r="294" spans="1:9" ht="25.5" hidden="1" customHeight="1">
      <c r="A294" s="4"/>
      <c r="B294" s="4"/>
      <c r="C294" s="4"/>
      <c r="D294" s="4"/>
      <c r="E294" s="4"/>
      <c r="F294" s="4"/>
      <c r="G294" s="4"/>
      <c r="H294" s="4"/>
      <c r="I294" s="6"/>
    </row>
    <row r="295" spans="1:9" ht="25.5" hidden="1" customHeight="1">
      <c r="A295" s="4"/>
      <c r="B295" s="4"/>
      <c r="C295" s="4"/>
      <c r="D295" s="4"/>
      <c r="E295" s="4"/>
      <c r="F295" s="4"/>
      <c r="G295" s="4"/>
      <c r="H295" s="4"/>
      <c r="I295" s="9"/>
    </row>
    <row r="296" spans="1:9" ht="25.5" hidden="1" customHeight="1">
      <c r="A296" s="4"/>
      <c r="B296" s="4"/>
      <c r="C296" s="4"/>
      <c r="D296" s="4"/>
      <c r="E296" s="4"/>
      <c r="F296" s="4"/>
      <c r="G296" s="4"/>
      <c r="H296" s="4"/>
      <c r="I296" s="9"/>
    </row>
    <row r="297" spans="1:9" ht="25.5" hidden="1" customHeight="1">
      <c r="A297" s="4"/>
      <c r="B297" s="4"/>
      <c r="C297" s="4"/>
      <c r="D297" s="4"/>
      <c r="E297" s="4"/>
      <c r="F297" s="4"/>
      <c r="G297" s="4"/>
      <c r="H297" s="4"/>
      <c r="I297" s="9"/>
    </row>
    <row r="298" spans="1:9" ht="25.5" hidden="1" customHeight="1">
      <c r="A298" s="4"/>
      <c r="B298" s="4"/>
      <c r="C298" s="4"/>
      <c r="D298" s="4"/>
      <c r="E298" s="4"/>
      <c r="F298" s="4"/>
      <c r="G298" s="4"/>
      <c r="H298" s="4"/>
      <c r="I298" s="9"/>
    </row>
    <row r="299" spans="1:9" ht="25.5" hidden="1" customHeight="1">
      <c r="A299" s="4"/>
      <c r="B299" s="4"/>
      <c r="C299" s="4"/>
      <c r="D299" s="4"/>
      <c r="E299" s="4"/>
      <c r="F299" s="4"/>
      <c r="G299" s="4"/>
      <c r="H299" s="4"/>
      <c r="I299" s="9"/>
    </row>
    <row r="300" spans="1:9" ht="25.5" hidden="1" customHeight="1">
      <c r="A300" s="4"/>
      <c r="B300" s="4"/>
      <c r="C300" s="4"/>
      <c r="D300" s="4"/>
      <c r="E300" s="4"/>
      <c r="F300" s="4"/>
      <c r="G300" s="4"/>
      <c r="H300" s="4"/>
      <c r="I300" s="9"/>
    </row>
    <row r="301" spans="1:9" ht="25.5" hidden="1" customHeight="1">
      <c r="A301" s="4"/>
      <c r="B301" s="4"/>
      <c r="C301" s="4"/>
      <c r="D301" s="4"/>
      <c r="E301" s="4"/>
      <c r="F301" s="4"/>
      <c r="G301" s="4"/>
      <c r="H301" s="4"/>
      <c r="I301" s="9"/>
    </row>
    <row r="302" spans="1:9" ht="25.5" hidden="1" customHeight="1">
      <c r="A302" s="4"/>
      <c r="B302" s="4"/>
      <c r="C302" s="4"/>
      <c r="D302" s="4"/>
      <c r="E302" s="4"/>
      <c r="F302" s="4"/>
      <c r="G302" s="4"/>
      <c r="H302" s="4"/>
      <c r="I302" s="9"/>
    </row>
    <row r="303" spans="1:9" ht="25.5" hidden="1" customHeight="1">
      <c r="A303" s="4"/>
      <c r="B303" s="4"/>
      <c r="C303" s="4"/>
      <c r="D303" s="4"/>
      <c r="E303" s="4"/>
      <c r="F303" s="4"/>
      <c r="G303" s="4"/>
      <c r="H303" s="4"/>
      <c r="I303" s="6"/>
    </row>
    <row r="304" spans="1:9" ht="25.5" hidden="1" customHeight="1">
      <c r="A304" s="4"/>
      <c r="B304" s="4"/>
      <c r="C304" s="4"/>
      <c r="D304" s="4"/>
      <c r="E304" s="4"/>
      <c r="F304" s="4"/>
      <c r="G304" s="4"/>
      <c r="H304" s="4"/>
      <c r="I304" s="9"/>
    </row>
    <row r="305" spans="1:9" ht="25.5" hidden="1" customHeight="1">
      <c r="A305" s="4"/>
      <c r="B305" s="4"/>
      <c r="C305" s="4"/>
      <c r="D305" s="4"/>
      <c r="E305" s="4"/>
      <c r="F305" s="4"/>
      <c r="G305" s="4"/>
      <c r="H305" s="4"/>
      <c r="I305" s="9"/>
    </row>
    <row r="306" spans="1:9" ht="25.5" hidden="1" customHeight="1">
      <c r="A306" s="4"/>
      <c r="B306" s="4"/>
      <c r="C306" s="4"/>
      <c r="D306" s="4"/>
      <c r="E306" s="4"/>
      <c r="F306" s="4"/>
      <c r="G306" s="4"/>
      <c r="H306" s="4"/>
      <c r="I306" s="6"/>
    </row>
    <row r="307" spans="1:9" ht="25.5" hidden="1" customHeight="1">
      <c r="A307" s="4"/>
      <c r="B307" s="4"/>
      <c r="C307" s="4"/>
      <c r="D307" s="4"/>
      <c r="E307" s="4"/>
      <c r="F307" s="4"/>
      <c r="G307" s="4"/>
      <c r="H307" s="4"/>
      <c r="I307" s="6"/>
    </row>
    <row r="308" spans="1:9" ht="25.5" hidden="1" customHeight="1">
      <c r="A308" s="4"/>
      <c r="B308" s="4"/>
      <c r="C308" s="4"/>
      <c r="D308" s="4"/>
      <c r="E308" s="4"/>
      <c r="F308" s="4"/>
      <c r="G308" s="4"/>
      <c r="H308" s="4"/>
      <c r="I308" s="9"/>
    </row>
    <row r="309" spans="1:9" ht="25.5" hidden="1" customHeight="1">
      <c r="A309" s="4"/>
      <c r="B309" s="4"/>
      <c r="C309" s="4"/>
      <c r="D309" s="4"/>
      <c r="E309" s="4"/>
      <c r="F309" s="4"/>
      <c r="G309" s="4"/>
      <c r="H309" s="4"/>
      <c r="I309" s="9"/>
    </row>
    <row r="310" spans="1:9" ht="25.5" hidden="1" customHeight="1">
      <c r="A310" s="4"/>
      <c r="B310" s="4"/>
      <c r="C310" s="4"/>
      <c r="D310" s="4"/>
      <c r="E310" s="4"/>
      <c r="F310" s="4"/>
      <c r="G310" s="4"/>
      <c r="H310" s="4"/>
      <c r="I310" s="9"/>
    </row>
    <row r="311" spans="1:9" ht="25.5" hidden="1" customHeight="1">
      <c r="A311" s="4"/>
      <c r="B311" s="4"/>
      <c r="C311" s="4"/>
      <c r="D311" s="4"/>
      <c r="E311" s="4"/>
      <c r="F311" s="4"/>
      <c r="G311" s="4"/>
      <c r="H311" s="4"/>
      <c r="I311" s="9"/>
    </row>
    <row r="312" spans="1:9" ht="25.5" hidden="1" customHeight="1">
      <c r="A312" s="4"/>
      <c r="B312" s="4"/>
      <c r="C312" s="4"/>
      <c r="D312" s="4"/>
      <c r="E312" s="4"/>
      <c r="F312" s="4"/>
      <c r="G312" s="4"/>
      <c r="H312" s="4"/>
      <c r="I312" s="9"/>
    </row>
    <row r="313" spans="1:9" ht="25.5" hidden="1" customHeight="1">
      <c r="A313" s="4"/>
      <c r="B313" s="4"/>
      <c r="C313" s="4"/>
      <c r="D313" s="4"/>
      <c r="E313" s="4"/>
      <c r="F313" s="4"/>
      <c r="G313" s="4"/>
      <c r="H313" s="4"/>
      <c r="I313" s="9"/>
    </row>
    <row r="314" spans="1:9" ht="25.5" hidden="1" customHeight="1">
      <c r="A314" s="4"/>
      <c r="B314" s="4"/>
      <c r="C314" s="4"/>
      <c r="D314" s="4"/>
      <c r="E314" s="4"/>
      <c r="F314" s="4"/>
      <c r="G314" s="4"/>
      <c r="H314" s="4"/>
      <c r="I314" s="9"/>
    </row>
    <row r="315" spans="1:9" ht="25.5" hidden="1" customHeight="1">
      <c r="A315" s="4"/>
      <c r="B315" s="4"/>
      <c r="C315" s="4"/>
      <c r="D315" s="4"/>
      <c r="E315" s="4"/>
      <c r="F315" s="4"/>
      <c r="G315" s="4"/>
      <c r="H315" s="4"/>
      <c r="I315" s="9"/>
    </row>
    <row r="316" spans="1:9" ht="25.5" hidden="1" customHeight="1">
      <c r="A316" s="4"/>
      <c r="B316" s="4"/>
      <c r="C316" s="4"/>
      <c r="D316" s="4"/>
      <c r="E316" s="4"/>
      <c r="F316" s="4"/>
      <c r="G316" s="4"/>
      <c r="H316" s="4"/>
      <c r="I316" s="9"/>
    </row>
    <row r="317" spans="1:9" ht="25.5" hidden="1" customHeight="1">
      <c r="A317" s="4"/>
      <c r="B317" s="4"/>
      <c r="C317" s="4"/>
      <c r="D317" s="4"/>
      <c r="E317" s="4"/>
      <c r="F317" s="4"/>
      <c r="G317" s="4"/>
      <c r="H317" s="4"/>
      <c r="I317" s="9"/>
    </row>
    <row r="318" spans="1:9" ht="25.5" hidden="1" customHeight="1">
      <c r="A318" s="4"/>
      <c r="B318" s="4"/>
      <c r="C318" s="4"/>
      <c r="D318" s="4"/>
      <c r="E318" s="4"/>
      <c r="F318" s="4"/>
      <c r="G318" s="4"/>
      <c r="H318" s="4"/>
      <c r="I318" s="9"/>
    </row>
    <row r="319" spans="1:9" ht="25.5" hidden="1" customHeight="1">
      <c r="A319" s="4"/>
      <c r="B319" s="4"/>
      <c r="C319" s="4"/>
      <c r="D319" s="4"/>
      <c r="E319" s="4"/>
      <c r="F319" s="4"/>
      <c r="G319" s="4"/>
      <c r="H319" s="4"/>
      <c r="I319" s="9"/>
    </row>
    <row r="320" spans="1:9" ht="25.5" hidden="1" customHeight="1">
      <c r="A320" s="4"/>
      <c r="B320" s="4"/>
      <c r="C320" s="4"/>
      <c r="D320" s="4"/>
      <c r="E320" s="4"/>
      <c r="F320" s="4"/>
      <c r="G320" s="4"/>
      <c r="H320" s="4"/>
      <c r="I320" s="6"/>
    </row>
    <row r="321" spans="1:9" ht="25.5" hidden="1" customHeight="1">
      <c r="A321" s="4"/>
      <c r="B321" s="4"/>
      <c r="C321" s="4"/>
      <c r="D321" s="4"/>
      <c r="E321" s="4"/>
      <c r="F321" s="4"/>
      <c r="G321" s="4"/>
      <c r="H321" s="4"/>
      <c r="I321" s="9"/>
    </row>
    <row r="322" spans="1:9" ht="25.5" hidden="1" customHeight="1">
      <c r="A322" s="4"/>
      <c r="B322" s="4"/>
      <c r="C322" s="4"/>
      <c r="D322" s="4"/>
      <c r="E322" s="4"/>
      <c r="F322" s="4"/>
      <c r="G322" s="4"/>
      <c r="H322" s="4"/>
      <c r="I322" s="9"/>
    </row>
    <row r="323" spans="1:9" ht="25.5" hidden="1" customHeight="1">
      <c r="A323" s="4"/>
      <c r="B323" s="4"/>
      <c r="C323" s="4"/>
      <c r="D323" s="4"/>
      <c r="E323" s="4"/>
      <c r="F323" s="4"/>
      <c r="G323" s="4"/>
      <c r="H323" s="4"/>
      <c r="I323" s="9"/>
    </row>
    <row r="324" spans="1:9" ht="25.5" hidden="1" customHeight="1">
      <c r="A324" s="4"/>
      <c r="B324" s="4"/>
      <c r="C324" s="4"/>
      <c r="D324" s="4"/>
      <c r="E324" s="4"/>
      <c r="F324" s="4"/>
      <c r="G324" s="4"/>
      <c r="H324" s="4"/>
      <c r="I324" s="9"/>
    </row>
    <row r="325" spans="1:9" ht="25.5" hidden="1" customHeight="1">
      <c r="A325" s="4"/>
      <c r="B325" s="4"/>
      <c r="C325" s="4"/>
      <c r="D325" s="4"/>
      <c r="E325" s="4"/>
      <c r="F325" s="4"/>
      <c r="G325" s="4"/>
      <c r="H325" s="4"/>
      <c r="I325" s="9"/>
    </row>
    <row r="326" spans="1:9" ht="25.5" hidden="1" customHeight="1">
      <c r="A326" s="4"/>
      <c r="B326" s="4"/>
      <c r="C326" s="4"/>
      <c r="D326" s="4"/>
      <c r="E326" s="4"/>
      <c r="F326" s="4"/>
      <c r="G326" s="4"/>
      <c r="H326" s="4"/>
      <c r="I326" s="9"/>
    </row>
    <row r="327" spans="1:9" ht="25.5" hidden="1" customHeight="1">
      <c r="A327" s="4"/>
      <c r="B327" s="4"/>
      <c r="C327" s="4"/>
      <c r="D327" s="4"/>
      <c r="E327" s="4"/>
      <c r="F327" s="4"/>
      <c r="G327" s="4"/>
      <c r="H327" s="4"/>
      <c r="I327" s="6"/>
    </row>
    <row r="328" spans="1:9" ht="25.5" hidden="1" customHeight="1">
      <c r="A328" s="4"/>
      <c r="B328" s="4"/>
      <c r="C328" s="4"/>
      <c r="D328" s="4"/>
      <c r="E328" s="4"/>
      <c r="F328" s="4"/>
      <c r="G328" s="4"/>
      <c r="H328" s="4"/>
      <c r="I328" s="9"/>
    </row>
    <row r="329" spans="1:9" ht="25.5" hidden="1" customHeight="1">
      <c r="A329" s="4"/>
      <c r="B329" s="4"/>
      <c r="C329" s="4"/>
      <c r="D329" s="4"/>
      <c r="E329" s="4"/>
      <c r="F329" s="4"/>
      <c r="G329" s="4"/>
      <c r="H329" s="4"/>
      <c r="I329" s="9"/>
    </row>
    <row r="330" spans="1:9" ht="25.5" hidden="1" customHeight="1">
      <c r="A330" s="4"/>
      <c r="B330" s="4"/>
      <c r="C330" s="4"/>
      <c r="D330" s="4"/>
      <c r="E330" s="4"/>
      <c r="F330" s="4"/>
      <c r="G330" s="4"/>
      <c r="H330" s="4"/>
      <c r="I330" s="9"/>
    </row>
    <row r="331" spans="1:9" ht="25.5" hidden="1" customHeight="1">
      <c r="A331" s="4"/>
      <c r="B331" s="4"/>
      <c r="C331" s="4"/>
      <c r="D331" s="4"/>
      <c r="E331" s="4"/>
      <c r="F331" s="4"/>
      <c r="G331" s="4"/>
      <c r="H331" s="4"/>
      <c r="I331" s="9"/>
    </row>
    <row r="332" spans="1:9" ht="25.5" hidden="1" customHeight="1">
      <c r="A332" s="4"/>
      <c r="B332" s="4"/>
      <c r="C332" s="4"/>
      <c r="D332" s="4"/>
      <c r="E332" s="4"/>
      <c r="F332" s="4"/>
      <c r="G332" s="4"/>
      <c r="H332" s="4"/>
      <c r="I332" s="9"/>
    </row>
    <row r="333" spans="1:9" ht="25.5" hidden="1" customHeight="1">
      <c r="A333" s="4"/>
      <c r="B333" s="4"/>
      <c r="C333" s="4"/>
      <c r="D333" s="4"/>
      <c r="E333" s="4"/>
      <c r="F333" s="4"/>
      <c r="G333" s="4"/>
      <c r="H333" s="4"/>
      <c r="I333" s="9"/>
    </row>
    <row r="334" spans="1:9" ht="25.5" hidden="1" customHeight="1">
      <c r="A334" s="4"/>
      <c r="B334" s="4"/>
      <c r="C334" s="4"/>
      <c r="D334" s="4"/>
      <c r="E334" s="4"/>
      <c r="F334" s="4"/>
      <c r="G334" s="4"/>
      <c r="H334" s="4"/>
      <c r="I334" s="9"/>
    </row>
    <row r="335" spans="1:9" ht="25.5" hidden="1" customHeight="1">
      <c r="A335" s="4"/>
      <c r="B335" s="4"/>
      <c r="C335" s="4"/>
      <c r="D335" s="4"/>
      <c r="E335" s="4"/>
      <c r="F335" s="4"/>
      <c r="G335" s="4"/>
      <c r="H335" s="4"/>
      <c r="I335" s="9"/>
    </row>
    <row r="336" spans="1:9" ht="25.5" hidden="1" customHeight="1">
      <c r="A336" s="4"/>
      <c r="B336" s="4"/>
      <c r="C336" s="4"/>
      <c r="D336" s="4"/>
      <c r="E336" s="4"/>
      <c r="F336" s="4"/>
      <c r="G336" s="4"/>
      <c r="H336" s="4"/>
      <c r="I336" s="9"/>
    </row>
    <row r="337" spans="1:9" ht="25.5" hidden="1" customHeight="1">
      <c r="A337" s="4"/>
      <c r="B337" s="4"/>
      <c r="C337" s="4"/>
      <c r="D337" s="4"/>
      <c r="E337" s="4"/>
      <c r="F337" s="4"/>
      <c r="G337" s="4"/>
      <c r="H337" s="4"/>
      <c r="I337" s="6"/>
    </row>
    <row r="338" spans="1:9" ht="25.5" hidden="1" customHeight="1">
      <c r="A338" s="4"/>
      <c r="B338" s="4"/>
      <c r="C338" s="4"/>
      <c r="D338" s="4"/>
      <c r="E338" s="4"/>
      <c r="F338" s="4"/>
      <c r="G338" s="4"/>
      <c r="H338" s="4"/>
      <c r="I338" s="9"/>
    </row>
    <row r="339" spans="1:9" ht="25.5" hidden="1" customHeight="1">
      <c r="A339" s="4"/>
      <c r="B339" s="4"/>
      <c r="C339" s="4"/>
      <c r="D339" s="4"/>
      <c r="E339" s="4"/>
      <c r="F339" s="4"/>
      <c r="G339" s="4"/>
      <c r="H339" s="4"/>
      <c r="I339" s="9"/>
    </row>
    <row r="340" spans="1:9" ht="25.5" hidden="1" customHeight="1">
      <c r="A340" s="4"/>
      <c r="B340" s="4"/>
      <c r="C340" s="4"/>
      <c r="D340" s="4"/>
      <c r="E340" s="4"/>
      <c r="F340" s="4"/>
      <c r="G340" s="4"/>
      <c r="H340" s="4"/>
      <c r="I340" s="9"/>
    </row>
    <row r="341" spans="1:9" ht="25.5" hidden="1" customHeight="1">
      <c r="A341" s="4"/>
      <c r="B341" s="4"/>
      <c r="C341" s="4"/>
      <c r="D341" s="4"/>
      <c r="E341" s="4"/>
      <c r="F341" s="4"/>
      <c r="G341" s="4"/>
      <c r="H341" s="4"/>
      <c r="I341" s="9"/>
    </row>
    <row r="342" spans="1:9" ht="25.5" hidden="1" customHeight="1">
      <c r="A342" s="4"/>
      <c r="B342" s="4"/>
      <c r="C342" s="4"/>
      <c r="D342" s="4"/>
      <c r="E342" s="4"/>
      <c r="F342" s="4"/>
      <c r="G342" s="4"/>
      <c r="H342" s="4"/>
      <c r="I342" s="9"/>
    </row>
    <row r="343" spans="1:9" ht="25.5" hidden="1" customHeight="1">
      <c r="A343" s="4"/>
      <c r="B343" s="4"/>
      <c r="C343" s="4"/>
      <c r="D343" s="4"/>
      <c r="E343" s="4"/>
      <c r="F343" s="4"/>
      <c r="G343" s="4"/>
      <c r="H343" s="4"/>
      <c r="I343" s="9"/>
    </row>
    <row r="344" spans="1:9" ht="25.5" hidden="1" customHeight="1">
      <c r="A344" s="4"/>
      <c r="B344" s="4"/>
      <c r="C344" s="4"/>
      <c r="D344" s="4"/>
      <c r="E344" s="4"/>
      <c r="F344" s="4"/>
      <c r="G344" s="4"/>
      <c r="H344" s="4"/>
      <c r="I344" s="9"/>
    </row>
    <row r="345" spans="1:9" ht="25.5" hidden="1" customHeight="1">
      <c r="A345" s="4"/>
      <c r="B345" s="4"/>
      <c r="C345" s="4"/>
      <c r="D345" s="4"/>
      <c r="E345" s="4"/>
      <c r="F345" s="4"/>
      <c r="G345" s="4"/>
      <c r="H345" s="4"/>
      <c r="I345" s="9"/>
    </row>
    <row r="346" spans="1:9" ht="25.5" hidden="1" customHeight="1">
      <c r="A346" s="4"/>
      <c r="B346" s="4"/>
      <c r="C346" s="4"/>
      <c r="D346" s="4"/>
      <c r="E346" s="4"/>
      <c r="F346" s="4"/>
      <c r="G346" s="4"/>
      <c r="H346" s="4"/>
      <c r="I346" s="9"/>
    </row>
    <row r="347" spans="1:9" ht="25.5" hidden="1" customHeight="1">
      <c r="A347" s="4"/>
      <c r="B347" s="4"/>
      <c r="C347" s="4"/>
      <c r="D347" s="4"/>
      <c r="E347" s="4"/>
      <c r="F347" s="4"/>
      <c r="G347" s="4"/>
      <c r="H347" s="4"/>
      <c r="I347" s="6"/>
    </row>
    <row r="348" spans="1:9" ht="25.5" hidden="1" customHeight="1">
      <c r="A348" s="4"/>
      <c r="B348" s="4"/>
      <c r="C348" s="4"/>
      <c r="D348" s="4"/>
      <c r="E348" s="4"/>
      <c r="F348" s="4"/>
      <c r="G348" s="4"/>
      <c r="H348" s="4"/>
      <c r="I348" s="9"/>
    </row>
    <row r="349" spans="1:9" ht="25.5" hidden="1" customHeight="1">
      <c r="A349" s="4"/>
      <c r="B349" s="4"/>
      <c r="C349" s="4"/>
      <c r="D349" s="4"/>
      <c r="E349" s="4"/>
      <c r="F349" s="4"/>
      <c r="G349" s="4"/>
      <c r="H349" s="4"/>
      <c r="I349" s="9"/>
    </row>
    <row r="350" spans="1:9" ht="25.5" hidden="1" customHeight="1">
      <c r="A350" s="4"/>
      <c r="B350" s="4"/>
      <c r="C350" s="4"/>
      <c r="D350" s="4"/>
      <c r="E350" s="4"/>
      <c r="F350" s="4"/>
      <c r="G350" s="4"/>
      <c r="H350" s="4"/>
      <c r="I350" s="6"/>
    </row>
    <row r="351" spans="1:9" ht="25.5" hidden="1" customHeight="1">
      <c r="A351" s="4"/>
      <c r="B351" s="4"/>
      <c r="C351" s="4"/>
      <c r="D351" s="4"/>
      <c r="E351" s="4"/>
      <c r="F351" s="4"/>
      <c r="G351" s="4"/>
      <c r="H351" s="4"/>
      <c r="I351" s="9"/>
    </row>
    <row r="352" spans="1:9" ht="25.5" hidden="1" customHeight="1">
      <c r="A352" s="4"/>
      <c r="B352" s="4"/>
      <c r="C352" s="4"/>
      <c r="D352" s="4"/>
      <c r="E352" s="4"/>
      <c r="F352" s="4"/>
      <c r="G352" s="4"/>
      <c r="H352" s="4"/>
      <c r="I352" s="9"/>
    </row>
    <row r="353" spans="1:9" ht="25.5" hidden="1" customHeight="1">
      <c r="A353" s="4"/>
      <c r="B353" s="4"/>
      <c r="C353" s="4"/>
      <c r="D353" s="4"/>
      <c r="E353" s="4"/>
      <c r="F353" s="4"/>
      <c r="G353" s="4"/>
      <c r="H353" s="4"/>
      <c r="I353" s="9"/>
    </row>
    <row r="354" spans="1:9" ht="25.5" hidden="1" customHeight="1">
      <c r="A354" s="4"/>
      <c r="B354" s="4"/>
      <c r="C354" s="4"/>
      <c r="D354" s="4"/>
      <c r="E354" s="4"/>
      <c r="F354" s="4"/>
      <c r="G354" s="4"/>
      <c r="H354" s="4"/>
      <c r="I354" s="6"/>
    </row>
    <row r="355" spans="1:9" ht="25.5" hidden="1" customHeight="1">
      <c r="A355" s="4"/>
      <c r="B355" s="4"/>
      <c r="C355" s="4"/>
      <c r="D355" s="4"/>
      <c r="E355" s="4"/>
      <c r="F355" s="4"/>
      <c r="G355" s="4"/>
      <c r="H355" s="4"/>
      <c r="I355" s="6"/>
    </row>
    <row r="356" spans="1:9" ht="25.5" hidden="1" customHeight="1">
      <c r="A356" s="4"/>
      <c r="B356" s="4"/>
      <c r="C356" s="4"/>
      <c r="D356" s="4"/>
      <c r="E356" s="4"/>
      <c r="F356" s="4"/>
      <c r="G356" s="4"/>
      <c r="H356" s="4"/>
      <c r="I356" s="9"/>
    </row>
    <row r="357" spans="1:9" ht="25.5" hidden="1" customHeight="1">
      <c r="A357" s="4"/>
      <c r="B357" s="4"/>
      <c r="C357" s="4"/>
      <c r="D357" s="4"/>
      <c r="E357" s="4"/>
      <c r="F357" s="4"/>
      <c r="G357" s="4"/>
      <c r="H357" s="4"/>
      <c r="I357" s="9"/>
    </row>
    <row r="358" spans="1:9" ht="25.5" hidden="1" customHeight="1">
      <c r="A358" s="4"/>
      <c r="B358" s="4"/>
      <c r="C358" s="4"/>
      <c r="D358" s="4"/>
      <c r="E358" s="4"/>
      <c r="F358" s="4"/>
      <c r="G358" s="4"/>
      <c r="H358" s="4"/>
      <c r="I358" s="9"/>
    </row>
    <row r="359" spans="1:9" ht="25.5" hidden="1" customHeight="1">
      <c r="A359" s="4"/>
      <c r="B359" s="4"/>
      <c r="C359" s="4"/>
      <c r="D359" s="4"/>
      <c r="E359" s="4"/>
      <c r="F359" s="4"/>
      <c r="G359" s="4"/>
      <c r="H359" s="4"/>
      <c r="I359" s="9"/>
    </row>
    <row r="360" spans="1:9" ht="25.5" hidden="1" customHeight="1">
      <c r="A360" s="4"/>
      <c r="B360" s="4"/>
      <c r="C360" s="4"/>
      <c r="D360" s="4"/>
      <c r="E360" s="4"/>
      <c r="F360" s="4"/>
      <c r="G360" s="4"/>
      <c r="H360" s="4"/>
      <c r="I360" s="9"/>
    </row>
    <row r="361" spans="1:9" ht="25.5" hidden="1" customHeight="1">
      <c r="A361" s="4"/>
      <c r="B361" s="4"/>
      <c r="C361" s="4"/>
      <c r="D361" s="4"/>
      <c r="E361" s="4"/>
      <c r="F361" s="4"/>
      <c r="G361" s="4"/>
      <c r="H361" s="4"/>
      <c r="I361" s="9"/>
    </row>
    <row r="362" spans="1:9" ht="25.5" hidden="1" customHeight="1">
      <c r="A362" s="4"/>
      <c r="B362" s="4"/>
      <c r="C362" s="4"/>
      <c r="D362" s="4"/>
      <c r="E362" s="4"/>
      <c r="F362" s="4"/>
      <c r="G362" s="4"/>
      <c r="H362" s="4"/>
      <c r="I362" s="6"/>
    </row>
    <row r="363" spans="1:9" ht="25.5" hidden="1" customHeight="1">
      <c r="A363" s="4"/>
      <c r="B363" s="4"/>
      <c r="C363" s="4"/>
      <c r="D363" s="4"/>
      <c r="E363" s="4"/>
      <c r="F363" s="4"/>
      <c r="G363" s="4"/>
      <c r="H363" s="4"/>
      <c r="I363" s="9"/>
    </row>
    <row r="364" spans="1:9" ht="25.5" hidden="1" customHeight="1">
      <c r="A364" s="4"/>
      <c r="B364" s="4"/>
      <c r="C364" s="4"/>
      <c r="D364" s="4"/>
      <c r="E364" s="4"/>
      <c r="F364" s="4"/>
      <c r="G364" s="4"/>
      <c r="H364" s="4"/>
      <c r="I364" s="9"/>
    </row>
    <row r="365" spans="1:9" ht="25.5" hidden="1" customHeight="1">
      <c r="A365" s="4"/>
      <c r="B365" s="4"/>
      <c r="C365" s="4"/>
      <c r="D365" s="4"/>
      <c r="E365" s="4"/>
      <c r="F365" s="4"/>
      <c r="G365" s="4"/>
      <c r="H365" s="4"/>
      <c r="I365" s="9"/>
    </row>
    <row r="366" spans="1:9" ht="25.5" hidden="1" customHeight="1">
      <c r="A366" s="4"/>
      <c r="B366" s="4"/>
      <c r="C366" s="4"/>
      <c r="D366" s="4"/>
      <c r="E366" s="4"/>
      <c r="F366" s="4"/>
      <c r="G366" s="4"/>
      <c r="H366" s="4"/>
      <c r="I366" s="9"/>
    </row>
    <row r="367" spans="1:9" ht="25.5" hidden="1" customHeight="1">
      <c r="A367" s="4"/>
      <c r="B367" s="4"/>
      <c r="C367" s="4"/>
      <c r="D367" s="4"/>
      <c r="E367" s="4"/>
      <c r="F367" s="4"/>
      <c r="G367" s="4"/>
      <c r="H367" s="4"/>
      <c r="I367" s="9"/>
    </row>
    <row r="368" spans="1:9" ht="25.5" hidden="1" customHeight="1">
      <c r="A368" s="4"/>
      <c r="B368" s="4"/>
      <c r="C368" s="4"/>
      <c r="D368" s="4"/>
      <c r="E368" s="4"/>
      <c r="F368" s="4"/>
      <c r="G368" s="4"/>
      <c r="H368" s="4"/>
      <c r="I368" s="6"/>
    </row>
    <row r="369" spans="1:9" ht="25.5" hidden="1" customHeight="1">
      <c r="A369" s="4"/>
      <c r="B369" s="4"/>
      <c r="C369" s="4"/>
      <c r="D369" s="4"/>
      <c r="E369" s="4"/>
      <c r="F369" s="4"/>
      <c r="G369" s="4"/>
      <c r="H369" s="4"/>
      <c r="I369" s="9"/>
    </row>
    <row r="370" spans="1:9" ht="25.5" hidden="1" customHeight="1">
      <c r="A370" s="4"/>
      <c r="B370" s="4"/>
      <c r="C370" s="4"/>
      <c r="D370" s="4"/>
      <c r="E370" s="4"/>
      <c r="F370" s="4"/>
      <c r="G370" s="4"/>
      <c r="H370" s="4"/>
      <c r="I370" s="9"/>
    </row>
    <row r="371" spans="1:9" ht="25.5" hidden="1" customHeight="1">
      <c r="A371" s="4"/>
      <c r="B371" s="4"/>
      <c r="C371" s="4"/>
      <c r="D371" s="4"/>
      <c r="E371" s="4"/>
      <c r="F371" s="4"/>
      <c r="G371" s="4"/>
      <c r="H371" s="4"/>
      <c r="I371" s="9"/>
    </row>
    <row r="372" spans="1:9" ht="25.5" hidden="1" customHeight="1">
      <c r="A372" s="4"/>
      <c r="B372" s="4"/>
      <c r="C372" s="4"/>
      <c r="D372" s="4"/>
      <c r="E372" s="4"/>
      <c r="F372" s="4"/>
      <c r="G372" s="4"/>
      <c r="H372" s="4"/>
      <c r="I372" s="6"/>
    </row>
    <row r="373" spans="1:9" ht="25.5" hidden="1" customHeight="1">
      <c r="A373" s="4"/>
      <c r="B373" s="4"/>
      <c r="C373" s="4"/>
      <c r="D373" s="4"/>
      <c r="E373" s="4"/>
      <c r="F373" s="4"/>
      <c r="G373" s="4"/>
      <c r="H373" s="4"/>
      <c r="I373" s="6"/>
    </row>
    <row r="374" spans="1:9" ht="25.5" hidden="1" customHeight="1">
      <c r="A374" s="4"/>
      <c r="B374" s="4"/>
      <c r="C374" s="4"/>
      <c r="D374" s="4"/>
      <c r="E374" s="4"/>
      <c r="F374" s="4"/>
      <c r="G374" s="4"/>
      <c r="H374" s="4"/>
      <c r="I374" s="9"/>
    </row>
    <row r="375" spans="1:9" ht="25.5" hidden="1" customHeight="1">
      <c r="A375" s="4"/>
      <c r="B375" s="4"/>
      <c r="C375" s="4"/>
      <c r="D375" s="4"/>
      <c r="E375" s="4"/>
      <c r="F375" s="4"/>
      <c r="G375" s="4"/>
      <c r="H375" s="4"/>
      <c r="I375" s="9"/>
    </row>
    <row r="376" spans="1:9" ht="25.5" hidden="1" customHeight="1">
      <c r="A376" s="4"/>
      <c r="B376" s="4"/>
      <c r="C376" s="4"/>
      <c r="D376" s="4"/>
      <c r="E376" s="4"/>
      <c r="F376" s="4"/>
      <c r="G376" s="4"/>
      <c r="H376" s="4"/>
      <c r="I376" s="9"/>
    </row>
    <row r="377" spans="1:9" ht="25.5" hidden="1" customHeight="1">
      <c r="A377" s="4"/>
      <c r="B377" s="4"/>
      <c r="C377" s="4"/>
      <c r="D377" s="4"/>
      <c r="E377" s="4"/>
      <c r="F377" s="4"/>
      <c r="G377" s="4"/>
      <c r="H377" s="4"/>
      <c r="I377" s="9"/>
    </row>
    <row r="378" spans="1:9" ht="25.5" hidden="1" customHeight="1">
      <c r="A378" s="4"/>
      <c r="B378" s="4"/>
      <c r="C378" s="4"/>
      <c r="D378" s="4"/>
      <c r="E378" s="4"/>
      <c r="F378" s="4"/>
      <c r="G378" s="4"/>
      <c r="H378" s="4"/>
      <c r="I378" s="9"/>
    </row>
    <row r="379" spans="1:9" ht="25.5" hidden="1" customHeight="1">
      <c r="A379" s="4"/>
      <c r="B379" s="4"/>
      <c r="C379" s="4"/>
      <c r="D379" s="4"/>
      <c r="E379" s="4"/>
      <c r="F379" s="4"/>
      <c r="G379" s="4"/>
      <c r="H379" s="4"/>
      <c r="I379" s="9"/>
    </row>
    <row r="380" spans="1:9" ht="25.5" hidden="1" customHeight="1">
      <c r="A380" s="4"/>
      <c r="B380" s="4"/>
      <c r="C380" s="4"/>
      <c r="D380" s="4"/>
      <c r="E380" s="4"/>
      <c r="F380" s="4"/>
      <c r="G380" s="4"/>
      <c r="H380" s="4"/>
      <c r="I380" s="9"/>
    </row>
    <row r="381" spans="1:9" ht="25.5" hidden="1" customHeight="1">
      <c r="A381" s="4"/>
      <c r="B381" s="4"/>
      <c r="C381" s="4"/>
      <c r="D381" s="4"/>
      <c r="E381" s="4"/>
      <c r="F381" s="4"/>
      <c r="G381" s="4"/>
      <c r="H381" s="4"/>
      <c r="I381" s="9"/>
    </row>
    <row r="382" spans="1:9" ht="25.5" hidden="1" customHeight="1">
      <c r="A382" s="4"/>
      <c r="B382" s="4"/>
      <c r="C382" s="4"/>
      <c r="D382" s="4"/>
      <c r="E382" s="4"/>
      <c r="F382" s="4"/>
      <c r="G382" s="4"/>
      <c r="H382" s="4"/>
      <c r="I382" s="6"/>
    </row>
    <row r="383" spans="1:9" ht="25.5" hidden="1" customHeight="1">
      <c r="A383" s="4"/>
      <c r="B383" s="4"/>
      <c r="C383" s="4"/>
      <c r="D383" s="4"/>
      <c r="E383" s="4"/>
      <c r="F383" s="4"/>
      <c r="G383" s="4"/>
      <c r="H383" s="4"/>
      <c r="I383" s="9"/>
    </row>
    <row r="384" spans="1:9" ht="25.5" hidden="1" customHeight="1">
      <c r="A384" s="4"/>
      <c r="B384" s="4"/>
      <c r="C384" s="4"/>
      <c r="D384" s="4"/>
      <c r="E384" s="4"/>
      <c r="F384" s="4"/>
      <c r="G384" s="4"/>
      <c r="H384" s="4"/>
      <c r="I384" s="9"/>
    </row>
    <row r="385" spans="1:9" ht="25.5" hidden="1" customHeight="1">
      <c r="A385" s="4"/>
      <c r="B385" s="4"/>
      <c r="C385" s="4"/>
      <c r="D385" s="4"/>
      <c r="E385" s="4"/>
      <c r="F385" s="4"/>
      <c r="G385" s="4"/>
      <c r="H385" s="4"/>
      <c r="I385" s="9"/>
    </row>
    <row r="386" spans="1:9" ht="25.5" hidden="1" customHeight="1">
      <c r="A386" s="4"/>
      <c r="B386" s="4"/>
      <c r="C386" s="4"/>
      <c r="D386" s="4"/>
      <c r="E386" s="4"/>
      <c r="F386" s="4"/>
      <c r="G386" s="4"/>
      <c r="H386" s="4"/>
      <c r="I386" s="9"/>
    </row>
    <row r="387" spans="1:9" ht="25.5" hidden="1" customHeight="1">
      <c r="A387" s="4"/>
      <c r="B387" s="4"/>
      <c r="C387" s="4"/>
      <c r="D387" s="4"/>
      <c r="E387" s="4"/>
      <c r="F387" s="4"/>
      <c r="G387" s="4"/>
      <c r="H387" s="4"/>
      <c r="I387" s="9"/>
    </row>
    <row r="388" spans="1:9" ht="25.5" hidden="1" customHeight="1">
      <c r="A388" s="4"/>
      <c r="B388" s="4"/>
      <c r="C388" s="4"/>
      <c r="D388" s="4"/>
      <c r="E388" s="4"/>
      <c r="F388" s="4"/>
      <c r="G388" s="4"/>
      <c r="H388" s="4"/>
      <c r="I388" s="9"/>
    </row>
    <row r="389" spans="1:9" ht="25.5" hidden="1" customHeight="1">
      <c r="A389" s="4"/>
      <c r="B389" s="4"/>
      <c r="C389" s="4"/>
      <c r="D389" s="4"/>
      <c r="E389" s="4"/>
      <c r="F389" s="4"/>
      <c r="G389" s="4"/>
      <c r="H389" s="4"/>
      <c r="I389" s="9"/>
    </row>
    <row r="390" spans="1:9" ht="25.5" hidden="1" customHeight="1">
      <c r="A390" s="4"/>
      <c r="B390" s="4"/>
      <c r="C390" s="4"/>
      <c r="D390" s="4"/>
      <c r="E390" s="4"/>
      <c r="F390" s="4"/>
      <c r="G390" s="4"/>
      <c r="H390" s="4"/>
      <c r="I390" s="9"/>
    </row>
    <row r="391" spans="1:9" ht="25.5" hidden="1" customHeight="1">
      <c r="A391" s="4"/>
      <c r="B391" s="4"/>
      <c r="C391" s="4"/>
      <c r="D391" s="4"/>
      <c r="E391" s="4"/>
      <c r="F391" s="4"/>
      <c r="G391" s="4"/>
      <c r="H391" s="4"/>
      <c r="I391" s="6"/>
    </row>
    <row r="392" spans="1:9" ht="25.5" hidden="1" customHeight="1">
      <c r="A392" s="4"/>
      <c r="B392" s="4"/>
      <c r="C392" s="4"/>
      <c r="D392" s="4"/>
      <c r="E392" s="4"/>
      <c r="F392" s="4"/>
      <c r="G392" s="4"/>
      <c r="H392" s="4"/>
      <c r="I392" s="9"/>
    </row>
    <row r="393" spans="1:9" ht="25.5" hidden="1" customHeight="1">
      <c r="A393" s="4"/>
      <c r="B393" s="4"/>
      <c r="C393" s="4"/>
      <c r="D393" s="4"/>
      <c r="E393" s="4"/>
      <c r="F393" s="4"/>
      <c r="G393" s="4"/>
      <c r="H393" s="4"/>
      <c r="I393" s="9"/>
    </row>
    <row r="394" spans="1:9" ht="25.5" hidden="1" customHeight="1">
      <c r="A394" s="4"/>
      <c r="B394" s="4"/>
      <c r="C394" s="4"/>
      <c r="D394" s="4"/>
      <c r="E394" s="4"/>
      <c r="F394" s="4"/>
      <c r="G394" s="4"/>
      <c r="H394" s="4"/>
      <c r="I394" s="6"/>
    </row>
    <row r="395" spans="1:9" ht="25.5" hidden="1" customHeight="1">
      <c r="A395" s="4"/>
      <c r="B395" s="4"/>
      <c r="C395" s="4"/>
      <c r="D395" s="4"/>
      <c r="E395" s="4"/>
      <c r="F395" s="4"/>
      <c r="G395" s="4"/>
      <c r="H395" s="4"/>
      <c r="I395" s="9"/>
    </row>
    <row r="396" spans="1:9" ht="25.5" hidden="1" customHeight="1">
      <c r="A396" s="4"/>
      <c r="B396" s="4"/>
      <c r="C396" s="4"/>
      <c r="D396" s="4"/>
      <c r="E396" s="4"/>
      <c r="F396" s="4"/>
      <c r="G396" s="4"/>
      <c r="H396" s="4"/>
      <c r="I396" s="9"/>
    </row>
    <row r="397" spans="1:9" ht="25.5" hidden="1" customHeight="1">
      <c r="A397" s="4"/>
      <c r="B397" s="4"/>
      <c r="C397" s="4"/>
      <c r="D397" s="4"/>
      <c r="E397" s="4"/>
      <c r="F397" s="4"/>
      <c r="G397" s="4"/>
      <c r="H397" s="4"/>
      <c r="I397" s="6"/>
    </row>
    <row r="398" spans="1:9" ht="25.5" hidden="1" customHeight="1">
      <c r="A398" s="4"/>
      <c r="B398" s="4"/>
      <c r="C398" s="4"/>
      <c r="D398" s="4"/>
      <c r="E398" s="4"/>
      <c r="F398" s="4"/>
      <c r="G398" s="4"/>
      <c r="H398" s="4"/>
      <c r="I398" s="9"/>
    </row>
    <row r="399" spans="1:9" ht="25.5" hidden="1" customHeight="1">
      <c r="A399" s="4"/>
      <c r="B399" s="4"/>
      <c r="C399" s="4"/>
      <c r="D399" s="4"/>
      <c r="E399" s="4"/>
      <c r="F399" s="4"/>
      <c r="G399" s="4"/>
      <c r="H399" s="4"/>
      <c r="I399" s="9"/>
    </row>
    <row r="400" spans="1:9" ht="25.5" hidden="1" customHeight="1">
      <c r="A400" s="4"/>
      <c r="B400" s="4"/>
      <c r="C400" s="4"/>
      <c r="D400" s="4"/>
      <c r="E400" s="4"/>
      <c r="F400" s="4"/>
      <c r="G400" s="4"/>
      <c r="H400" s="4"/>
      <c r="I400" s="6"/>
    </row>
    <row r="401" spans="1:9" ht="25.5" hidden="1" customHeight="1">
      <c r="A401" s="4"/>
      <c r="B401" s="4"/>
      <c r="C401" s="4"/>
      <c r="D401" s="4"/>
      <c r="E401" s="4"/>
      <c r="F401" s="4"/>
      <c r="G401" s="4"/>
      <c r="H401" s="4"/>
      <c r="I401" s="9"/>
    </row>
    <row r="402" spans="1:9" ht="25.5" hidden="1" customHeight="1">
      <c r="A402" s="4"/>
      <c r="B402" s="4"/>
      <c r="C402" s="4"/>
      <c r="D402" s="4"/>
      <c r="E402" s="4"/>
      <c r="F402" s="4"/>
      <c r="G402" s="4"/>
      <c r="H402" s="4"/>
      <c r="I402" s="9"/>
    </row>
    <row r="403" spans="1:9" ht="25.5" hidden="1" customHeight="1">
      <c r="A403" s="4"/>
      <c r="B403" s="4"/>
      <c r="C403" s="4"/>
      <c r="D403" s="4"/>
      <c r="E403" s="4"/>
      <c r="F403" s="4"/>
      <c r="G403" s="4"/>
      <c r="H403" s="4"/>
      <c r="I403" s="6"/>
    </row>
    <row r="404" spans="1:9" ht="25.5" hidden="1" customHeight="1">
      <c r="A404" s="4"/>
      <c r="B404" s="4"/>
      <c r="C404" s="4"/>
      <c r="D404" s="4"/>
      <c r="E404" s="4"/>
      <c r="F404" s="4"/>
      <c r="G404" s="4"/>
      <c r="H404" s="4"/>
      <c r="I404" s="9"/>
    </row>
  </sheetData>
  <mergeCells count="1">
    <mergeCell ref="E1:I1"/>
  </mergeCells>
  <pageMargins left="1.1811023622047245" right="0.39370078740157483" top="0.74803149606299213" bottom="0.59055118110236227" header="0.31496062992125984" footer="0.31496062992125984"/>
  <pageSetup paperSize="5" scale="70" orientation="landscape" r:id="rId1"/>
  <headerFooter>
    <oddHeader>&amp;L&amp;"-,Negrita"&amp;18Presupuesto de Egresos por Clasificación Funcional-Programática 2012
&amp;14Nombre de la Entidad: &amp;16&amp;F, Jalisco</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Ficha Informativa</vt:lpstr>
      <vt:lpstr>Est. Ing.</vt:lpstr>
      <vt:lpstr>Est. Egr.</vt:lpstr>
      <vt:lpstr>SH</vt:lpstr>
      <vt:lpstr>I-TI</vt:lpstr>
      <vt:lpstr>E-OG</vt:lpstr>
      <vt:lpstr>P</vt:lpstr>
      <vt:lpstr>E-UA</vt:lpstr>
      <vt:lpstr>E-FP</vt:lpstr>
      <vt:lpstr>TI</vt:lpstr>
      <vt:lpstr>RT</vt:lpstr>
      <vt:lpstr>F</vt:lpstr>
      <vt:lpstr>CA</vt:lpstr>
      <vt:lpstr>OG</vt:lpstr>
      <vt:lpstr>TG</vt:lpstr>
      <vt:lpstr>OR</vt:lpstr>
      <vt:lpstr>P!Área_de_impresión</vt:lpstr>
      <vt:lpstr>'E-FP'!Títulos_a_imprimir</vt:lpstr>
      <vt:lpstr>'E-OG'!Títulos_a_imprimir</vt:lpstr>
      <vt:lpstr>'E-UA'!Títulos_a_imprimir</vt:lpstr>
      <vt:lpstr>'F'!Títulos_a_imprimir</vt:lpstr>
      <vt:lpstr>'I-TI'!Títulos_a_imprimir</vt:lpstr>
      <vt:lpstr>OG!Títulos_a_imprimir</vt:lpstr>
      <vt:lpstr>OR!Títulos_a_imprimir</vt:lpstr>
      <vt:lpstr>P!Títulos_a_imprimir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catastro</cp:lastModifiedBy>
  <cp:lastPrinted>2011-12-12T19:16:22Z</cp:lastPrinted>
  <dcterms:created xsi:type="dcterms:W3CDTF">2010-07-29T18:26:06Z</dcterms:created>
  <dcterms:modified xsi:type="dcterms:W3CDTF">2014-04-14T14:18:22Z</dcterms:modified>
</cp:coreProperties>
</file>