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60" yWindow="135" windowWidth="10290" windowHeight="8265" tabRatio="810" activeTab="0"/>
  </bookViews>
  <sheets>
    <sheet name="BASE Y CONFIANZA" sheetId="1" r:id="rId1"/>
    <sheet name="EVENTUAL" sheetId="2" r:id="rId2"/>
    <sheet name="PENSIONADOS" sheetId="3" r:id="rId3"/>
  </sheets>
  <definedNames/>
  <calcPr fullCalcOnLoad="1"/>
</workbook>
</file>

<file path=xl/sharedStrings.xml><?xml version="1.0" encoding="utf-8"?>
<sst xmlns="http://schemas.openxmlformats.org/spreadsheetml/2006/main" count="3687" uniqueCount="1490">
  <si>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</si>
  <si>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</si>
  <si>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</si>
  <si>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</si>
  <si>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</si>
  <si>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</si>
  <si>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</si>
  <si>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</si>
  <si>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</si>
  <si>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</si>
  <si>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</si>
  <si>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</si>
  <si>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</si>
  <si>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</si>
  <si>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</si>
  <si>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</si>
  <si>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 xml:space="preserve">Préstamo </t>
  </si>
  <si>
    <t>I.S.P.T.</t>
  </si>
  <si>
    <t>Subsidio al Empleo</t>
  </si>
  <si>
    <t>FIRMA</t>
  </si>
  <si>
    <t>SECRETARIA GENERAL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</si>
  <si>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</si>
  <si>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</si>
  <si>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</si>
  <si>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</si>
  <si>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</si>
  <si>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</si>
  <si>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</si>
  <si>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</si>
  <si>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</si>
  <si>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</si>
  <si>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</si>
  <si>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</si>
  <si>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DESPENSA</t>
  </si>
  <si>
    <t>TOTAL GENERAL</t>
  </si>
  <si>
    <t>TOTAL NOMINA GENERAL</t>
  </si>
  <si>
    <t>Abogado</t>
  </si>
  <si>
    <t>Departamento 330 DEPARTAMENTO DE COMUNICACION SOCIAL</t>
  </si>
  <si>
    <t>Contreras Duran Marisol</t>
  </si>
  <si>
    <t>Campos Hernandez German</t>
  </si>
  <si>
    <t>Reportero</t>
  </si>
  <si>
    <t>Cruz Cervantes Ruben</t>
  </si>
  <si>
    <t>Psicologa</t>
  </si>
  <si>
    <t>Gonzalez Reyes Jose</t>
  </si>
  <si>
    <t>Lopez Garcia Cesar</t>
  </si>
  <si>
    <t>Lopez Hernandez Martin</t>
  </si>
  <si>
    <t>Ramos Delgadillo Veronica</t>
  </si>
  <si>
    <t>Rivera Gonzalez Priscila</t>
  </si>
  <si>
    <t>Velazquez Amezcua Rogelio</t>
  </si>
  <si>
    <t>Velador Rastro</t>
  </si>
  <si>
    <t>Zaragoza Galvez Alfonso</t>
  </si>
  <si>
    <t>Aux Admvo</t>
  </si>
  <si>
    <t>Juez Mpal</t>
  </si>
  <si>
    <t>Departamento 550 DEPARTAMENTO DE APREMIOS</t>
  </si>
  <si>
    <t>Departamento 1110 DEPARTAMENTO DE ASEO PUBLICO</t>
  </si>
  <si>
    <t>Guardado X Ricardo</t>
  </si>
  <si>
    <t>Departamento 1520 DEPARTAMENTO DE DIFUSION CULTURAL</t>
  </si>
  <si>
    <t>DIRECCION DE AGRICULTURA, GANADERIA Y DESARROLLO RURAL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</si>
  <si>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</si>
  <si>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</si>
  <si>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</si>
  <si>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</si>
  <si>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DIRECCION DE ECOLOGIA Y PROTECCION AL MEDIO AMBIENTE</t>
  </si>
  <si>
    <t>EVENTUAL MUNICIPIO DE JOCOTEPEC JALISCO</t>
  </si>
  <si>
    <t>TOTAL POR DEPARTAMENTO</t>
  </si>
  <si>
    <t>Departamento 580 DEPARTAMENTO DE INFORMATICA</t>
  </si>
  <si>
    <t>H. AYUNTAMIENTO</t>
  </si>
  <si>
    <t>Total por Departamento</t>
  </si>
  <si>
    <t>Regidor</t>
  </si>
  <si>
    <t>PRESIDENCIA</t>
  </si>
  <si>
    <t>Departamento 200 P R E S I D E N C I A</t>
  </si>
  <si>
    <t>Presidente Mpal</t>
  </si>
  <si>
    <t>Macias Diaz Laura</t>
  </si>
  <si>
    <t>Hernandez Lomeli Martin</t>
  </si>
  <si>
    <t>Almacenista</t>
  </si>
  <si>
    <t>Departamento 210 SECRETARIA PARTICULAR</t>
  </si>
  <si>
    <t>Secretario Particular</t>
  </si>
  <si>
    <t>Delegado</t>
  </si>
  <si>
    <t>Departamento 302 DELEGACION ZAPOTITAN DE HIDALGO</t>
  </si>
  <si>
    <t>Lomeli Robles Rosa Isela</t>
  </si>
  <si>
    <t>LORR-760829-</t>
  </si>
  <si>
    <t>Departamento 304 DELEGACION POTRERILLOS</t>
  </si>
  <si>
    <t>Departamento 305 DELEGACION HUEJOTITAN</t>
  </si>
  <si>
    <t>Mendoza Jimenez Brisa Violeta</t>
  </si>
  <si>
    <t>Departamento 306 DELEGACION SAN PEDRO TESISTAN</t>
  </si>
  <si>
    <t>Solano Medina Gabriela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</si>
  <si>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</si>
  <si>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</si>
  <si>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</si>
  <si>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</si>
  <si>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</si>
  <si>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</si>
  <si>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Departamento 311 AGENCIA LA LOMA</t>
  </si>
  <si>
    <t>Departamento 312 AGENCIA EL SAUZ</t>
  </si>
  <si>
    <t>Departamento 313 AGENCIA SAN LUCIANO</t>
  </si>
  <si>
    <t>MAMM-710625-</t>
  </si>
  <si>
    <t>Rodriguez Villaseñor Luis Felipe</t>
  </si>
  <si>
    <t>ROVL-691101</t>
  </si>
  <si>
    <t>Rameño Pinto Adolfo</t>
  </si>
  <si>
    <t>RAPA-850708</t>
  </si>
  <si>
    <t>Departamento 340 DEPTO DE REGLAMENTOS</t>
  </si>
  <si>
    <t>Departamento 400 S I N D I C A T U R A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</si>
  <si>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</si>
  <si>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</si>
  <si>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</si>
  <si>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</si>
  <si>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</si>
  <si>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</si>
  <si>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</si>
  <si>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</si>
  <si>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</si>
  <si>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</si>
  <si>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Castañeda Garcia Hortencia</t>
  </si>
  <si>
    <t>Recaudador</t>
  </si>
  <si>
    <t>Lomas Gonzalez Karina</t>
  </si>
  <si>
    <t>Salazar Olmedo Luis Fernando</t>
  </si>
  <si>
    <t>Departamento 520 DEPTO EGRESOS Y CONTROL PRESUPUESTAL</t>
  </si>
  <si>
    <t>Valdez Perez Gloria Alicia</t>
  </si>
  <si>
    <t>Departamento 540 DEPARTAMENTO DE CATASTRO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</si>
  <si>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</si>
  <si>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</si>
  <si>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</si>
  <si>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</si>
  <si>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</si>
  <si>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</si>
  <si>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Rivera Guzman Jaime</t>
  </si>
  <si>
    <t>GURJ-700312-</t>
  </si>
  <si>
    <t>Ornelas Garcia Salvador</t>
  </si>
  <si>
    <t>OEGS-620121-</t>
  </si>
  <si>
    <t>Mora Bizarro Fernando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</si>
  <si>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</si>
  <si>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</si>
  <si>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</si>
  <si>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</si>
  <si>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</si>
  <si>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Salcedo Luvian Salvador</t>
  </si>
  <si>
    <t>Solis Sanchez Maria Guadalupe</t>
  </si>
  <si>
    <t>Lopez Sanchez Francisco</t>
  </si>
  <si>
    <t>LOSF-541210-</t>
  </si>
  <si>
    <t>Martinez Salinas Roberto</t>
  </si>
  <si>
    <t>MASR-781207</t>
  </si>
  <si>
    <t>DIRECCION DE SEGURIDAD PUBLICA Y VIALIDAD</t>
  </si>
  <si>
    <t>Departamento 700 DIRECCION DE SEGURIDAD PUB Y VIALIDAD</t>
  </si>
  <si>
    <t>Departamento 710 DEPARTAMENTO OPERATIVO</t>
  </si>
  <si>
    <t>Oficial de Policia</t>
  </si>
  <si>
    <t>Garcia Gomez Alifonso</t>
  </si>
  <si>
    <t>GAGA-660501-</t>
  </si>
  <si>
    <t>Vergara Amezcua Gabriel</t>
  </si>
  <si>
    <t>Alonso Cortez Victor</t>
  </si>
  <si>
    <t>Vazquez Cueva Jose Reyes</t>
  </si>
  <si>
    <t>VACR-740106-</t>
  </si>
  <si>
    <t>Soto Rojas J Jesus</t>
  </si>
  <si>
    <t>SORJ-680415-</t>
  </si>
  <si>
    <t>Perez Perez Ramiro</t>
  </si>
  <si>
    <t>PEPR-600107</t>
  </si>
  <si>
    <t>Villegas Gonzalez Jose Luis</t>
  </si>
  <si>
    <t>VIGL-690405-</t>
  </si>
  <si>
    <t>Hernandez Cortez Moises</t>
  </si>
  <si>
    <t>HECM-801130-</t>
  </si>
  <si>
    <t>Policia Turistica</t>
  </si>
  <si>
    <t>Madrid Ortega Fidel Cutberto</t>
  </si>
  <si>
    <t>Lomeli Espinoza Alma Mirna</t>
  </si>
  <si>
    <t>Perez Herrera Azucena</t>
  </si>
  <si>
    <t>PEHA-760114-</t>
  </si>
  <si>
    <t>Jimenez Martinez Marco Antonio</t>
  </si>
  <si>
    <t>JIMM-800510</t>
  </si>
  <si>
    <t>DEAL-710729</t>
  </si>
  <si>
    <t>Enriquez Rodriguez Moises</t>
  </si>
  <si>
    <t>Perez Luna Julia</t>
  </si>
  <si>
    <t>Cocinera</t>
  </si>
  <si>
    <t>Luna Garcia Josefina</t>
  </si>
  <si>
    <t>LUGJ-520330-</t>
  </si>
  <si>
    <t>Departamento 720  DEPARTAMENTO TECNICO ADMINISTRATIVO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</si>
  <si>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</si>
  <si>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</si>
  <si>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</si>
  <si>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</si>
  <si>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</si>
  <si>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</si>
  <si>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</si>
  <si>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</si>
  <si>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</si>
  <si>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Operador Gral</t>
  </si>
  <si>
    <t>Vazquez Cueva Jose Trinidad</t>
  </si>
  <si>
    <t>VACT-780628-</t>
  </si>
  <si>
    <t>Lamas Navarrete Miguel</t>
  </si>
  <si>
    <t>LANM-650201-</t>
  </si>
  <si>
    <t>LAGG-760325-</t>
  </si>
  <si>
    <t>Campos Cuevas Jose</t>
  </si>
  <si>
    <t>Albañil</t>
  </si>
  <si>
    <t>Jauregui Flores Jose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</si>
  <si>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</si>
  <si>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</si>
  <si>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</si>
  <si>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</si>
  <si>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</si>
  <si>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</si>
  <si>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BIFK-791223-</t>
  </si>
  <si>
    <t>Conde Gomez Jaime</t>
  </si>
  <si>
    <t>COGJ-750317-</t>
  </si>
  <si>
    <t>OERR-530619-</t>
  </si>
  <si>
    <t>DIR. ECOLOGIA Y PROTECCION AL MEDIO AMBIENTE</t>
  </si>
  <si>
    <t>Departamento 1100 DIRECC. ECOLOGIA Y PROTECC. MEDIO AMB.</t>
  </si>
  <si>
    <t>Departamento 1110 DEPTO DE ASEO PUBLICO</t>
  </si>
  <si>
    <t>Silva Amezcua Salvador</t>
  </si>
  <si>
    <t>Lopez Torres Javier</t>
  </si>
  <si>
    <t>LOTJ-620617-</t>
  </si>
  <si>
    <t>Flores Ruan Jorge</t>
  </si>
  <si>
    <t>FORJ-641115-</t>
  </si>
  <si>
    <t>Lopez Hernandez Javier De Jesus</t>
  </si>
  <si>
    <t>LOHJ-841225-</t>
  </si>
  <si>
    <t>Anguiano Ornelas Refugio</t>
  </si>
  <si>
    <t>AUOR-480815-</t>
  </si>
  <si>
    <t>Garcia Vega Arturo</t>
  </si>
  <si>
    <t>GAVA-700425-</t>
  </si>
  <si>
    <t>Molina Zavala Genoveva</t>
  </si>
  <si>
    <t>Salazar Jimenez Olga</t>
  </si>
  <si>
    <t>Saucedo Aguilar Felipe</t>
  </si>
  <si>
    <t>Alvarez Carmona Abel</t>
  </si>
  <si>
    <t>Mora Mendoza Silvia</t>
  </si>
  <si>
    <t>Daniel Cruz Jose Manuel</t>
  </si>
  <si>
    <t>Zarate Medina Gustavo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</si>
  <si>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</si>
  <si>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</si>
  <si>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</si>
  <si>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</si>
  <si>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</si>
  <si>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</si>
  <si>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</si>
  <si>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</si>
  <si>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</si>
  <si>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AATE-630427-</t>
  </si>
  <si>
    <t>Daniel Cuevas Jose</t>
  </si>
  <si>
    <t>Renteria Huerta Roberto</t>
  </si>
  <si>
    <t>REHR-680901-</t>
  </si>
  <si>
    <t>Lomeli Zuñiga Santos</t>
  </si>
  <si>
    <t>Cuevas Ortiz Maria Guadalupe</t>
  </si>
  <si>
    <t>Olivo Aguilar Aurelia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</si>
  <si>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</si>
  <si>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</si>
  <si>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</si>
  <si>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</si>
  <si>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</si>
  <si>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</si>
  <si>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</si>
  <si>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BARG-450814-</t>
  </si>
  <si>
    <t>Ornelas Flores Candido</t>
  </si>
  <si>
    <t>Sanchez Silva Nicolas</t>
  </si>
  <si>
    <t>Ornelas Flores Jose Luis</t>
  </si>
  <si>
    <t>Hernandez Valadez David</t>
  </si>
  <si>
    <t>HEVD-600318-</t>
  </si>
  <si>
    <t>barrandero</t>
  </si>
  <si>
    <t>Moreno Ordaz Humberto</t>
  </si>
  <si>
    <t>Olmedo Rodriguez Miguel</t>
  </si>
  <si>
    <t>Camarena Sanchez Pedro</t>
  </si>
  <si>
    <t>CASP-630629-</t>
  </si>
  <si>
    <t>Departamento 1300 DIRECCION DE SERVICIOS PUBLICOS</t>
  </si>
  <si>
    <t>Huerta Vega Antonio</t>
  </si>
  <si>
    <t>Campos Salazar Heriberto</t>
  </si>
  <si>
    <t>Auxiliar Admvo</t>
  </si>
  <si>
    <t>Departamento 1310 DEPARTAMENTO ALUMBRADO PUBLICO</t>
  </si>
  <si>
    <t>Ramos Chora Martin</t>
  </si>
  <si>
    <t>Ibarra San Juan Marco Antonio</t>
  </si>
  <si>
    <t>IASM-761208-</t>
  </si>
  <si>
    <t>Chora Velazquez Javier</t>
  </si>
  <si>
    <t>COVJ-620222-</t>
  </si>
  <si>
    <t>Departamento 1400 DIRECCION DE SALUD</t>
  </si>
  <si>
    <t>Medico</t>
  </si>
  <si>
    <t>Salcedo Olivo Maria Cristina</t>
  </si>
  <si>
    <t>Enfermera</t>
  </si>
  <si>
    <t>Perez Vega Cristina Cecilia</t>
  </si>
  <si>
    <t>Torres Sanchez Rafael</t>
  </si>
  <si>
    <t>Robles Martinez Ignacio</t>
  </si>
  <si>
    <t>Gomez Rodriguez Rafael</t>
  </si>
  <si>
    <t>Departamento 1500 DIRECCION DE EDUCACION</t>
  </si>
  <si>
    <t>Verdia Renteria Ana Maria</t>
  </si>
  <si>
    <t>Conserje</t>
  </si>
  <si>
    <t>Alvarado Duran Juan Manuel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</si>
  <si>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</si>
  <si>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</si>
  <si>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</si>
  <si>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</si>
  <si>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</si>
  <si>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</si>
  <si>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</si>
  <si>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</si>
  <si>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</si>
  <si>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Corona Barreras Regina Lee</t>
  </si>
  <si>
    <t>DIR. AGRIC. GANAD. Y DESARROLLO RURAL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</si>
  <si>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</si>
  <si>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</si>
  <si>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</si>
  <si>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</si>
  <si>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</si>
  <si>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</si>
  <si>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</si>
  <si>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</si>
  <si>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</si>
  <si>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HECR-650505-</t>
  </si>
  <si>
    <t>Camarena Luna Alejandro</t>
  </si>
  <si>
    <t>CALA-851028</t>
  </si>
  <si>
    <t>Reynoso Diaz Juan Pedro</t>
  </si>
  <si>
    <t>REDJ-800428</t>
  </si>
  <si>
    <t>MORJ-880927</t>
  </si>
  <si>
    <t>Campos Campos Jesus</t>
  </si>
  <si>
    <t>Moya Perez Miguel</t>
  </si>
  <si>
    <t>MOPM-630306-</t>
  </si>
  <si>
    <t>Gutierrez Delgadillo Humberto</t>
  </si>
  <si>
    <t>MUNICIPIO DE JOCOTEPEC  PENSIONADOS</t>
  </si>
  <si>
    <t>Ajuste al Neto</t>
  </si>
  <si>
    <t>N E T O</t>
  </si>
  <si>
    <t>Departamento 1 PENSIONADOS</t>
  </si>
  <si>
    <t>001</t>
  </si>
  <si>
    <t>BOCM-440402</t>
  </si>
  <si>
    <t>002</t>
  </si>
  <si>
    <t>Bobadilla Chavez J. Jesus</t>
  </si>
  <si>
    <t>BOCJ-540625</t>
  </si>
  <si>
    <t>004</t>
  </si>
  <si>
    <t>Cuevas Lopez Mateo</t>
  </si>
  <si>
    <t>CULM-360921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</si>
  <si>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</si>
  <si>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</si>
  <si>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</si>
  <si>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</si>
  <si>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</si>
  <si>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</si>
  <si>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</si>
  <si>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</si>
  <si>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</si>
  <si>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</si>
  <si>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</si>
  <si>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</si>
  <si>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</si>
  <si>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</si>
  <si>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</si>
  <si>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</si>
  <si>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Departamento 820 DEPARTAMENTO DE OBRAS PUBLICAS</t>
  </si>
  <si>
    <t>Espinoza Cortes Francisco</t>
  </si>
  <si>
    <t>Departamento 1120 DEPARTAMENTO DE PARQUES Y JARDINES</t>
  </si>
  <si>
    <t>Macias Gutierrez Alejandro</t>
  </si>
  <si>
    <t>Macias Gutierrez Francisco</t>
  </si>
  <si>
    <t xml:space="preserve">Retroactivo </t>
  </si>
  <si>
    <t>Barragan Chavez Luis</t>
  </si>
  <si>
    <t>Coordinador Apremios</t>
  </si>
  <si>
    <t>Auxiliar</t>
  </si>
  <si>
    <t>INSTITUTO MPAL ATENCION A LA JUVENTUD</t>
  </si>
  <si>
    <t>Secretario Gral</t>
  </si>
  <si>
    <t>Director</t>
  </si>
  <si>
    <t>Enc Hda Mpal</t>
  </si>
  <si>
    <t>Vazquez Chavez Catalina</t>
  </si>
  <si>
    <t>Departamento 560  DEPARTAMENTO DE PROVEDURIA</t>
  </si>
  <si>
    <t>Departamento 570  DEPARTAMENTO DE CONTROL VEHICULAR</t>
  </si>
  <si>
    <t>Director Seg Púb y Vialidad</t>
  </si>
  <si>
    <t>Salazar Solis Francisco</t>
  </si>
  <si>
    <t>SASF-760123</t>
  </si>
  <si>
    <t>DIRECION DE PARTICIPACION CIUDADANA Y DESARROLLO HUMANO</t>
  </si>
  <si>
    <t xml:space="preserve">Director </t>
  </si>
  <si>
    <t>Departamento 1330 DEPARTAMENTO DE MERCADOS</t>
  </si>
  <si>
    <t>Departamento 1510 DEPTO DE PROYECTOS ESPECIALES Y EDUCACION</t>
  </si>
  <si>
    <t>Departamento 1520 DEPTO DE DIFUSION CULTURAL</t>
  </si>
  <si>
    <t>Departamento 1700 DIRECCION AGRICULTURA, GANADERIA Y DESARROLLO RURAL</t>
  </si>
  <si>
    <t>Tavarez Macias Esmeralda</t>
  </si>
  <si>
    <t>Departamento 1900 DIRECCION DE PROTECION CIVIL Y BOMBEROS</t>
  </si>
  <si>
    <t>Rodriguez Valenzuela Daniel</t>
  </si>
  <si>
    <t>Moreno Vivas Maria Guadalupe</t>
  </si>
  <si>
    <t xml:space="preserve">TOTAL  </t>
  </si>
  <si>
    <t>Recaudador Ingresos</t>
  </si>
  <si>
    <t>Alonzo Chavez Anna Laura</t>
  </si>
  <si>
    <t>Tec Operativo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</si>
  <si>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</si>
  <si>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</si>
  <si>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</si>
  <si>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</si>
  <si>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</si>
  <si>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</si>
  <si>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</si>
  <si>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</si>
  <si>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Operador Maquinaria</t>
  </si>
  <si>
    <t>Coordinad Grupos v</t>
  </si>
  <si>
    <t>Coord Operativo</t>
  </si>
  <si>
    <t>Regulac Predios</t>
  </si>
  <si>
    <t>Control Edificacion</t>
  </si>
  <si>
    <t>MOVG751028IM5</t>
  </si>
  <si>
    <t>Vazquez Casilla Efrain</t>
  </si>
  <si>
    <t>Administ Panteon</t>
  </si>
  <si>
    <t>Departamento 1020 DEPTO DE PARTICIPACION CIUDADANA</t>
  </si>
  <si>
    <t>Supervisor</t>
  </si>
  <si>
    <t>Departamento 3000 INSTITUTO MPAL ATENCION A LA JUVENTUD</t>
  </si>
  <si>
    <t>Amezcua Ascencio Carlos Mario</t>
  </si>
  <si>
    <t>AEAC-660706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</si>
  <si>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</si>
  <si>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</si>
  <si>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</si>
  <si>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</si>
  <si>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</si>
  <si>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</si>
  <si>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GUGJ750823</t>
  </si>
  <si>
    <t>EIRM-721009</t>
  </si>
  <si>
    <t>PELJ-711106</t>
  </si>
  <si>
    <t>ROVD-761221</t>
  </si>
  <si>
    <t>CACJ-480617</t>
  </si>
  <si>
    <t>JAFJ-500918</t>
  </si>
  <si>
    <t>HELM-601111</t>
  </si>
  <si>
    <t>LOZS-600406</t>
  </si>
  <si>
    <t>GUDH-591114</t>
  </si>
  <si>
    <t>Cervantes Caballero Pedro</t>
  </si>
  <si>
    <t>CECP-400602</t>
  </si>
  <si>
    <t>EICF-801003</t>
  </si>
  <si>
    <t>LOHM-650316</t>
  </si>
  <si>
    <t>GUXR-831013</t>
  </si>
  <si>
    <t>MAGA-830214</t>
  </si>
  <si>
    <t>MOSE-790517</t>
  </si>
  <si>
    <t>RIGP-810226</t>
  </si>
  <si>
    <t>VEAR-510402</t>
  </si>
  <si>
    <t>GORJ-790319</t>
  </si>
  <si>
    <t>FESJ-670808</t>
  </si>
  <si>
    <t>VACC-880418</t>
  </si>
  <si>
    <t>VEBY-830207</t>
  </si>
  <si>
    <t>Departamento 500 HACIENDA MUNICIPAL</t>
  </si>
  <si>
    <t>Encargado Malecon</t>
  </si>
  <si>
    <t>Aux Operativo</t>
  </si>
  <si>
    <t>Mendoza Olmedo Antonio</t>
  </si>
  <si>
    <t>RADV-710110</t>
  </si>
  <si>
    <t>SUELDO</t>
  </si>
  <si>
    <t>HRS EXTRAS</t>
  </si>
  <si>
    <t>RETROACTIVO</t>
  </si>
  <si>
    <t>PUESTO</t>
  </si>
  <si>
    <t xml:space="preserve">CODIGO </t>
  </si>
  <si>
    <t>EMPLEADO</t>
  </si>
  <si>
    <t>NETO</t>
  </si>
  <si>
    <t>Ajuste al NETO</t>
  </si>
  <si>
    <t>Gomez Olmedo Ramon</t>
  </si>
  <si>
    <t>PRESTAMO</t>
  </si>
  <si>
    <t>Departamento 304 DELEGACION DE POTERILLOS</t>
  </si>
  <si>
    <t>DIAS LAB</t>
  </si>
  <si>
    <t xml:space="preserve">DIAS LAB </t>
  </si>
  <si>
    <t>Departamento 302 DELEGACION ZAPOTITAN DE HGO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</si>
  <si>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</si>
  <si>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</si>
  <si>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</si>
  <si>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</si>
  <si>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</si>
  <si>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Ornelas Canales Felipe</t>
  </si>
  <si>
    <t>HEGJ-650913</t>
  </si>
  <si>
    <t>Diaz Gonzalez Gloria</t>
  </si>
  <si>
    <t>DIGG-700415</t>
  </si>
  <si>
    <t>MAVS-660531</t>
  </si>
  <si>
    <t>Machuca Velazquez Saul</t>
  </si>
  <si>
    <t>Departamento 306 DELEGACION DE SAN PEDRO TESISTAN</t>
  </si>
  <si>
    <t xml:space="preserve">Intendente </t>
  </si>
  <si>
    <t>TOTAL DEPARTAMENTO</t>
  </si>
  <si>
    <t>Montaño Ascencio Francisco</t>
  </si>
  <si>
    <t>MOAF-640705</t>
  </si>
  <si>
    <t>Tecnico Operativo</t>
  </si>
  <si>
    <t>Departamento 560 DEPARTAMENTO DE PROVEEDURIA MPAL</t>
  </si>
  <si>
    <t>Gomez Davila Rafael</t>
  </si>
  <si>
    <t>GODR-780609</t>
  </si>
  <si>
    <t xml:space="preserve"> </t>
  </si>
  <si>
    <t>Tec Informatica</t>
  </si>
  <si>
    <t>Mora Tadeo Miguel</t>
  </si>
  <si>
    <t>MOTM-400904</t>
  </si>
  <si>
    <t>PRESIDENTE MUNICIPAL</t>
  </si>
  <si>
    <t>ENCARGADO DE HACIENDA MUNICIPAL</t>
  </si>
  <si>
    <t>REVISÓ:</t>
  </si>
  <si>
    <t>AUTORIZÓ:</t>
  </si>
  <si>
    <t>Aux Inspector</t>
  </si>
  <si>
    <t>Bernache Valenzuela Jaime</t>
  </si>
  <si>
    <t>BEVJ690813</t>
  </si>
  <si>
    <t>Vicario Rodriguez Ricardo</t>
  </si>
  <si>
    <t>VIRR720313</t>
  </si>
  <si>
    <t>AUTORIZÓ</t>
  </si>
  <si>
    <t>Perez Cortes J. Jesus</t>
  </si>
  <si>
    <t>ELABORÓ: alach</t>
  </si>
  <si>
    <t>Torres de los Santos Pedro</t>
  </si>
  <si>
    <t>Jefe Depto Operativo</t>
  </si>
  <si>
    <t>Gomez Ortiz Sergio</t>
  </si>
  <si>
    <t>GOOS591201</t>
  </si>
  <si>
    <t>Larios Gonzalez Ma Guadalupe</t>
  </si>
  <si>
    <t>018</t>
  </si>
  <si>
    <t>Torres A la Torre J Refugio</t>
  </si>
  <si>
    <t>TOAJ-400801</t>
  </si>
  <si>
    <t>TOSP690427</t>
  </si>
  <si>
    <t>Delgadillo Morales Ma del Rosario</t>
  </si>
  <si>
    <t>DEMR701221</t>
  </si>
  <si>
    <t>Herrera Vazquez Maria Guadalupe</t>
  </si>
  <si>
    <t>HEVG261211</t>
  </si>
  <si>
    <t>Aguirre Olvera Baltazar</t>
  </si>
  <si>
    <t>AUOB810130</t>
  </si>
  <si>
    <t>Departamento 570 DEPARTAMENTO DE CONTROL VEHICULAR</t>
  </si>
  <si>
    <t>Martinez Malta Nicanor</t>
  </si>
  <si>
    <t>MAMN820817</t>
  </si>
  <si>
    <t>Mecanico</t>
  </si>
  <si>
    <t>Guerrero Olmedo Jose Gpe</t>
  </si>
  <si>
    <t>GUOG870322</t>
  </si>
  <si>
    <t>Enfermero</t>
  </si>
  <si>
    <t>TOTAL NOMINA FAFM</t>
  </si>
  <si>
    <t>TOTAL NOMINA CTA CTE</t>
  </si>
  <si>
    <t>Hernandez Martinez J Jesus</t>
  </si>
  <si>
    <t>A la Torre Torres Everardo</t>
  </si>
  <si>
    <t>Susarrey Pinedo Eduardo de Jesus</t>
  </si>
  <si>
    <t>SUPE931013</t>
  </si>
  <si>
    <t>Aux de Bombero</t>
  </si>
  <si>
    <t>CODM870731</t>
  </si>
  <si>
    <t>FAFM</t>
  </si>
  <si>
    <t>CTE</t>
  </si>
  <si>
    <t>Sub Oficial</t>
  </si>
  <si>
    <t>Jimenez Montalvo Cinthya Violeta</t>
  </si>
  <si>
    <t>JIMC870509</t>
  </si>
  <si>
    <t>Lopez Razo Benjamin</t>
  </si>
  <si>
    <t>LORB911220</t>
  </si>
  <si>
    <t>Vergara Balcazar Yuridia Lisbeth</t>
  </si>
  <si>
    <t>Jimenez Gomez Maximiliano</t>
  </si>
  <si>
    <t>JIGM320503</t>
  </si>
  <si>
    <t>Herrera Martinez Maria de la Luz</t>
  </si>
  <si>
    <t>HEML501001</t>
  </si>
  <si>
    <t>SOSG431110</t>
  </si>
  <si>
    <t>Gomez Olmedo Jose Guadalupe</t>
  </si>
  <si>
    <t>GOOG471112</t>
  </si>
  <si>
    <t>Cazarez Gomez Leobardo</t>
  </si>
  <si>
    <t>CAGL630616</t>
  </si>
  <si>
    <t>020</t>
  </si>
  <si>
    <t>022</t>
  </si>
  <si>
    <t>023</t>
  </si>
  <si>
    <t>024</t>
  </si>
  <si>
    <t>025</t>
  </si>
  <si>
    <t>Departamento 410 DEPTO JURIDICO MUNICIPAL</t>
  </si>
  <si>
    <t>LOGC850602</t>
  </si>
  <si>
    <t>Macias de la Luz Jose Cruz</t>
  </si>
  <si>
    <t>MALC581026</t>
  </si>
  <si>
    <t>Davila Martinez Mirna Rocio</t>
  </si>
  <si>
    <t>DAMM780609</t>
  </si>
  <si>
    <t>Departamento 1320 DEPTO DE PANTEONES</t>
  </si>
  <si>
    <t>PECJ620519</t>
  </si>
  <si>
    <t>Enc Panteon</t>
  </si>
  <si>
    <t>Velazco Ocegueda Omar Jorge</t>
  </si>
  <si>
    <t>Palos Perez Gabriel</t>
  </si>
  <si>
    <t>PAPG641018</t>
  </si>
  <si>
    <t>BAPA630208</t>
  </si>
  <si>
    <t>Jefe Depto Admvo</t>
  </si>
  <si>
    <t>Sindico</t>
  </si>
  <si>
    <t>Coordinador de Agenda Local</t>
  </si>
  <si>
    <t>Jefe Reglamentos</t>
  </si>
  <si>
    <t>Jefe Juridico</t>
  </si>
  <si>
    <t>Cuevas Ibarra Jesus Miguel</t>
  </si>
  <si>
    <t>Departamento 530 DEPTO DE PATRIMONIO</t>
  </si>
  <si>
    <t>Jefe de Patrimonio</t>
  </si>
  <si>
    <t>Jefe de Apremios</t>
  </si>
  <si>
    <t>Jefe Proveeduria</t>
  </si>
  <si>
    <t>Jefe Control Vehicular</t>
  </si>
  <si>
    <t>Jefe Informatica</t>
  </si>
  <si>
    <t>Director Admon</t>
  </si>
  <si>
    <t>Director Desarrollo Economico</t>
  </si>
  <si>
    <t>Nuñez Mora Claudia Guadalupe</t>
  </si>
  <si>
    <t>Jefe Desarrollo Soc</t>
  </si>
  <si>
    <t>Subdirector Operativo</t>
  </si>
  <si>
    <t>Director Serv Púb</t>
  </si>
  <si>
    <t>Jefe Proyectos y Eduacion</t>
  </si>
  <si>
    <t>Director Cultura</t>
  </si>
  <si>
    <t>Jefe de Turismo</t>
  </si>
  <si>
    <t>Jefe Agricultura, Ganaderia y Des</t>
  </si>
  <si>
    <t>Camarena Sanchez Miguel Angel</t>
  </si>
  <si>
    <t>Departamento 3000 DIRECCION INSTITUTO MPAL ATENCION A LA JUVENTUD</t>
  </si>
  <si>
    <t>CUIJ861108</t>
  </si>
  <si>
    <t>NUMC811217</t>
  </si>
  <si>
    <t>Jefe Mercados</t>
  </si>
  <si>
    <t>CASM701014</t>
  </si>
  <si>
    <t>Comandante</t>
  </si>
  <si>
    <t>AOBM-790102</t>
  </si>
  <si>
    <t>Gutierrez Acuña Elizabeth</t>
  </si>
  <si>
    <t>GUAE-771026-</t>
  </si>
  <si>
    <t>Olivares Moreno Irving Edder</t>
  </si>
  <si>
    <t>OIMI-900827</t>
  </si>
  <si>
    <t>Suarez Arroyo Maria Gabriela</t>
  </si>
  <si>
    <t>SUAG-700227</t>
  </si>
  <si>
    <t>Castro Zendejas Jose Rafael</t>
  </si>
  <si>
    <t>CAZR871216</t>
  </si>
  <si>
    <t>Anaya Torres Carmen Lucia</t>
  </si>
  <si>
    <t>AATC741110</t>
  </si>
  <si>
    <t>COBR561111</t>
  </si>
  <si>
    <t>Departamento 910 DEPARTAMENTO TURISMO Y ARTESANIAS</t>
  </si>
  <si>
    <t>Delgado Mendoza Lizette</t>
  </si>
  <si>
    <t>Elvira Ibarra Maria</t>
  </si>
  <si>
    <t>Operativo</t>
  </si>
  <si>
    <t>DEML870912</t>
  </si>
  <si>
    <t>EIIM910815</t>
  </si>
  <si>
    <t>Carranza Cervantes Miguel</t>
  </si>
  <si>
    <t>CACM-590507</t>
  </si>
  <si>
    <t>Guzman Guzman Ma Cristina</t>
  </si>
  <si>
    <t>Auxiliar Operat</t>
  </si>
  <si>
    <t>Nuñez Aguilar Juan Carlos</t>
  </si>
  <si>
    <t>NUAJ-740627</t>
  </si>
  <si>
    <t>Solis Ramos Jose</t>
  </si>
  <si>
    <t>SORJ-581120</t>
  </si>
  <si>
    <t>Departamento 200 DEPARTAMENTO DE PRESIDENCIA</t>
  </si>
  <si>
    <t>Sub Director</t>
  </si>
  <si>
    <t>Bahena Pinzon Amador</t>
  </si>
  <si>
    <t>Padron Carreon Jose David</t>
  </si>
  <si>
    <t>Jefe Egresos</t>
  </si>
  <si>
    <t>Departamento 910 DEPTO PROMOCION ECONOMICA</t>
  </si>
  <si>
    <t>JEFE EGRESOS</t>
  </si>
  <si>
    <t xml:space="preserve">            JEFE EGRESOS</t>
  </si>
  <si>
    <t xml:space="preserve"> JEFE EGRESOS</t>
  </si>
  <si>
    <t xml:space="preserve">              JEFE EGRESOS</t>
  </si>
  <si>
    <t xml:space="preserve">           JEFE EGRESOS</t>
  </si>
  <si>
    <t>Salcedo Oregel Jose Manuel</t>
  </si>
  <si>
    <t>Veterinario</t>
  </si>
  <si>
    <t>Departamento 307 DELEGACION CHANTEPEC</t>
  </si>
  <si>
    <t>Garcia Murillo Heliodoro</t>
  </si>
  <si>
    <t>GAMH</t>
  </si>
  <si>
    <t xml:space="preserve">          ENCARGADO DE HACIENDA MUNICIPAL</t>
  </si>
  <si>
    <t>GADM</t>
  </si>
  <si>
    <t>Departamento 650 DEPARTAMENTO DE LOGISTICA</t>
  </si>
  <si>
    <t>DIRECCION DE PLANEACION MUNICIPAL</t>
  </si>
  <si>
    <t>Departamento 900 COMITÉ DE PLANEACION MUNICIPAL</t>
  </si>
  <si>
    <t xml:space="preserve">              EVENTUAL INSTITUTO MUNICIPAL DE ATENCION A LA JUVENTUD</t>
  </si>
  <si>
    <t>Jefe de Fomento Industrial y Comercio</t>
  </si>
  <si>
    <t>Departamento 530 DEPARTAMENTO DE PATRIMONIO</t>
  </si>
  <si>
    <t>Ibarra Lopez Julio Cesar</t>
  </si>
  <si>
    <t>Zavala Ramirez Oscar</t>
  </si>
  <si>
    <t>Contreras Osorio Ma Nancy</t>
  </si>
  <si>
    <t>Alonzo Bravo Marisol</t>
  </si>
  <si>
    <t>Olmedo Ramos Luis Rigoberto</t>
  </si>
  <si>
    <t>Proyectista</t>
  </si>
  <si>
    <t>Bautista Rodriguez Guillermo</t>
  </si>
  <si>
    <t>BASE Y CONFIANZA MUNICIPIO DE JOCOTEPEC JALISCO</t>
  </si>
  <si>
    <t>Reynoso Espinosa Luz Patricia</t>
  </si>
  <si>
    <t>CORS540529-</t>
  </si>
  <si>
    <t>GORR640328</t>
  </si>
  <si>
    <t>TOSR820222</t>
  </si>
  <si>
    <t>ROMI820903-</t>
  </si>
  <si>
    <t>PEVC651015-</t>
  </si>
  <si>
    <t>SAOC770404-</t>
  </si>
  <si>
    <t>VEOO850416</t>
  </si>
  <si>
    <t>IALJ701022</t>
  </si>
  <si>
    <t>Aldrete Gonzalez Javier</t>
  </si>
  <si>
    <t>AEGJ550112</t>
  </si>
  <si>
    <t>Hernandez Aguilar Rommel Israel</t>
  </si>
  <si>
    <t>HEAR750717</t>
  </si>
  <si>
    <t>Enc de Farmacia</t>
  </si>
  <si>
    <t>Lozano Ramos Raul</t>
  </si>
  <si>
    <t>LORR940128</t>
  </si>
  <si>
    <t xml:space="preserve">             JEFE EGRESOS</t>
  </si>
  <si>
    <t xml:space="preserve">            REVISÓ:</t>
  </si>
  <si>
    <t>Salazar Chavez Jose Manuel</t>
  </si>
  <si>
    <t>Duran Gonzalez Jose</t>
  </si>
  <si>
    <t>Cuevas Salvador</t>
  </si>
  <si>
    <t>CUXS-720102</t>
  </si>
  <si>
    <t>Bahena Perez Juan Carlos</t>
  </si>
  <si>
    <t>Supervisor de Obra</t>
  </si>
  <si>
    <t>Olmedo Navarro Luis Rigoberto</t>
  </si>
  <si>
    <t>OENL800924</t>
  </si>
  <si>
    <t>DUGJ581012</t>
  </si>
  <si>
    <t>SACM571103</t>
  </si>
  <si>
    <t>Tovar Gonzalez Javier</t>
  </si>
  <si>
    <t>TOGJ-840508</t>
  </si>
  <si>
    <t>COON851012</t>
  </si>
  <si>
    <t>MEJB770802</t>
  </si>
  <si>
    <t>Garcia Corona Roberto</t>
  </si>
  <si>
    <t>GACR440607</t>
  </si>
  <si>
    <t>Gomez Canales Ofelia</t>
  </si>
  <si>
    <t>GOCO360917</t>
  </si>
  <si>
    <t>Villaseñor Ortiz Irma Yolanda</t>
  </si>
  <si>
    <t>VIOI651204</t>
  </si>
  <si>
    <t>Gallardo Diaz Manuela</t>
  </si>
  <si>
    <t>Velazquez Palacio Silverio</t>
  </si>
  <si>
    <t>Intendente El Molino</t>
  </si>
  <si>
    <t>VEPS510724</t>
  </si>
  <si>
    <t>Macias Perez Pedro</t>
  </si>
  <si>
    <t>MAPP520629</t>
  </si>
  <si>
    <t>Moreno Ibarra Jose</t>
  </si>
  <si>
    <t>MOIJ490217</t>
  </si>
  <si>
    <t>VERA560726</t>
  </si>
  <si>
    <t>PACD680319</t>
  </si>
  <si>
    <t>Enc de Malecon</t>
  </si>
  <si>
    <t>Perez Ponce Maria Leticia</t>
  </si>
  <si>
    <t xml:space="preserve">Departamento 1200 DIRECCION AGUA POTABLE Y ALCANTARILLADO </t>
  </si>
  <si>
    <t>Alvarez Enriquez Rogelio</t>
  </si>
  <si>
    <t>Notificador</t>
  </si>
  <si>
    <t>Barajas Nuñez Eusebio</t>
  </si>
  <si>
    <t>Clorador</t>
  </si>
  <si>
    <t>Chavarrilla Sanchez Guillermo</t>
  </si>
  <si>
    <t>Operador Vactor</t>
  </si>
  <si>
    <t>Contreras Garcia Jorge</t>
  </si>
  <si>
    <t>Departamento 1210 DEPARTAMENTO DE AGUA POTABLE</t>
  </si>
  <si>
    <t>Departamento 1220 DEPARTAMENTO ALCANTARILLADO, SANEAMIENTO Y DRENAJE</t>
  </si>
  <si>
    <t>Daniel Cuevas Alejandro</t>
  </si>
  <si>
    <t>Operador Tecnico</t>
  </si>
  <si>
    <t>Del Toro Gonzalez Alejandro</t>
  </si>
  <si>
    <t>Operador Agua Pot Potrerillos</t>
  </si>
  <si>
    <t>Delgado Uvalle San Juana Beatriz</t>
  </si>
  <si>
    <t>Diaz Cantolan Gregorio</t>
  </si>
  <si>
    <t>Escoto Garita Ramon</t>
  </si>
  <si>
    <t>Operador Planta Trat San Cristobal</t>
  </si>
  <si>
    <t>Garate Torres Ruben</t>
  </si>
  <si>
    <t>Operador Planta Trat San Pedro</t>
  </si>
  <si>
    <t>Gaspar Rios German</t>
  </si>
  <si>
    <t>Tecnico Operador</t>
  </si>
  <si>
    <t>Gonzalez Ramos Martin</t>
  </si>
  <si>
    <t>Hernandez Morando Juventino</t>
  </si>
  <si>
    <t>Lamas Carmona Rafael</t>
  </si>
  <si>
    <t>Magallon Avila Pedro Alejandro</t>
  </si>
  <si>
    <t>Monreal Morales Francisco David</t>
  </si>
  <si>
    <t>Operador Agua Pot Jocotepec</t>
  </si>
  <si>
    <t>Murillo Renteria Donato</t>
  </si>
  <si>
    <t>Operador Agua Pot Chante</t>
  </si>
  <si>
    <t>Murillo Valencia Silvestre</t>
  </si>
  <si>
    <t>Operador Carcamo</t>
  </si>
  <si>
    <t>Jefe Operativo</t>
  </si>
  <si>
    <t>Navarro Rosales Pedro</t>
  </si>
  <si>
    <t>Ornelas Garcia Jose Guadalupe</t>
  </si>
  <si>
    <t>Ornelas Olivo Cesar Alberto</t>
  </si>
  <si>
    <t>Ornelas Ramirez Raul</t>
  </si>
  <si>
    <t>Aux Almacen</t>
  </si>
  <si>
    <t>Partida Inclan Aniceto</t>
  </si>
  <si>
    <t>Operador Agua Pot El Molino</t>
  </si>
  <si>
    <t>Picazo Lopez Jose Trinidad</t>
  </si>
  <si>
    <t>Operador Agua Pot El Sauz</t>
  </si>
  <si>
    <t>Operador Agua Pot Las Trojes</t>
  </si>
  <si>
    <t>Robledo Gonzalez Reemberto</t>
  </si>
  <si>
    <t>Operador Agua Pot San Pedro</t>
  </si>
  <si>
    <t>Supervisor de Plantas</t>
  </si>
  <si>
    <t>Sanchez Olmedo Miguel Angel</t>
  </si>
  <si>
    <t>Solis Bobadilla Blas</t>
  </si>
  <si>
    <t>Operador</t>
  </si>
  <si>
    <t>Torres Galvez Oscar</t>
  </si>
  <si>
    <t>TOGO840302</t>
  </si>
  <si>
    <t>Avila Ramirez Juan Jose</t>
  </si>
  <si>
    <t>AIRJ660127</t>
  </si>
  <si>
    <t>Departamento 400 DEPARTAMENTO DE SINDICATURA</t>
  </si>
  <si>
    <t>Ibarra Tadeo Rosa Margarita</t>
  </si>
  <si>
    <t>Aux Tecnico de Campo</t>
  </si>
  <si>
    <t>Mendo Ramirez Pedro</t>
  </si>
  <si>
    <t>MERP791001</t>
  </si>
  <si>
    <t>Departamento 1320 DEPARTAMENTO PANTEONES</t>
  </si>
  <si>
    <t>Solis Torres Carlos</t>
  </si>
  <si>
    <t>SOTC680415</t>
  </si>
  <si>
    <t xml:space="preserve">                  JEFE EGRESOS</t>
  </si>
  <si>
    <t>DIRECCION DE AGUA POTABLE Y ALCANTARILLADO</t>
  </si>
  <si>
    <t>Departamento 1200 DIRECCION DE AGUA POTABLE, ALCANTARILLADO,SANEAMIENTO, DRENAJE</t>
  </si>
  <si>
    <t xml:space="preserve">     REVISÓ:</t>
  </si>
  <si>
    <t>Ramirez Fernandez Braulio</t>
  </si>
  <si>
    <t>MOMF651002</t>
  </si>
  <si>
    <t>AAER450326</t>
  </si>
  <si>
    <t>IATR880112</t>
  </si>
  <si>
    <t>DEUS860210</t>
  </si>
  <si>
    <t>DICG510509</t>
  </si>
  <si>
    <t>NARP780410</t>
  </si>
  <si>
    <t>EOGR560226</t>
  </si>
  <si>
    <t>GATR731012</t>
  </si>
  <si>
    <t>GARG760528</t>
  </si>
  <si>
    <t>GORM661104</t>
  </si>
  <si>
    <t>HEMJ890626</t>
  </si>
  <si>
    <t>LACR321023</t>
  </si>
  <si>
    <t>CASG650727</t>
  </si>
  <si>
    <t>OEOC910212</t>
  </si>
  <si>
    <t>PAIA610306</t>
  </si>
  <si>
    <t>PILT680609</t>
  </si>
  <si>
    <t>RAHB690326</t>
  </si>
  <si>
    <t>ROGR570917</t>
  </si>
  <si>
    <t>SAOM810524</t>
  </si>
  <si>
    <t>SOBB740203</t>
  </si>
  <si>
    <t>COGJ580620</t>
  </si>
  <si>
    <t>COVM360514</t>
  </si>
  <si>
    <t>DACA691212</t>
  </si>
  <si>
    <t>TOGA720717</t>
  </si>
  <si>
    <t>MAAP791019</t>
  </si>
  <si>
    <t>MUVS631230</t>
  </si>
  <si>
    <t>OEGG600808</t>
  </si>
  <si>
    <t>OERR470801</t>
  </si>
  <si>
    <t>BANE331029</t>
  </si>
  <si>
    <t>Delgadillo Alonso Juan Antonio</t>
  </si>
  <si>
    <t>DEAJ900531</t>
  </si>
  <si>
    <t>Gallegos Ramirez Justo Ruben</t>
  </si>
  <si>
    <t>GARJ870918</t>
  </si>
  <si>
    <t>Departamento 511 DEPTO DE PADRON Y LICENCIAS</t>
  </si>
  <si>
    <t>Jefe de Padron y Licencias</t>
  </si>
  <si>
    <t xml:space="preserve">SISTEMA DE AGUA POTABLE, ALCANTARILLADO  </t>
  </si>
  <si>
    <t>Navarro Lomeli Maria del Refugio</t>
  </si>
  <si>
    <t>Renteria Gomez Ricardo</t>
  </si>
  <si>
    <t>REGR721115</t>
  </si>
  <si>
    <t>Moreno Ibarra Humberto</t>
  </si>
  <si>
    <t>Aviña Hernandez Maria Alejandra</t>
  </si>
  <si>
    <t>AIHA881014</t>
  </si>
  <si>
    <t>Machuca Flores Maria Rosario</t>
  </si>
  <si>
    <t>MAFR860217</t>
  </si>
  <si>
    <t>Asistente Operativo</t>
  </si>
  <si>
    <t>Inspector Rastro</t>
  </si>
  <si>
    <t>Rameño Villalobos Jose Concepcion</t>
  </si>
  <si>
    <t>RAVC611208</t>
  </si>
  <si>
    <t>Cuevas Arias Saul Antonio</t>
  </si>
  <si>
    <t>CUAS910123</t>
  </si>
  <si>
    <t>Departamento 100 REGIDORES DEL H. AYUNTAMIENTO</t>
  </si>
  <si>
    <t>DIF</t>
  </si>
  <si>
    <t>BAPJ930427</t>
  </si>
  <si>
    <t>TOTAL</t>
  </si>
  <si>
    <t>Bizarro Palafox Ma Magdalena</t>
  </si>
  <si>
    <t>Enc de Expedientes</t>
  </si>
  <si>
    <t>Diaz Calderon Efrain</t>
  </si>
  <si>
    <t>DICE631029</t>
  </si>
  <si>
    <t>Moreno Rivera Jesus Emmanuel</t>
  </si>
  <si>
    <t>Coordinador Transparencia</t>
  </si>
  <si>
    <t>Garcia Villa Maricela</t>
  </si>
  <si>
    <t>GAVM-680731-</t>
  </si>
  <si>
    <t>Hoyos Chora Luis Antonio</t>
  </si>
  <si>
    <t>HOCL840604</t>
  </si>
  <si>
    <t>Auxiliar Archivo</t>
  </si>
  <si>
    <t>SOMG-761007-</t>
  </si>
  <si>
    <t>Amezcua Machuca Diana</t>
  </si>
  <si>
    <t>AEMD840101</t>
  </si>
  <si>
    <t>Solorio Torres Jesus</t>
  </si>
  <si>
    <t>SOTJ651010</t>
  </si>
  <si>
    <t>Radiologo</t>
  </si>
  <si>
    <t>Jimenez Ibarra Enrique</t>
  </si>
  <si>
    <t>JIIE900327</t>
  </si>
  <si>
    <t>Vazquez Verdia Gerardo</t>
  </si>
  <si>
    <t>Intendente Malecon</t>
  </si>
  <si>
    <t>Departamento 2 PENSIONES POR VIUDEZ</t>
  </si>
  <si>
    <t>Herrera Renteria Ortencia</t>
  </si>
  <si>
    <t>HERO730724</t>
  </si>
  <si>
    <t>Aguayo Macias Maria Evangelina</t>
  </si>
  <si>
    <t>AUME771218</t>
  </si>
  <si>
    <t>SOBE771029</t>
  </si>
  <si>
    <t>Medina Rameño Martha</t>
  </si>
  <si>
    <t>MERM-680708</t>
  </si>
  <si>
    <t>Enfermera C.Salud</t>
  </si>
  <si>
    <t>Madriz Fonseca Antonio</t>
  </si>
  <si>
    <t>MAFA690910</t>
  </si>
  <si>
    <t>Préstamo / Desctos.</t>
  </si>
  <si>
    <t>28</t>
  </si>
  <si>
    <t>OLRM430930</t>
  </si>
  <si>
    <t>Departamento 520 DEPARTAMENTO DE EGRESOS Y CONTROL PRESUPUESTAL</t>
  </si>
  <si>
    <t>INSTITUTO MUNICIPAL DE ATENCION A LA JUVENTUD</t>
  </si>
  <si>
    <t>Director del Instituto</t>
  </si>
  <si>
    <t>Asistente de Presidencia</t>
  </si>
  <si>
    <t>Ponce Ramirez Ernesto</t>
  </si>
  <si>
    <t>PORE700313</t>
  </si>
  <si>
    <t>Gonzalez Bañales Dioscoro Israel</t>
  </si>
  <si>
    <t>GOBD870223</t>
  </si>
  <si>
    <t>OECF-390212</t>
  </si>
  <si>
    <t>Asesor</t>
  </si>
  <si>
    <t>Departamento 1020 DEPTO PARTICIPACION CIUDADANA</t>
  </si>
  <si>
    <t>DIRECCION DE PARTICIPACION CIUDADANA</t>
  </si>
  <si>
    <t>Delgadillo Cortes Luis Fernando</t>
  </si>
  <si>
    <t>DECL930204</t>
  </si>
  <si>
    <t>29</t>
  </si>
  <si>
    <t>Cortes Vazquez Maximiliano</t>
  </si>
  <si>
    <t>Del Rio Lara Martha Patricia</t>
  </si>
  <si>
    <t>RILM200990</t>
  </si>
  <si>
    <t>Sotelo Beltran Ema Angelica</t>
  </si>
  <si>
    <t>Duran Vega Jose Andres</t>
  </si>
  <si>
    <t>HACIENDA MUNICIPAL Y ADMINISTRACION</t>
  </si>
  <si>
    <t>Cervantes Camacho Job</t>
  </si>
  <si>
    <t>Lara Hernandez Minerva Elizabeth</t>
  </si>
  <si>
    <t>LAHM920129</t>
  </si>
  <si>
    <t>Gonzalez Avalos Filiberto</t>
  </si>
  <si>
    <t>Ines Valentin Martha</t>
  </si>
  <si>
    <t>IEVM570602</t>
  </si>
  <si>
    <t>DUVA960502</t>
  </si>
  <si>
    <t>Robles Martinez Roberto</t>
  </si>
  <si>
    <t>ROMR940508</t>
  </si>
  <si>
    <t>MOLE900601</t>
  </si>
  <si>
    <t>Mora Lazcano Efrain</t>
  </si>
  <si>
    <t>Rocha Perfecto Alejandro</t>
  </si>
  <si>
    <t>LOEA780724</t>
  </si>
  <si>
    <t>BACL8603068Y8</t>
  </si>
  <si>
    <t>Ibañez Rosales Juan Carlos</t>
  </si>
  <si>
    <t>IARJ651104</t>
  </si>
  <si>
    <t>Castillo Hernandez Jorge</t>
  </si>
  <si>
    <t>Viramontes Nava Jonathan Javier</t>
  </si>
  <si>
    <t>VINJ890326LLA</t>
  </si>
  <si>
    <t>Lazcano Florez Miguel</t>
  </si>
  <si>
    <t>LOBS821228</t>
  </si>
  <si>
    <t>Lopez Barajas Sonia Denisse</t>
  </si>
  <si>
    <t>Napoles Martinez Maria del Rosario</t>
  </si>
  <si>
    <t>NAMR821228</t>
  </si>
  <si>
    <t>Diaz Negrete Monica Patricia</t>
  </si>
  <si>
    <t>DINM710415</t>
  </si>
  <si>
    <t>Lopez Velasco Ruben</t>
  </si>
  <si>
    <t>LOVR630324</t>
  </si>
  <si>
    <t xml:space="preserve">Rocha Olmos Ruben </t>
  </si>
  <si>
    <t>ROOR-720503</t>
  </si>
  <si>
    <t>Lozano Rodriguez Rafael</t>
  </si>
  <si>
    <t>30</t>
  </si>
  <si>
    <t>31</t>
  </si>
  <si>
    <t>32</t>
  </si>
  <si>
    <t>33</t>
  </si>
  <si>
    <t>34</t>
  </si>
  <si>
    <t>35</t>
  </si>
  <si>
    <t>36</t>
  </si>
  <si>
    <t>37</t>
  </si>
  <si>
    <t>Macias Naranjo Roberto</t>
  </si>
  <si>
    <t>MANR460826</t>
  </si>
  <si>
    <t>38</t>
  </si>
  <si>
    <t>39</t>
  </si>
  <si>
    <t>40</t>
  </si>
  <si>
    <t>41</t>
  </si>
  <si>
    <t>42</t>
  </si>
  <si>
    <t>43</t>
  </si>
  <si>
    <t>Vazquez Maldonado J Jesus</t>
  </si>
  <si>
    <t>VAMJ700505</t>
  </si>
  <si>
    <t>Aguilar Lomeli Armando</t>
  </si>
  <si>
    <t>AULA710429</t>
  </si>
  <si>
    <t>SAME870120</t>
  </si>
  <si>
    <t>Ortiz Ramos Nancy Karina</t>
  </si>
  <si>
    <t>OIRN900612</t>
  </si>
  <si>
    <t>Salazar Martinez Esther Saharay</t>
  </si>
  <si>
    <t>MADL681104</t>
  </si>
  <si>
    <t>LAFM660406</t>
  </si>
  <si>
    <t>OENM750110</t>
  </si>
  <si>
    <t>CAGH781120</t>
  </si>
  <si>
    <t>HERD610328</t>
  </si>
  <si>
    <t>MOBF610925</t>
  </si>
  <si>
    <t>HUVA700501</t>
  </si>
  <si>
    <t>BOMM720524</t>
  </si>
  <si>
    <t>SIAS710113</t>
  </si>
  <si>
    <t>MOZG-430212</t>
  </si>
  <si>
    <t>SAJO740209</t>
  </si>
  <si>
    <t>SAAF420920</t>
  </si>
  <si>
    <t>AACA371114</t>
  </si>
  <si>
    <t>MOMS540126</t>
  </si>
  <si>
    <t>DACM650801</t>
  </si>
  <si>
    <t>ZAMG781121</t>
  </si>
  <si>
    <t>GACP651203</t>
  </si>
  <si>
    <t>DACJ710111</t>
  </si>
  <si>
    <t>CUOG501223</t>
  </si>
  <si>
    <t>OIAA380925</t>
  </si>
  <si>
    <t>OEFC510310</t>
  </si>
  <si>
    <t>OEFL580125</t>
  </si>
  <si>
    <t>MURR730614</t>
  </si>
  <si>
    <t>MOOH560512</t>
  </si>
  <si>
    <t>GUGC870905</t>
  </si>
  <si>
    <t>GOOR5403207F2</t>
  </si>
  <si>
    <t>SALS800210</t>
  </si>
  <si>
    <t>ZAGA471103</t>
  </si>
  <si>
    <t>Operador Agua Pot</t>
  </si>
  <si>
    <t>Lamas Loza Rafael</t>
  </si>
  <si>
    <t>LALR671001</t>
  </si>
  <si>
    <t>44</t>
  </si>
  <si>
    <t>45</t>
  </si>
  <si>
    <t>Bobadilla Estrada Jose Maria</t>
  </si>
  <si>
    <t>MURD381024</t>
  </si>
  <si>
    <t>CACJ770725</t>
  </si>
  <si>
    <t>AADJ551103</t>
  </si>
  <si>
    <t>TAME8701088D3</t>
  </si>
  <si>
    <t>VEAG610114</t>
  </si>
  <si>
    <t>MAOF710224</t>
  </si>
  <si>
    <t>CAHJ711220</t>
  </si>
  <si>
    <t>MOIH471116</t>
  </si>
  <si>
    <t>CUCR581103</t>
  </si>
  <si>
    <t>NALR421116</t>
  </si>
  <si>
    <t>ROPH950309</t>
  </si>
  <si>
    <t>BIPM710120</t>
  </si>
  <si>
    <t>Aguilar Corona Sergio</t>
  </si>
  <si>
    <t>Soto Rojas Rogelio</t>
  </si>
  <si>
    <t>Torres Vargas Francisco</t>
  </si>
  <si>
    <t>AUCS770224</t>
  </si>
  <si>
    <t>SORR700706</t>
  </si>
  <si>
    <t>TOVF661004</t>
  </si>
  <si>
    <t>Arana Lopez Pedro Oswaldo</t>
  </si>
  <si>
    <t>46</t>
  </si>
  <si>
    <t>Rivera X J Santos</t>
  </si>
  <si>
    <t>RIXS</t>
  </si>
  <si>
    <t>47</t>
  </si>
  <si>
    <t>48</t>
  </si>
  <si>
    <t>SASN390320</t>
  </si>
  <si>
    <t>49</t>
  </si>
  <si>
    <t>Castillo X Guillermo</t>
  </si>
  <si>
    <t>CAXG310426</t>
  </si>
  <si>
    <t>50</t>
  </si>
  <si>
    <t>Vazquez Montes de Oca Arturo</t>
  </si>
  <si>
    <t>VAMA460719</t>
  </si>
  <si>
    <t>51</t>
  </si>
  <si>
    <t>L.C.P. SANTIAGO LEDEZMA OROZCO</t>
  </si>
  <si>
    <t xml:space="preserve">            L.C.P. SANTIAGO LEDEZMA OROZCO</t>
  </si>
  <si>
    <t xml:space="preserve">           L.C.P. SANTIAGO LEDEZMA OROZCO</t>
  </si>
  <si>
    <t>C. HECTOR MANUEL HARO PEREZ</t>
  </si>
  <si>
    <t>Vazquez Rivera Anita</t>
  </si>
  <si>
    <t>Aniceto Gonzalez Gabriel</t>
  </si>
  <si>
    <t>Garcia Soto Ilda Delia</t>
  </si>
  <si>
    <t>Ochoa Mora Esther Judith</t>
  </si>
  <si>
    <t>Rangel Vargas Felipe de Jesus</t>
  </si>
  <si>
    <t>Garcia Enciso Dulce Carmina</t>
  </si>
  <si>
    <t>Haro Perez Hector Manuel</t>
  </si>
  <si>
    <t>Rivera Ramirez Jose Luis</t>
  </si>
  <si>
    <t>Ramirez Campos Juan Jose</t>
  </si>
  <si>
    <t>Morales Rameño Jose Maria</t>
  </si>
  <si>
    <t>Pacheco Luna Sergio Guillermo</t>
  </si>
  <si>
    <t>Oficial de Registro Civil</t>
  </si>
  <si>
    <t>Bielmas Ornelas Juan</t>
  </si>
  <si>
    <t>Gaytan Cuevas Jose de Jesus</t>
  </si>
  <si>
    <t>Ledezma Orozco Santiago</t>
  </si>
  <si>
    <t>Villa Gonzalez Alfonso</t>
  </si>
  <si>
    <t>Barajas Perez Daycie</t>
  </si>
  <si>
    <t>Salazar Aguilar Roberto</t>
  </si>
  <si>
    <t>Zambrano Naranjo Salvador</t>
  </si>
  <si>
    <t>Cerna Flores Humberto</t>
  </si>
  <si>
    <t>Aniceto Reynoso Diego</t>
  </si>
  <si>
    <t>Diego Vargas Antonio</t>
  </si>
  <si>
    <t>Rojo Ramos Asaria Yazmin</t>
  </si>
  <si>
    <t>Garcia Escoto Juan Manuel</t>
  </si>
  <si>
    <t>Servin Nuñez Agustin</t>
  </si>
  <si>
    <t>Casillas Servin Janeth</t>
  </si>
  <si>
    <t>Gonzalez Perez Moises Antonio</t>
  </si>
  <si>
    <t>Guzman Ornelas Genoveva</t>
  </si>
  <si>
    <t>Guzman Zamora Jose Luis</t>
  </si>
  <si>
    <t>Palmeros Suarez Diego</t>
  </si>
  <si>
    <t>Martinez Ventura Rosalio</t>
  </si>
  <si>
    <t>Camarena Sanchez Juan Pablo</t>
  </si>
  <si>
    <t>Santana Aguirre Juan Martin</t>
  </si>
  <si>
    <t>Aldrete Navarro Ivan</t>
  </si>
  <si>
    <t>Palmeros Barradas Andres</t>
  </si>
  <si>
    <t>Cuevas Ibarra Carlos Alberto</t>
  </si>
  <si>
    <t>Garcia Villaseñor Alfonso</t>
  </si>
  <si>
    <t>Ramirez Ornelas Enrique</t>
  </si>
  <si>
    <t>Fuentes Lopez Enrique</t>
  </si>
  <si>
    <t>Nuñez Mora Edgar Moises</t>
  </si>
  <si>
    <t>Herrera Cortes Ricardo</t>
  </si>
  <si>
    <t>Velador UBR</t>
  </si>
  <si>
    <t>Velador Almacen Mpal</t>
  </si>
  <si>
    <t>Velador Malecon</t>
  </si>
  <si>
    <t>Merino de Jesus Victor</t>
  </si>
  <si>
    <t>Gorgonio Reyes Ermilio</t>
  </si>
  <si>
    <t>Martinez Castillo Maria</t>
  </si>
  <si>
    <t>Jaime Tejeda Maria de la Luz</t>
  </si>
  <si>
    <t>Chavira Diaz Pedro</t>
  </si>
  <si>
    <t>Bizarro Tovar Maria Luisa</t>
  </si>
  <si>
    <t>Gomez Monreal Pedro</t>
  </si>
  <si>
    <t>Carreño Carreño Jose Luis</t>
  </si>
  <si>
    <t>Diaz Davalos Tania Jaqueline</t>
  </si>
  <si>
    <t>Medina Serrano Jose</t>
  </si>
  <si>
    <t>Cuevas Ramirez Aurelio</t>
  </si>
  <si>
    <t>Venegas Cuevas Jose Antonio</t>
  </si>
  <si>
    <t>Flores Lopez Sergio</t>
  </si>
  <si>
    <t>Casillas Vargas Anselmo</t>
  </si>
  <si>
    <t>Rivera Yañez Jhonatha Benjamin</t>
  </si>
  <si>
    <t>Guzman Cardenas Arturo</t>
  </si>
  <si>
    <t>Amezcua Machuca Daniel</t>
  </si>
  <si>
    <t>Auxiliar admvo</t>
  </si>
  <si>
    <t>Salcedo Chavez Sulema</t>
  </si>
  <si>
    <t>Mendoza Jimenez Eder</t>
  </si>
  <si>
    <t>Sandoval Lopez Angelica Edith</t>
  </si>
  <si>
    <t>Gonzalez Zamora Camelia Elizabeth</t>
  </si>
  <si>
    <t>Navarro Sanchez Jose Luis</t>
  </si>
  <si>
    <t>Marquez Vega Martin Adan</t>
  </si>
  <si>
    <t>Bizarro Flores Jorge</t>
  </si>
  <si>
    <t>Salgado Romero Enrique Angel</t>
  </si>
  <si>
    <t>Hernandez Mendoza Miguel</t>
  </si>
  <si>
    <t>Lomeli de la Rosa Juan Antonio</t>
  </si>
  <si>
    <t>Aguirre Bernal Pablo</t>
  </si>
  <si>
    <t>Macias Aniceto Nayeli Rosario</t>
  </si>
  <si>
    <t>Departamento 1300 DIRECCION SERVICIOS PUBLICOS</t>
  </si>
  <si>
    <t>Departamento 1301 DEPARTAMENTO SERVICIOS PUBLICOS</t>
  </si>
  <si>
    <t>De Santiago Hernandez Carlos</t>
  </si>
  <si>
    <t>Bobadilla Gonzalez Juan Ramon</t>
  </si>
  <si>
    <t>Gomez Enriquez Francisca</t>
  </si>
  <si>
    <t xml:space="preserve"> Zenteno Vazquez Olivia</t>
  </si>
  <si>
    <t>Vergara Robles Marisela</t>
  </si>
  <si>
    <t>Ruiz Garcia Carlos</t>
  </si>
  <si>
    <t>Jefe Proyectos</t>
  </si>
  <si>
    <t>Flores Lopez Monica</t>
  </si>
  <si>
    <t>RAVF620205</t>
  </si>
  <si>
    <t>MORM760127</t>
  </si>
  <si>
    <t>PALS720510</t>
  </si>
  <si>
    <t>VIGA570520</t>
  </si>
  <si>
    <t>BAPD871112</t>
  </si>
  <si>
    <t>ZANS710616</t>
  </si>
  <si>
    <t>CEFH850514</t>
  </si>
  <si>
    <t>CASJ910919</t>
  </si>
  <si>
    <t>GUZL710826</t>
  </si>
  <si>
    <t>CASJ790608</t>
  </si>
  <si>
    <t>SAAJ621126</t>
  </si>
  <si>
    <t>MEOA700603</t>
  </si>
  <si>
    <t>CASH730316</t>
  </si>
  <si>
    <t>RACM471111</t>
  </si>
  <si>
    <t>AENI660822</t>
  </si>
  <si>
    <t>GAVA560913</t>
  </si>
  <si>
    <t>Santana Gutierrez Juan Martin</t>
  </si>
  <si>
    <t>Cervantes de la Luz Rodolfo</t>
  </si>
  <si>
    <t>Rodriguez Zamora Adrian</t>
  </si>
  <si>
    <t>Cuevas Lopez Andrea Guadalupe</t>
  </si>
  <si>
    <t>Rojas Vazquez Ezequiel</t>
  </si>
  <si>
    <t>Rangel Fernandez Julio Cesar</t>
  </si>
  <si>
    <t>Delgadillo Limon Elizabeth</t>
  </si>
  <si>
    <t>Ibarra Ortiz Georgina Arely</t>
  </si>
  <si>
    <t>Zambrano Herrera Antonio</t>
  </si>
  <si>
    <t>Pantoja Zambrano Gabriel</t>
  </si>
  <si>
    <t>Tovar Gonzalez Ma Luisa</t>
  </si>
  <si>
    <t>Aguilar Perez Gabriel</t>
  </si>
  <si>
    <t>Miranda Navarro Sergio</t>
  </si>
  <si>
    <t>Ines Flores Jose de Jesus</t>
  </si>
  <si>
    <t>Operador de Maquinaria</t>
  </si>
  <si>
    <t>Flores Velazquez Cinthya</t>
  </si>
  <si>
    <t>Mendoza Campos Jose Alberto</t>
  </si>
  <si>
    <t>Lopez Salazar Sergio</t>
  </si>
  <si>
    <t>Chacon Lomeli Marco Antonio</t>
  </si>
  <si>
    <t>IARG830615</t>
  </si>
  <si>
    <t>HAPH580813</t>
  </si>
  <si>
    <t>RIRL600229</t>
  </si>
  <si>
    <t>RACJ830501</t>
  </si>
  <si>
    <t>Rosales Arias Yezel</t>
  </si>
  <si>
    <t>ROAY871205</t>
  </si>
  <si>
    <t>Cornejo Gutierrez Arcadio</t>
  </si>
  <si>
    <t>COGA7505233</t>
  </si>
  <si>
    <t>AOCA-781113</t>
  </si>
  <si>
    <t>SAAR550725</t>
  </si>
  <si>
    <t>SENA810604</t>
  </si>
  <si>
    <t>PASD900403</t>
  </si>
  <si>
    <t>PABA440130</t>
  </si>
  <si>
    <t>CUIC830806</t>
  </si>
  <si>
    <t>RAOE591115</t>
  </si>
  <si>
    <t>Triguero Ines Reyes</t>
  </si>
  <si>
    <t>TIIR870315</t>
  </si>
  <si>
    <t>GACJ680909</t>
  </si>
  <si>
    <t>GORE410113</t>
  </si>
  <si>
    <t>JATL600222</t>
  </si>
  <si>
    <t>CACL600827</t>
  </si>
  <si>
    <t>SAGJ890427</t>
  </si>
  <si>
    <t>Ibarra Salcedo Luis Enrique</t>
  </si>
  <si>
    <t>IASL900713</t>
  </si>
  <si>
    <t>MESJ901001</t>
  </si>
  <si>
    <t>VECA810913</t>
  </si>
  <si>
    <t>FOLS780202</t>
  </si>
  <si>
    <t>CAVA710421</t>
  </si>
  <si>
    <t>RIYJ890202</t>
  </si>
  <si>
    <t>Ibarra Ramirez Jose Guadalupe</t>
  </si>
  <si>
    <t>SACS880819</t>
  </si>
  <si>
    <t>SALA871004</t>
  </si>
  <si>
    <t>GOZC701118</t>
  </si>
  <si>
    <t>NASL831215</t>
  </si>
  <si>
    <t>HEMM760915</t>
  </si>
  <si>
    <t>LORJ860129</t>
  </si>
  <si>
    <t>Salgado Romero Armando Jesus</t>
  </si>
  <si>
    <t>Solano Velasco Olga</t>
  </si>
  <si>
    <t>Olivarez Lopez Ruben</t>
  </si>
  <si>
    <t>OILR790901</t>
  </si>
  <si>
    <t>VERM740531</t>
  </si>
  <si>
    <t>FULE641222</t>
  </si>
  <si>
    <t>CULA921130</t>
  </si>
  <si>
    <t>CALM890327</t>
  </si>
  <si>
    <t>Rangel Fernandez Angeles</t>
  </si>
  <si>
    <t>Moreno Martinez Mario</t>
  </si>
  <si>
    <t>Bautista Quintero Jose Angel</t>
  </si>
  <si>
    <t>Navarro Vargas Narciso</t>
  </si>
  <si>
    <t>Torres Hernandez Miguel</t>
  </si>
  <si>
    <t>Coordinador Agencias y Delegaciones</t>
  </si>
  <si>
    <t>Jefe Operativo Rastro</t>
  </si>
  <si>
    <t>VAVG741001</t>
  </si>
  <si>
    <t>Saucedo Loma Jose Vicente</t>
  </si>
  <si>
    <t>Sanchez Hernandez Jose Luis</t>
  </si>
  <si>
    <t>Flores Hernandez J Refugio</t>
  </si>
  <si>
    <t>Garcia Hernandez Jose Uriel</t>
  </si>
  <si>
    <t>CAHE701222</t>
  </si>
  <si>
    <t>Hernandez Zuñiga Jose Ramiro</t>
  </si>
  <si>
    <t>Guzman Romero Arturo</t>
  </si>
  <si>
    <t>Garcia Rosales Alfredo</t>
  </si>
  <si>
    <t>Operador Agua Potable</t>
  </si>
  <si>
    <t>Gudiño Daniel Guillermo</t>
  </si>
  <si>
    <t>Gonzalez Ramirez Oscar</t>
  </si>
  <si>
    <t>Departamento 1330 DEPARTAMENTO MERCADOS</t>
  </si>
  <si>
    <t>Ibarra Hernandez Ricardo</t>
  </si>
  <si>
    <t>Loza Ornelas Victor Manuel</t>
  </si>
  <si>
    <t>Cuevas Olmedo Graciela</t>
  </si>
  <si>
    <t>Departamento 1710 DEPTO AGRICULTURA, GANADERIA Y DESARROLLO RURAL</t>
  </si>
  <si>
    <t>Flores del Toro Alfonso</t>
  </si>
  <si>
    <t>52</t>
  </si>
  <si>
    <t>53</t>
  </si>
  <si>
    <t>54</t>
  </si>
  <si>
    <t>55</t>
  </si>
  <si>
    <t>56</t>
  </si>
  <si>
    <t>57</t>
  </si>
  <si>
    <t>58</t>
  </si>
  <si>
    <t>1/4</t>
  </si>
  <si>
    <t>2/4</t>
  </si>
  <si>
    <t>3/4</t>
  </si>
  <si>
    <t>4/4</t>
  </si>
  <si>
    <t>Garavito Valencia Gabriel</t>
  </si>
  <si>
    <t>Vazquez Ibarra Apolinario</t>
  </si>
  <si>
    <t>TOHM670302</t>
  </si>
  <si>
    <t>LEOS671127</t>
  </si>
  <si>
    <t>LOGK871126</t>
  </si>
  <si>
    <t>SAOL800217</t>
  </si>
  <si>
    <t>VAPG720607</t>
  </si>
  <si>
    <t>GAEJ740913</t>
  </si>
  <si>
    <t>GUOG620103</t>
  </si>
  <si>
    <t>NAVN650908</t>
  </si>
  <si>
    <t>POGA820605</t>
  </si>
  <si>
    <t>Portugal Garcia Allan Phillippe</t>
  </si>
  <si>
    <t>CALJ561016</t>
  </si>
  <si>
    <t>Cravioto Lebrija Jesus Alejandro</t>
  </si>
  <si>
    <t>ROVE560509</t>
  </si>
  <si>
    <t>IAOG860423</t>
  </si>
  <si>
    <t>RAFJ901001</t>
  </si>
  <si>
    <t>ZAHA890929</t>
  </si>
  <si>
    <t>GUCA670701</t>
  </si>
  <si>
    <t>LORR670629</t>
  </si>
  <si>
    <t>LOOV780516</t>
  </si>
  <si>
    <t>CUOG880405</t>
  </si>
  <si>
    <t>SARE830805</t>
  </si>
  <si>
    <t>PEPL610619</t>
  </si>
  <si>
    <t>TOGL710701</t>
  </si>
  <si>
    <t>MAGF750309PY8</t>
  </si>
  <si>
    <t>CECJ951123</t>
  </si>
  <si>
    <t>MECA900522</t>
  </si>
  <si>
    <t>FOTA380802</t>
  </si>
  <si>
    <t>SAOM610811</t>
  </si>
  <si>
    <t>XIOC721126</t>
  </si>
  <si>
    <t>Xilonzochilt Ocampo Maria Cristina</t>
  </si>
  <si>
    <t>LOSS820312</t>
  </si>
  <si>
    <t>Partida Macias Mayra Guadalupe</t>
  </si>
  <si>
    <t>OOCJ601216</t>
  </si>
  <si>
    <t>Orozco Cuevas J. Jesus</t>
  </si>
  <si>
    <t>OOME860913</t>
  </si>
  <si>
    <t>GAED780412</t>
  </si>
  <si>
    <t>SALV670811</t>
  </si>
  <si>
    <t>RORA900311</t>
  </si>
  <si>
    <t>DIVA750705</t>
  </si>
  <si>
    <t>Machuca Valencia Carlos Alfonso</t>
  </si>
  <si>
    <t>Martinez Ornelas Jose Luis</t>
  </si>
  <si>
    <t>Cuevas Campos Ismael</t>
  </si>
  <si>
    <t>Administrador</t>
  </si>
  <si>
    <t>Lamas Ortiz Camila Alejandra</t>
  </si>
  <si>
    <t>Velazquez Avila Armando</t>
  </si>
  <si>
    <t>VACE540817</t>
  </si>
  <si>
    <t>Cazares Hernandez Maria Elena</t>
  </si>
  <si>
    <t>MAOL700526</t>
  </si>
  <si>
    <t>MAVC830401</t>
  </si>
  <si>
    <t>Perez Hernandez Bogar</t>
  </si>
  <si>
    <t>PEHB711219</t>
  </si>
  <si>
    <t>VEAA910723</t>
  </si>
  <si>
    <t>LAOC920714</t>
  </si>
  <si>
    <t>GASI700705</t>
  </si>
  <si>
    <t>GAVG560205</t>
  </si>
  <si>
    <t>MOMM850908</t>
  </si>
  <si>
    <t>AIGG6305057S2</t>
  </si>
  <si>
    <t>AIRD880504SF6</t>
  </si>
  <si>
    <t>AINL700323</t>
  </si>
  <si>
    <t>BIOJ740926HS6</t>
  </si>
  <si>
    <t>CAHG930709</t>
  </si>
  <si>
    <t>GOPM8805292L2</t>
  </si>
  <si>
    <t>MAVR891215UF4</t>
  </si>
  <si>
    <t>MONE910830277</t>
  </si>
  <si>
    <t>VARA470726DQ5</t>
  </si>
  <si>
    <t>VAIA570131CB5</t>
  </si>
  <si>
    <t>ZEVO910228VB8</t>
  </si>
  <si>
    <t>GAHU921108FA2</t>
  </si>
  <si>
    <t>FOHR550704RP4</t>
  </si>
  <si>
    <t>SAHL570726GCA</t>
  </si>
  <si>
    <t>PEGA631022PW4</t>
  </si>
  <si>
    <t>AUBP700209BJ2</t>
  </si>
  <si>
    <t>AEMD930721RU2</t>
  </si>
  <si>
    <t>AALP8501256P9</t>
  </si>
  <si>
    <t>BITL890213N70</t>
  </si>
  <si>
    <t>BIFJ6909088C5</t>
  </si>
  <si>
    <t>BOGJ931127D9A</t>
  </si>
  <si>
    <t>CAVA710421S43</t>
  </si>
  <si>
    <t>CELR740807CT9</t>
  </si>
  <si>
    <t>CADP4502236D3</t>
  </si>
  <si>
    <t>CURA8009104MA</t>
  </si>
  <si>
    <t>SAHC890217DP5</t>
  </si>
  <si>
    <t>DELE9107028H8</t>
  </si>
  <si>
    <t>DIDT921007TP9</t>
  </si>
  <si>
    <t>FOVC9401028A6</t>
  </si>
  <si>
    <t>FOLM681203GK5</t>
  </si>
  <si>
    <t>GARA630112BP6</t>
  </si>
  <si>
    <t>GOMP890702KS9</t>
  </si>
  <si>
    <t>GOEF7810043KA</t>
  </si>
  <si>
    <t>GORO970227IY9</t>
  </si>
  <si>
    <t>GUDG7201097Y5</t>
  </si>
  <si>
    <t>GURA910917KX6</t>
  </si>
  <si>
    <t>HEZR910222EE0</t>
  </si>
  <si>
    <t>IAHR710325DZ5</t>
  </si>
  <si>
    <t>IEFJ820921HV6</t>
  </si>
  <si>
    <t>MAAN920323H52</t>
  </si>
  <si>
    <t>MAVA7312131Q8</t>
  </si>
  <si>
    <t>MACM511008T73</t>
  </si>
  <si>
    <t>MEJE840830HN0</t>
  </si>
  <si>
    <t>MEJV930728KB0</t>
  </si>
  <si>
    <t>MINS5805151W9</t>
  </si>
  <si>
    <t>PAZG790324KV3</t>
  </si>
  <si>
    <t>PAMM880224BP9</t>
  </si>
  <si>
    <t>RAFA960802QKA</t>
  </si>
  <si>
    <t>ROZA700626NJ8</t>
  </si>
  <si>
    <t>RUGC870109GSA</t>
  </si>
  <si>
    <t>SARA780809839</t>
  </si>
  <si>
    <t>SOVA650806D36</t>
  </si>
  <si>
    <t>C. ALFONSO VILLA GONZALEZ</t>
  </si>
  <si>
    <t>Palos Vaca J Jesus</t>
  </si>
  <si>
    <t>Alvarado Miranda Jose de Jesus</t>
  </si>
  <si>
    <t>Del Toro Gonzalez Martin</t>
  </si>
  <si>
    <t>TOGM551111</t>
  </si>
  <si>
    <t>Martinez Sanchez Juan Pablo</t>
  </si>
  <si>
    <t>MASJ850203</t>
  </si>
  <si>
    <t>Villanueva Valadez Jose</t>
  </si>
  <si>
    <t>VIVJ590106</t>
  </si>
  <si>
    <t xml:space="preserve">Supervisor </t>
  </si>
  <si>
    <t>Valdez Gonzalez Paola</t>
  </si>
  <si>
    <t>Herrera Alonzo Ana Cecilia</t>
  </si>
  <si>
    <t>Campos Salazar Daniel</t>
  </si>
  <si>
    <t>Gaytan Cruz Gabriela Elizabeth</t>
  </si>
  <si>
    <t>Vega Luvian Brenda Yadira</t>
  </si>
  <si>
    <t>VELB880907</t>
  </si>
  <si>
    <t>Perez Campos J Jesus</t>
  </si>
  <si>
    <t>PECJ451127</t>
  </si>
  <si>
    <t>VAGP940523</t>
  </si>
  <si>
    <t>CASD770228</t>
  </si>
  <si>
    <t>HEAA880128</t>
  </si>
  <si>
    <t>AAMJ620414</t>
  </si>
  <si>
    <t>PAVJ620715</t>
  </si>
  <si>
    <t>CUCI820224</t>
  </si>
  <si>
    <t>LEUV571012</t>
  </si>
  <si>
    <t>Leal Urzua  Victoria</t>
  </si>
  <si>
    <t>Carbajal Ornelas Teodora</t>
  </si>
  <si>
    <t>CAOT510401</t>
  </si>
  <si>
    <t>Dominguez Plascencia Carlos</t>
  </si>
  <si>
    <t>DOPC670610</t>
  </si>
  <si>
    <t>Parra Camarena Rigoberto</t>
  </si>
  <si>
    <t>PACR610110</t>
  </si>
  <si>
    <t>Ramirez Morales Jaime</t>
  </si>
  <si>
    <t>RAMJ651103</t>
  </si>
  <si>
    <t>Valadez Casillas Jose Angel</t>
  </si>
  <si>
    <t>VACX691012</t>
  </si>
  <si>
    <t>VIMR880805</t>
  </si>
  <si>
    <t>Ruiz Jimenez Everardo</t>
  </si>
  <si>
    <t>RUJE560706</t>
  </si>
  <si>
    <t>Vargas Olmedo Gilberto</t>
  </si>
  <si>
    <t>VAOG480919</t>
  </si>
  <si>
    <t>Martin Navarro Ricardo Vidal</t>
  </si>
  <si>
    <t>Bizarro Frausto Karina Yaneht</t>
  </si>
  <si>
    <t>Hoyos Campos Ana Paula</t>
  </si>
  <si>
    <t>HOCA950426</t>
  </si>
  <si>
    <t>Rameño Rivera Daniela</t>
  </si>
  <si>
    <t>RARD800417</t>
  </si>
  <si>
    <t>Amezcua Alvarado Bertha Esmeralda</t>
  </si>
  <si>
    <t>Mendoza Garcia Pablo</t>
  </si>
  <si>
    <t>Silva Contreras Ignacio</t>
  </si>
  <si>
    <t>Castillo Cortez Roberto</t>
  </si>
  <si>
    <t>Navarro Gomez J Jesus</t>
  </si>
  <si>
    <t>NAGJ460804</t>
  </si>
  <si>
    <t>SICI670207</t>
  </si>
  <si>
    <t>Arce Alejandra Janette</t>
  </si>
  <si>
    <t>AEXA931006</t>
  </si>
  <si>
    <t>Martinez Perez Adahli Marlen</t>
  </si>
  <si>
    <t>MAPA950718</t>
  </si>
  <si>
    <t>MEGP570208</t>
  </si>
  <si>
    <t>CACR820920</t>
  </si>
  <si>
    <t>GACG881202</t>
  </si>
  <si>
    <t>AEAB760525</t>
  </si>
  <si>
    <t>BAQA720703</t>
  </si>
  <si>
    <t>Gonzalez Sanchez Victor</t>
  </si>
  <si>
    <t>Vega Luvian Mariely</t>
  </si>
  <si>
    <t>Repartidor</t>
  </si>
  <si>
    <t>Zambrano Flores Fco Xavier</t>
  </si>
  <si>
    <t>ZAFX</t>
  </si>
  <si>
    <t>Flores Gomez Jessica Yesenia</t>
  </si>
  <si>
    <t>FOGJ910925M94</t>
  </si>
  <si>
    <t>Sanchez Herrera Ma de Jesus</t>
  </si>
  <si>
    <t>SAHJ810205V15</t>
  </si>
  <si>
    <t>AOCV511102</t>
  </si>
  <si>
    <t>DIFERENCIA</t>
  </si>
  <si>
    <t>GOSV630321</t>
  </si>
  <si>
    <t>Diaz Gomez Sahara Jennine</t>
  </si>
  <si>
    <t>DIGS891203</t>
  </si>
  <si>
    <t>Villegas Zamora Martin</t>
  </si>
  <si>
    <t>Villegas Zamora Jose de Jesus</t>
  </si>
  <si>
    <t>VIZJ821106</t>
  </si>
  <si>
    <t>VIZM860521</t>
  </si>
  <si>
    <t>Valencia Chavez Guillermo</t>
  </si>
  <si>
    <t>VACG580925</t>
  </si>
  <si>
    <t>Delgadillo Alonzo Lorenzo</t>
  </si>
  <si>
    <t>Vazquez Sarao Jose Angel</t>
  </si>
  <si>
    <t>Lopez Lorenzo Margarito</t>
  </si>
  <si>
    <t>01/33</t>
  </si>
  <si>
    <t>02/33</t>
  </si>
  <si>
    <t>03/33</t>
  </si>
  <si>
    <t>04/33</t>
  </si>
  <si>
    <t>05/33</t>
  </si>
  <si>
    <t>06/33</t>
  </si>
  <si>
    <t>07/33</t>
  </si>
  <si>
    <t>08/33</t>
  </si>
  <si>
    <t>09/33</t>
  </si>
  <si>
    <t>10/33</t>
  </si>
  <si>
    <t>11/33</t>
  </si>
  <si>
    <t>12/33</t>
  </si>
  <si>
    <t>13/33</t>
  </si>
  <si>
    <t>14/33</t>
  </si>
  <si>
    <t>15/33</t>
  </si>
  <si>
    <t>16/33</t>
  </si>
  <si>
    <t>17/33</t>
  </si>
  <si>
    <t>18/33</t>
  </si>
  <si>
    <t>19/33</t>
  </si>
  <si>
    <t>20/33</t>
  </si>
  <si>
    <t>21/33</t>
  </si>
  <si>
    <t>22/33</t>
  </si>
  <si>
    <t>23/33</t>
  </si>
  <si>
    <t>24/33</t>
  </si>
  <si>
    <t>25/33</t>
  </si>
  <si>
    <t>26/33</t>
  </si>
  <si>
    <t>27/33</t>
  </si>
  <si>
    <t>28/33</t>
  </si>
  <si>
    <t>29/33</t>
  </si>
  <si>
    <t>30/33</t>
  </si>
  <si>
    <t>31/33</t>
  </si>
  <si>
    <t>32/33</t>
  </si>
  <si>
    <t>33/33</t>
  </si>
  <si>
    <t>Nuñez Espinoza Ramon</t>
  </si>
  <si>
    <t>NUER</t>
  </si>
  <si>
    <t>Nuño Villegas Moises Armando</t>
  </si>
  <si>
    <t>Del Toro Sanchez Faviola</t>
  </si>
  <si>
    <t>Sierra Alvarez Ma Cristina</t>
  </si>
  <si>
    <t>Barreras Navarro Antonio</t>
  </si>
  <si>
    <t>01/24</t>
  </si>
  <si>
    <t>02/24</t>
  </si>
  <si>
    <t>03/24</t>
  </si>
  <si>
    <t>04/24</t>
  </si>
  <si>
    <t>05/24</t>
  </si>
  <si>
    <t>06/24</t>
  </si>
  <si>
    <t>07/24</t>
  </si>
  <si>
    <t>08/24</t>
  </si>
  <si>
    <t>09/24</t>
  </si>
  <si>
    <t>10/24</t>
  </si>
  <si>
    <t>11/24</t>
  </si>
  <si>
    <t>12/24</t>
  </si>
  <si>
    <t>13/24</t>
  </si>
  <si>
    <t>14/24</t>
  </si>
  <si>
    <t>15/24</t>
  </si>
  <si>
    <t>16/24</t>
  </si>
  <si>
    <t>17/24</t>
  </si>
  <si>
    <t>18/24</t>
  </si>
  <si>
    <t>19/24</t>
  </si>
  <si>
    <t>20/24</t>
  </si>
  <si>
    <t>21/24</t>
  </si>
  <si>
    <t>22/24</t>
  </si>
  <si>
    <t>23/24</t>
  </si>
  <si>
    <t>24/24</t>
  </si>
  <si>
    <t>Torres Garcia Valentin</t>
  </si>
  <si>
    <t>SIAC530106</t>
  </si>
  <si>
    <t>TOSF811224</t>
  </si>
  <si>
    <t>NUVM950307</t>
  </si>
  <si>
    <t>TOGV560220</t>
  </si>
  <si>
    <t>LOLM741227</t>
  </si>
  <si>
    <t>Becerra Enriquez Francisco</t>
  </si>
  <si>
    <t>BEEF360304</t>
  </si>
  <si>
    <t>Intendente Malecon Chante</t>
  </si>
  <si>
    <t>Rancurello Gonzalez Gabriel Alfredo</t>
  </si>
  <si>
    <t>Huizar Sanchez Gibran Rurico</t>
  </si>
  <si>
    <t>RAGG911030</t>
  </si>
  <si>
    <t>BANA371025</t>
  </si>
  <si>
    <t>HUSR881007</t>
  </si>
  <si>
    <t>VASA860306</t>
  </si>
  <si>
    <t>Delgadillo Alonso Jorge</t>
  </si>
  <si>
    <t>DEAJ</t>
  </si>
  <si>
    <t>Santana Delgadillo Leonardo Javier</t>
  </si>
  <si>
    <t>SADL</t>
  </si>
  <si>
    <t>Valencia Martinez Jhonatan</t>
  </si>
  <si>
    <t>VAMJ</t>
  </si>
  <si>
    <t>Morales Sotelo J Guadalupe</t>
  </si>
  <si>
    <t>MOSG650801</t>
  </si>
  <si>
    <t>Valentin Flores Antonio</t>
  </si>
  <si>
    <t>Elvira Murillo Maria del Rosario</t>
  </si>
  <si>
    <t>EIMR551007</t>
  </si>
  <si>
    <t>Intendente Chante</t>
  </si>
  <si>
    <t>Hernandez Mora Angel Alberto</t>
  </si>
  <si>
    <t>HEMA</t>
  </si>
  <si>
    <t>Velazquez Vergara Braulio</t>
  </si>
  <si>
    <t>VEVB660326</t>
  </si>
  <si>
    <t>Alvarez Gonzalez Jose de Jesus</t>
  </si>
  <si>
    <t>Garcia Sanchez Teresita</t>
  </si>
  <si>
    <t>GAST791003</t>
  </si>
  <si>
    <t>Garcia Mendoza Gabriela</t>
  </si>
  <si>
    <t>GAMG790327</t>
  </si>
  <si>
    <t>Morales Sandoval Erik Guadalupe</t>
  </si>
  <si>
    <t>NOMINA CORRESPONDIENTE A LA 2 DA  QUINCENA DE MARZO 2016</t>
  </si>
  <si>
    <t>Ramirez Perez Joaquin</t>
  </si>
  <si>
    <t>Morales Marquez Joel</t>
  </si>
  <si>
    <t>RAPJ910726</t>
  </si>
  <si>
    <t>MOMJ790713</t>
  </si>
  <si>
    <t>Ibarra Vega Salvador</t>
  </si>
  <si>
    <t>IAVS</t>
  </si>
  <si>
    <t>Valdez Perez Alejandro</t>
  </si>
  <si>
    <t>VAPA</t>
  </si>
  <si>
    <t>Ayudante Gral</t>
  </si>
  <si>
    <t>Ibarra Lazcano Luis Javier</t>
  </si>
  <si>
    <t>IALL</t>
  </si>
  <si>
    <t>Peon</t>
  </si>
  <si>
    <t>Huerta Macias Marcelino</t>
  </si>
  <si>
    <t>HUMM</t>
  </si>
  <si>
    <t>Ibarra Ramirez Oscar</t>
  </si>
  <si>
    <t>IARO</t>
  </si>
  <si>
    <t>Vazquez Vazquez Alvaro</t>
  </si>
  <si>
    <t>VAVA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</si>
</sst>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  <numFmt numFmtId="170" formatCode="#,##0.00;[Red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80A]hh:mm:ss\ AM/PM"/>
  </numFmts>
  <fonts count="11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1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7"/>
      <name val="Arial"/>
      <family val="2"/>
    </font>
    <font>
      <sz val="24"/>
      <name val="Baskerville Old Face"/>
      <family val="1"/>
    </font>
    <font>
      <b/>
      <sz val="9"/>
      <name val="Centaur"/>
      <family val="1"/>
    </font>
    <font>
      <b/>
      <sz val="12"/>
      <name val="Andalus"/>
      <family val="1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b/>
      <sz val="7"/>
      <name val="Arial Unicode MS"/>
      <family val="2"/>
    </font>
    <font>
      <sz val="7"/>
      <name val="Book Antiqua"/>
      <family val="1"/>
    </font>
    <font>
      <b/>
      <sz val="8"/>
      <name val="Book Antiqua"/>
      <family val="1"/>
    </font>
    <font>
      <b/>
      <sz val="14"/>
      <name val="Book Antiqua"/>
      <family val="1"/>
    </font>
    <font>
      <b/>
      <sz val="10"/>
      <name val="Andalus"/>
      <family val="1"/>
    </font>
    <font>
      <b/>
      <sz val="9"/>
      <name val="Cambria"/>
      <family val="1"/>
    </font>
    <font>
      <b/>
      <sz val="8"/>
      <name val="Arial Unicode MS"/>
      <family val="2"/>
    </font>
    <font>
      <b/>
      <sz val="16"/>
      <name val="Perpetua"/>
      <family val="1"/>
    </font>
    <font>
      <sz val="8"/>
      <name val="Andalus"/>
      <family val="1"/>
    </font>
    <font>
      <sz val="16"/>
      <name val="Iskoola Pota"/>
      <family val="1"/>
    </font>
    <font>
      <sz val="11"/>
      <name val="Cambria"/>
      <family val="1"/>
    </font>
    <font>
      <b/>
      <sz val="6"/>
      <name val="Arial"/>
      <family val="2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>
        <color indexed="12"/>
      </right>
      <top style="thin"/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/>
      <bottom style="hair">
        <color indexed="12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12"/>
      </left>
      <right style="thin">
        <color indexed="12"/>
      </right>
      <top style="hair"/>
      <bottom style="hair">
        <color indexed="12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9" fillId="20" borderId="0" applyNumberFormat="0" applyBorder="0" applyAlignment="0" applyProtection="0"/>
    <xf numFmtId="0" fontId="100" fillId="21" borderId="1" applyNumberFormat="0" applyAlignment="0" applyProtection="0"/>
    <xf numFmtId="0" fontId="101" fillId="22" borderId="2" applyNumberFormat="0" applyAlignment="0" applyProtection="0"/>
    <xf numFmtId="0" fontId="102" fillId="0" borderId="3" applyNumberFormat="0" applyFill="0" applyAlignment="0" applyProtection="0"/>
    <xf numFmtId="0" fontId="103" fillId="0" borderId="0" applyNumberFormat="0" applyFill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8" fillId="26" borderId="0" applyNumberFormat="0" applyBorder="0" applyAlignment="0" applyProtection="0"/>
    <xf numFmtId="0" fontId="98" fillId="27" borderId="0" applyNumberFormat="0" applyBorder="0" applyAlignment="0" applyProtection="0"/>
    <xf numFmtId="0" fontId="98" fillId="28" borderId="0" applyNumberFormat="0" applyBorder="0" applyAlignment="0" applyProtection="0"/>
    <xf numFmtId="0" fontId="104" fillId="29" borderId="1" applyNumberFormat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9" fillId="21" borderId="5" applyNumberFormat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6" applyNumberFormat="0" applyFill="0" applyAlignment="0" applyProtection="0"/>
    <xf numFmtId="0" fontId="114" fillId="0" borderId="7" applyNumberFormat="0" applyFill="0" applyAlignment="0" applyProtection="0"/>
    <xf numFmtId="0" fontId="103" fillId="0" borderId="8" applyNumberFormat="0" applyFill="0" applyAlignment="0" applyProtection="0"/>
    <xf numFmtId="0" fontId="115" fillId="0" borderId="9" applyNumberFormat="0" applyFill="0" applyAlignment="0" applyProtection="0"/>
  </cellStyleXfs>
  <cellXfs count="967"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164" fontId="0" fillId="0" borderId="11" xfId="0" applyNumberFormat="1" applyFill="1" applyBorder="1" applyAlignment="1">
      <alignment horizontal="centerContinuous"/>
    </xf>
    <xf numFmtId="164" fontId="0" fillId="0" borderId="11" xfId="0" applyNumberFormat="1" applyFill="1" applyBorder="1" applyAlignment="1">
      <alignment horizontal="centerContinuous" wrapText="1"/>
    </xf>
    <xf numFmtId="0" fontId="5" fillId="0" borderId="12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3" xfId="0" applyFont="1" applyFill="1" applyBorder="1" applyAlignment="1">
      <alignment/>
    </xf>
    <xf numFmtId="164" fontId="2" fillId="0" borderId="14" xfId="0" applyNumberFormat="1" applyFont="1" applyFill="1" applyBorder="1" applyAlignment="1">
      <alignment horizontal="left"/>
    </xf>
    <xf numFmtId="164" fontId="0" fillId="0" borderId="14" xfId="0" applyNumberFormat="1" applyFill="1" applyBorder="1" applyAlignment="1">
      <alignment horizontal="centerContinuous"/>
    </xf>
    <xf numFmtId="164" fontId="0" fillId="0" borderId="14" xfId="0" applyNumberFormat="1" applyFill="1" applyBorder="1" applyAlignment="1">
      <alignment horizontal="centerContinuous" wrapText="1"/>
    </xf>
    <xf numFmtId="164" fontId="8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1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164" fontId="11" fillId="0" borderId="18" xfId="0" applyNumberFormat="1" applyFont="1" applyFill="1" applyBorder="1" applyAlignment="1">
      <alignment horizontal="centerContinuous"/>
    </xf>
    <xf numFmtId="164" fontId="11" fillId="0" borderId="15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5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20" xfId="0" applyFont="1" applyFill="1" applyBorder="1" applyAlignment="1">
      <alignment wrapText="1"/>
    </xf>
    <xf numFmtId="164" fontId="1" fillId="33" borderId="20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0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5" xfId="0" applyFont="1" applyFill="1" applyBorder="1" applyAlignment="1">
      <alignment/>
    </xf>
    <xf numFmtId="164" fontId="10" fillId="34" borderId="15" xfId="0" applyNumberFormat="1" applyFont="1" applyFill="1" applyBorder="1" applyAlignment="1">
      <alignment horizontal="right"/>
    </xf>
    <xf numFmtId="164" fontId="0" fillId="34" borderId="15" xfId="0" applyNumberFormat="1" applyFill="1" applyBorder="1" applyAlignment="1">
      <alignment/>
    </xf>
    <xf numFmtId="164" fontId="11" fillId="34" borderId="15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left"/>
    </xf>
    <xf numFmtId="0" fontId="4" fillId="34" borderId="15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164" fontId="4" fillId="34" borderId="15" xfId="0" applyNumberFormat="1" applyFont="1" applyFill="1" applyBorder="1" applyAlignment="1">
      <alignment/>
    </xf>
    <xf numFmtId="164" fontId="4" fillId="33" borderId="20" xfId="0" applyNumberFormat="1" applyFont="1" applyFill="1" applyBorder="1" applyAlignment="1">
      <alignment wrapText="1"/>
    </xf>
    <xf numFmtId="164" fontId="4" fillId="33" borderId="2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4" fillId="0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 wrapText="1"/>
    </xf>
    <xf numFmtId="164" fontId="14" fillId="0" borderId="15" xfId="0" applyNumberFormat="1" applyFont="1" applyFill="1" applyBorder="1" applyAlignment="1">
      <alignment wrapText="1"/>
    </xf>
    <xf numFmtId="164" fontId="4" fillId="34" borderId="15" xfId="0" applyNumberFormat="1" applyFont="1" applyFill="1" applyBorder="1" applyAlignment="1">
      <alignment/>
    </xf>
    <xf numFmtId="164" fontId="7" fillId="34" borderId="15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7" fillId="34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4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1" fillId="35" borderId="15" xfId="0" applyNumberFormat="1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15" xfId="0" applyNumberFormat="1" applyFill="1" applyBorder="1" applyAlignment="1">
      <alignment wrapText="1"/>
    </xf>
    <xf numFmtId="164" fontId="14" fillId="35" borderId="15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5" xfId="0" applyFont="1" applyFill="1" applyBorder="1" applyAlignment="1">
      <alignment/>
    </xf>
    <xf numFmtId="164" fontId="18" fillId="0" borderId="11" xfId="0" applyNumberFormat="1" applyFont="1" applyFill="1" applyBorder="1" applyAlignment="1">
      <alignment horizontal="left"/>
    </xf>
    <xf numFmtId="164" fontId="18" fillId="0" borderId="11" xfId="0" applyNumberFormat="1" applyFont="1" applyFill="1" applyBorder="1" applyAlignment="1">
      <alignment/>
    </xf>
    <xf numFmtId="164" fontId="19" fillId="0" borderId="14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5" xfId="0" applyFont="1" applyFill="1" applyBorder="1" applyAlignment="1">
      <alignment/>
    </xf>
    <xf numFmtId="0" fontId="23" fillId="35" borderId="15" xfId="0" applyFont="1" applyFill="1" applyBorder="1" applyAlignment="1">
      <alignment/>
    </xf>
    <xf numFmtId="0" fontId="24" fillId="35" borderId="15" xfId="0" applyFont="1" applyFill="1" applyBorder="1" applyAlignment="1">
      <alignment/>
    </xf>
    <xf numFmtId="0" fontId="25" fillId="35" borderId="15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5" xfId="0" applyNumberFormat="1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28" fillId="0" borderId="11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1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164" fontId="8" fillId="35" borderId="21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11" fillId="35" borderId="21" xfId="0" applyNumberFormat="1" applyFont="1" applyFill="1" applyBorder="1" applyAlignment="1">
      <alignment/>
    </xf>
    <xf numFmtId="0" fontId="8" fillId="34" borderId="15" xfId="0" applyFont="1" applyFill="1" applyBorder="1" applyAlignment="1">
      <alignment/>
    </xf>
    <xf numFmtId="164" fontId="8" fillId="34" borderId="15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15" xfId="0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Continuous" wrapText="1"/>
    </xf>
    <xf numFmtId="164" fontId="0" fillId="35" borderId="22" xfId="0" applyNumberFormat="1" applyFill="1" applyBorder="1" applyAlignment="1">
      <alignment/>
    </xf>
    <xf numFmtId="164" fontId="0" fillId="35" borderId="22" xfId="0" applyNumberFormat="1" applyFill="1" applyBorder="1" applyAlignment="1">
      <alignment wrapText="1"/>
    </xf>
    <xf numFmtId="164" fontId="11" fillId="35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4" fillId="35" borderId="25" xfId="0" applyNumberFormat="1" applyFont="1" applyFill="1" applyBorder="1" applyAlignment="1">
      <alignment/>
    </xf>
    <xf numFmtId="164" fontId="3" fillId="35" borderId="25" xfId="0" applyNumberFormat="1" applyFont="1" applyFill="1" applyBorder="1" applyAlignment="1">
      <alignment/>
    </xf>
    <xf numFmtId="164" fontId="11" fillId="35" borderId="26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4" fillId="33" borderId="27" xfId="0" applyNumberFormat="1" applyFont="1" applyFill="1" applyBorder="1" applyAlignment="1">
      <alignment horizontal="centerContinuous" wrapText="1"/>
    </xf>
    <xf numFmtId="164" fontId="14" fillId="0" borderId="22" xfId="0" applyNumberFormat="1" applyFont="1" applyFill="1" applyBorder="1" applyAlignment="1">
      <alignment/>
    </xf>
    <xf numFmtId="164" fontId="14" fillId="0" borderId="28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/>
    </xf>
    <xf numFmtId="164" fontId="11" fillId="0" borderId="29" xfId="0" applyNumberFormat="1" applyFont="1" applyFill="1" applyBorder="1" applyAlignment="1">
      <alignment/>
    </xf>
    <xf numFmtId="164" fontId="3" fillId="36" borderId="0" xfId="0" applyNumberFormat="1" applyFont="1" applyFill="1" applyAlignment="1">
      <alignment/>
    </xf>
    <xf numFmtId="164" fontId="11" fillId="0" borderId="30" xfId="0" applyNumberFormat="1" applyFont="1" applyFill="1" applyBorder="1" applyAlignment="1">
      <alignment horizontal="centerContinuous"/>
    </xf>
    <xf numFmtId="164" fontId="0" fillId="0" borderId="25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" wrapText="1"/>
    </xf>
    <xf numFmtId="0" fontId="1" fillId="34" borderId="15" xfId="0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0" fontId="0" fillId="0" borderId="31" xfId="0" applyBorder="1" applyAlignment="1">
      <alignment horizontal="left"/>
    </xf>
    <xf numFmtId="0" fontId="32" fillId="33" borderId="3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64" fontId="0" fillId="0" borderId="15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 quotePrefix="1">
      <alignment/>
    </xf>
    <xf numFmtId="0" fontId="1" fillId="34" borderId="13" xfId="0" applyFont="1" applyFill="1" applyBorder="1" applyAlignment="1">
      <alignment/>
    </xf>
    <xf numFmtId="164" fontId="1" fillId="34" borderId="14" xfId="0" applyNumberFormat="1" applyFont="1" applyFill="1" applyBorder="1" applyAlignment="1">
      <alignment/>
    </xf>
    <xf numFmtId="164" fontId="1" fillId="34" borderId="19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33" fillId="0" borderId="15" xfId="0" applyNumberFormat="1" applyFont="1" applyFill="1" applyBorder="1" applyAlignment="1">
      <alignment/>
    </xf>
    <xf numFmtId="164" fontId="0" fillId="37" borderId="0" xfId="0" applyNumberFormat="1" applyFill="1" applyAlignment="1">
      <alignment/>
    </xf>
    <xf numFmtId="164" fontId="15" fillId="37" borderId="0" xfId="0" applyNumberFormat="1" applyFont="1" applyFill="1" applyAlignment="1">
      <alignment/>
    </xf>
    <xf numFmtId="164" fontId="34" fillId="0" borderId="11" xfId="0" applyNumberFormat="1" applyFont="1" applyFill="1" applyBorder="1" applyAlignment="1">
      <alignment horizontal="left"/>
    </xf>
    <xf numFmtId="0" fontId="12" fillId="0" borderId="15" xfId="0" applyFont="1" applyFill="1" applyBorder="1" applyAlignment="1">
      <alignment/>
    </xf>
    <xf numFmtId="0" fontId="3" fillId="38" borderId="24" xfId="0" applyFont="1" applyFill="1" applyBorder="1" applyAlignment="1">
      <alignment/>
    </xf>
    <xf numFmtId="164" fontId="3" fillId="38" borderId="25" xfId="0" applyNumberFormat="1" applyFont="1" applyFill="1" applyBorder="1" applyAlignment="1">
      <alignment/>
    </xf>
    <xf numFmtId="164" fontId="11" fillId="38" borderId="26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11" fillId="36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3" xfId="0" applyFont="1" applyFill="1" applyBorder="1" applyAlignment="1">
      <alignment/>
    </xf>
    <xf numFmtId="0" fontId="22" fillId="35" borderId="24" xfId="0" applyFont="1" applyFill="1" applyBorder="1" applyAlignment="1">
      <alignment/>
    </xf>
    <xf numFmtId="0" fontId="35" fillId="34" borderId="15" xfId="0" applyFont="1" applyFill="1" applyBorder="1" applyAlignment="1">
      <alignment/>
    </xf>
    <xf numFmtId="164" fontId="36" fillId="34" borderId="15" xfId="0" applyNumberFormat="1" applyFont="1" applyFill="1" applyBorder="1" applyAlignment="1">
      <alignment horizontal="right"/>
    </xf>
    <xf numFmtId="0" fontId="36" fillId="34" borderId="15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8" fillId="0" borderId="0" xfId="0" applyFont="1" applyFill="1" applyAlignment="1">
      <alignment/>
    </xf>
    <xf numFmtId="164" fontId="38" fillId="0" borderId="0" xfId="0" applyNumberFormat="1" applyFont="1" applyFill="1" applyAlignment="1">
      <alignment/>
    </xf>
    <xf numFmtId="164" fontId="39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164" fontId="42" fillId="0" borderId="15" xfId="0" applyNumberFormat="1" applyFont="1" applyFill="1" applyBorder="1" applyAlignment="1">
      <alignment/>
    </xf>
    <xf numFmtId="164" fontId="45" fillId="0" borderId="15" xfId="0" applyNumberFormat="1" applyFont="1" applyFill="1" applyBorder="1" applyAlignment="1">
      <alignment/>
    </xf>
    <xf numFmtId="164" fontId="46" fillId="0" borderId="15" xfId="0" applyNumberFormat="1" applyFont="1" applyFill="1" applyBorder="1" applyAlignment="1">
      <alignment/>
    </xf>
    <xf numFmtId="164" fontId="48" fillId="0" borderId="15" xfId="0" applyNumberFormat="1" applyFont="1" applyFill="1" applyBorder="1" applyAlignment="1">
      <alignment/>
    </xf>
    <xf numFmtId="164" fontId="46" fillId="35" borderId="15" xfId="0" applyNumberFormat="1" applyFont="1" applyFill="1" applyBorder="1" applyAlignment="1">
      <alignment/>
    </xf>
    <xf numFmtId="164" fontId="48" fillId="35" borderId="15" xfId="0" applyNumberFormat="1" applyFont="1" applyFill="1" applyBorder="1" applyAlignment="1">
      <alignment/>
    </xf>
    <xf numFmtId="164" fontId="47" fillId="34" borderId="15" xfId="0" applyNumberFormat="1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44" fillId="0" borderId="15" xfId="0" applyFont="1" applyFill="1" applyBorder="1" applyAlignment="1">
      <alignment/>
    </xf>
    <xf numFmtId="164" fontId="42" fillId="35" borderId="15" xfId="0" applyNumberFormat="1" applyFont="1" applyFill="1" applyBorder="1" applyAlignment="1">
      <alignment/>
    </xf>
    <xf numFmtId="164" fontId="45" fillId="35" borderId="15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46" fillId="35" borderId="15" xfId="0" applyNumberFormat="1" applyFont="1" applyFill="1" applyBorder="1" applyAlignment="1">
      <alignment wrapText="1"/>
    </xf>
    <xf numFmtId="164" fontId="48" fillId="35" borderId="15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164" fontId="58" fillId="34" borderId="15" xfId="0" applyNumberFormat="1" applyFont="1" applyFill="1" applyBorder="1" applyAlignment="1">
      <alignment/>
    </xf>
    <xf numFmtId="0" fontId="59" fillId="33" borderId="20" xfId="0" applyFont="1" applyFill="1" applyBorder="1" applyAlignment="1">
      <alignment wrapText="1"/>
    </xf>
    <xf numFmtId="164" fontId="59" fillId="33" borderId="20" xfId="0" applyNumberFormat="1" applyFont="1" applyFill="1" applyBorder="1" applyAlignment="1">
      <alignment wrapText="1"/>
    </xf>
    <xf numFmtId="164" fontId="59" fillId="33" borderId="16" xfId="0" applyNumberFormat="1" applyFont="1" applyFill="1" applyBorder="1" applyAlignment="1">
      <alignment horizontal="centerContinuous" wrapText="1"/>
    </xf>
    <xf numFmtId="0" fontId="59" fillId="33" borderId="15" xfId="0" applyFont="1" applyFill="1" applyBorder="1" applyAlignment="1">
      <alignment wrapText="1"/>
    </xf>
    <xf numFmtId="164" fontId="59" fillId="33" borderId="15" xfId="0" applyNumberFormat="1" applyFont="1" applyFill="1" applyBorder="1" applyAlignment="1">
      <alignment wrapText="1"/>
    </xf>
    <xf numFmtId="164" fontId="57" fillId="33" borderId="16" xfId="0" applyNumberFormat="1" applyFont="1" applyFill="1" applyBorder="1" applyAlignment="1">
      <alignment horizontal="centerContinuous" wrapText="1"/>
    </xf>
    <xf numFmtId="164" fontId="50" fillId="33" borderId="20" xfId="0" applyNumberFormat="1" applyFont="1" applyFill="1" applyBorder="1" applyAlignment="1">
      <alignment wrapText="1"/>
    </xf>
    <xf numFmtId="164" fontId="50" fillId="33" borderId="16" xfId="0" applyNumberFormat="1" applyFont="1" applyFill="1" applyBorder="1" applyAlignment="1">
      <alignment horizontal="centerContinuous" wrapText="1"/>
    </xf>
    <xf numFmtId="164" fontId="50" fillId="33" borderId="20" xfId="0" applyNumberFormat="1" applyFont="1" applyFill="1" applyBorder="1" applyAlignment="1">
      <alignment horizontal="center" wrapText="1"/>
    </xf>
    <xf numFmtId="164" fontId="60" fillId="33" borderId="20" xfId="0" applyNumberFormat="1" applyFont="1" applyFill="1" applyBorder="1" applyAlignment="1">
      <alignment horizontal="center" wrapText="1"/>
    </xf>
    <xf numFmtId="0" fontId="44" fillId="0" borderId="0" xfId="0" applyFont="1" applyFill="1" applyAlignment="1">
      <alignment/>
    </xf>
    <xf numFmtId="164" fontId="1" fillId="34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5" xfId="0" applyNumberFormat="1" applyFill="1" applyBorder="1" applyAlignment="1">
      <alignment/>
    </xf>
    <xf numFmtId="0" fontId="3" fillId="0" borderId="25" xfId="0" applyFont="1" applyFill="1" applyBorder="1" applyAlignment="1">
      <alignment/>
    </xf>
    <xf numFmtId="164" fontId="1" fillId="38" borderId="25" xfId="0" applyNumberFormat="1" applyFont="1" applyFill="1" applyBorder="1" applyAlignment="1">
      <alignment/>
    </xf>
    <xf numFmtId="164" fontId="4" fillId="38" borderId="25" xfId="0" applyNumberFormat="1" applyFont="1" applyFill="1" applyBorder="1" applyAlignment="1">
      <alignment/>
    </xf>
    <xf numFmtId="0" fontId="4" fillId="38" borderId="24" xfId="0" applyFont="1" applyFill="1" applyBorder="1" applyAlignment="1">
      <alignment/>
    </xf>
    <xf numFmtId="164" fontId="6" fillId="38" borderId="26" xfId="0" applyNumberFormat="1" applyFont="1" applyFill="1" applyBorder="1" applyAlignment="1">
      <alignment/>
    </xf>
    <xf numFmtId="0" fontId="4" fillId="34" borderId="34" xfId="0" applyFont="1" applyFill="1" applyBorder="1" applyAlignment="1">
      <alignment/>
    </xf>
    <xf numFmtId="164" fontId="36" fillId="34" borderId="35" xfId="0" applyNumberFormat="1" applyFont="1" applyFill="1" applyBorder="1" applyAlignment="1">
      <alignment horizontal="right"/>
    </xf>
    <xf numFmtId="164" fontId="1" fillId="34" borderId="35" xfId="0" applyNumberFormat="1" applyFont="1" applyFill="1" applyBorder="1" applyAlignment="1">
      <alignment/>
    </xf>
    <xf numFmtId="164" fontId="4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164" fontId="50" fillId="33" borderId="15" xfId="0" applyNumberFormat="1" applyFont="1" applyFill="1" applyBorder="1" applyAlignment="1">
      <alignment wrapText="1"/>
    </xf>
    <xf numFmtId="164" fontId="57" fillId="33" borderId="27" xfId="0" applyNumberFormat="1" applyFont="1" applyFill="1" applyBorder="1" applyAlignment="1">
      <alignment horizontal="centerContinuous" wrapText="1"/>
    </xf>
    <xf numFmtId="164" fontId="59" fillId="33" borderId="27" xfId="0" applyNumberFormat="1" applyFont="1" applyFill="1" applyBorder="1" applyAlignment="1">
      <alignment horizontal="centerContinuous" wrapText="1"/>
    </xf>
    <xf numFmtId="164" fontId="50" fillId="33" borderId="27" xfId="0" applyNumberFormat="1" applyFont="1" applyFill="1" applyBorder="1" applyAlignment="1">
      <alignment horizontal="centerContinuous" wrapText="1"/>
    </xf>
    <xf numFmtId="164" fontId="60" fillId="33" borderId="15" xfId="0" applyNumberFormat="1" applyFont="1" applyFill="1" applyBorder="1" applyAlignment="1">
      <alignment horizontal="center" wrapText="1"/>
    </xf>
    <xf numFmtId="0" fontId="44" fillId="0" borderId="0" xfId="0" applyFont="1" applyFill="1" applyAlignment="1">
      <alignment wrapText="1"/>
    </xf>
    <xf numFmtId="164" fontId="57" fillId="33" borderId="15" xfId="0" applyNumberFormat="1" applyFont="1" applyFill="1" applyBorder="1" applyAlignment="1">
      <alignment horizontal="centerContinuous" wrapText="1"/>
    </xf>
    <xf numFmtId="164" fontId="59" fillId="33" borderId="15" xfId="0" applyNumberFormat="1" applyFont="1" applyFill="1" applyBorder="1" applyAlignment="1">
      <alignment horizontal="centerContinuous" wrapText="1"/>
    </xf>
    <xf numFmtId="164" fontId="50" fillId="33" borderId="15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horizontal="centerContinuous" wrapText="1"/>
    </xf>
    <xf numFmtId="164" fontId="12" fillId="38" borderId="25" xfId="0" applyNumberFormat="1" applyFont="1" applyFill="1" applyBorder="1" applyAlignment="1">
      <alignment/>
    </xf>
    <xf numFmtId="0" fontId="4" fillId="33" borderId="37" xfId="0" applyFont="1" applyFill="1" applyBorder="1" applyAlignment="1">
      <alignment wrapText="1"/>
    </xf>
    <xf numFmtId="164" fontId="1" fillId="33" borderId="38" xfId="0" applyNumberFormat="1" applyFont="1" applyFill="1" applyBorder="1" applyAlignment="1">
      <alignment wrapText="1"/>
    </xf>
    <xf numFmtId="164" fontId="9" fillId="33" borderId="38" xfId="0" applyNumberFormat="1" applyFont="1" applyFill="1" applyBorder="1" applyAlignment="1">
      <alignment horizontal="centerContinuous" wrapText="1"/>
    </xf>
    <xf numFmtId="164" fontId="4" fillId="33" borderId="38" xfId="0" applyNumberFormat="1" applyFont="1" applyFill="1" applyBorder="1" applyAlignment="1">
      <alignment horizontal="centerContinuous" wrapText="1"/>
    </xf>
    <xf numFmtId="164" fontId="1" fillId="33" borderId="38" xfId="0" applyNumberFormat="1" applyFont="1" applyFill="1" applyBorder="1" applyAlignment="1">
      <alignment horizontal="centerContinuous" wrapText="1"/>
    </xf>
    <xf numFmtId="164" fontId="6" fillId="33" borderId="39" xfId="0" applyNumberFormat="1" applyFont="1" applyFill="1" applyBorder="1" applyAlignment="1">
      <alignment horizontal="center" wrapText="1"/>
    </xf>
    <xf numFmtId="164" fontId="7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0" fontId="12" fillId="38" borderId="24" xfId="0" applyFont="1" applyFill="1" applyBorder="1" applyAlignment="1">
      <alignment/>
    </xf>
    <xf numFmtId="164" fontId="12" fillId="38" borderId="26" xfId="0" applyNumberFormat="1" applyFont="1" applyFill="1" applyBorder="1" applyAlignment="1">
      <alignment/>
    </xf>
    <xf numFmtId="0" fontId="43" fillId="0" borderId="0" xfId="0" applyFont="1" applyFill="1" applyAlignment="1">
      <alignment wrapText="1"/>
    </xf>
    <xf numFmtId="164" fontId="14" fillId="35" borderId="22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/>
    </xf>
    <xf numFmtId="164" fontId="59" fillId="33" borderId="15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0" fillId="38" borderId="25" xfId="0" applyNumberFormat="1" applyFill="1" applyBorder="1" applyAlignment="1">
      <alignment/>
    </xf>
    <xf numFmtId="0" fontId="4" fillId="33" borderId="24" xfId="0" applyFont="1" applyFill="1" applyBorder="1" applyAlignment="1">
      <alignment wrapText="1"/>
    </xf>
    <xf numFmtId="164" fontId="4" fillId="33" borderId="26" xfId="0" applyNumberFormat="1" applyFont="1" applyFill="1" applyBorder="1" applyAlignment="1">
      <alignment horizontal="center" wrapText="1"/>
    </xf>
    <xf numFmtId="0" fontId="23" fillId="35" borderId="24" xfId="0" applyFont="1" applyFill="1" applyBorder="1" applyAlignment="1">
      <alignment/>
    </xf>
    <xf numFmtId="164" fontId="1" fillId="34" borderId="35" xfId="0" applyNumberFormat="1" applyFont="1" applyFill="1" applyBorder="1" applyAlignment="1">
      <alignment/>
    </xf>
    <xf numFmtId="164" fontId="7" fillId="35" borderId="25" xfId="0" applyNumberFormat="1" applyFont="1" applyFill="1" applyBorder="1" applyAlignment="1">
      <alignment/>
    </xf>
    <xf numFmtId="164" fontId="1" fillId="35" borderId="25" xfId="0" applyNumberFormat="1" applyFont="1" applyFill="1" applyBorder="1" applyAlignment="1">
      <alignment/>
    </xf>
    <xf numFmtId="164" fontId="9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 wrapText="1"/>
    </xf>
    <xf numFmtId="164" fontId="8" fillId="35" borderId="25" xfId="0" applyNumberFormat="1" applyFont="1" applyFill="1" applyBorder="1" applyAlignment="1">
      <alignment/>
    </xf>
    <xf numFmtId="164" fontId="8" fillId="35" borderId="25" xfId="0" applyNumberFormat="1" applyFont="1" applyFill="1" applyBorder="1" applyAlignment="1">
      <alignment/>
    </xf>
    <xf numFmtId="164" fontId="59" fillId="33" borderId="25" xfId="0" applyNumberFormat="1" applyFont="1" applyFill="1" applyBorder="1" applyAlignment="1">
      <alignment wrapText="1"/>
    </xf>
    <xf numFmtId="164" fontId="59" fillId="33" borderId="25" xfId="0" applyNumberFormat="1" applyFont="1" applyFill="1" applyBorder="1" applyAlignment="1">
      <alignment horizontal="centerContinuous" wrapText="1"/>
    </xf>
    <xf numFmtId="0" fontId="59" fillId="33" borderId="24" xfId="0" applyFont="1" applyFill="1" applyBorder="1" applyAlignment="1">
      <alignment wrapText="1"/>
    </xf>
    <xf numFmtId="164" fontId="59" fillId="33" borderId="26" xfId="0" applyNumberFormat="1" applyFont="1" applyFill="1" applyBorder="1" applyAlignment="1">
      <alignment horizontal="center" wrapText="1"/>
    </xf>
    <xf numFmtId="164" fontId="6" fillId="35" borderId="26" xfId="0" applyNumberFormat="1" applyFont="1" applyFill="1" applyBorder="1" applyAlignment="1">
      <alignment horizontal="center"/>
    </xf>
    <xf numFmtId="164" fontId="4" fillId="34" borderId="35" xfId="0" applyNumberFormat="1" applyFont="1" applyFill="1" applyBorder="1" applyAlignment="1">
      <alignment/>
    </xf>
    <xf numFmtId="164" fontId="7" fillId="34" borderId="35" xfId="0" applyNumberFormat="1" applyFont="1" applyFill="1" applyBorder="1" applyAlignment="1">
      <alignment/>
    </xf>
    <xf numFmtId="0" fontId="23" fillId="35" borderId="20" xfId="0" applyFont="1" applyFill="1" applyBorder="1" applyAlignment="1">
      <alignment/>
    </xf>
    <xf numFmtId="164" fontId="0" fillId="35" borderId="20" xfId="0" applyNumberForma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61" fillId="0" borderId="15" xfId="0" applyNumberFormat="1" applyFont="1" applyFill="1" applyBorder="1" applyAlignment="1">
      <alignment/>
    </xf>
    <xf numFmtId="0" fontId="9" fillId="33" borderId="20" xfId="0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37" fillId="0" borderId="12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164" fontId="4" fillId="33" borderId="38" xfId="0" applyNumberFormat="1" applyFont="1" applyFill="1" applyBorder="1" applyAlignment="1">
      <alignment wrapText="1"/>
    </xf>
    <xf numFmtId="0" fontId="57" fillId="33" borderId="15" xfId="0" applyFont="1" applyFill="1" applyBorder="1" applyAlignment="1">
      <alignment wrapText="1"/>
    </xf>
    <xf numFmtId="164" fontId="57" fillId="33" borderId="15" xfId="0" applyNumberFormat="1" applyFont="1" applyFill="1" applyBorder="1" applyAlignment="1">
      <alignment wrapText="1"/>
    </xf>
    <xf numFmtId="164" fontId="9" fillId="33" borderId="15" xfId="0" applyNumberFormat="1" applyFont="1" applyFill="1" applyBorder="1" applyAlignment="1">
      <alignment horizontal="center" wrapText="1"/>
    </xf>
    <xf numFmtId="164" fontId="57" fillId="33" borderId="15" xfId="0" applyNumberFormat="1" applyFont="1" applyFill="1" applyBorder="1" applyAlignment="1">
      <alignment horizontal="center" wrapText="1"/>
    </xf>
    <xf numFmtId="0" fontId="57" fillId="33" borderId="20" xfId="0" applyFont="1" applyFill="1" applyBorder="1" applyAlignment="1">
      <alignment wrapText="1"/>
    </xf>
    <xf numFmtId="164" fontId="57" fillId="33" borderId="20" xfId="0" applyNumberFormat="1" applyFont="1" applyFill="1" applyBorder="1" applyAlignment="1">
      <alignment wrapText="1"/>
    </xf>
    <xf numFmtId="164" fontId="57" fillId="33" borderId="20" xfId="0" applyNumberFormat="1" applyFont="1" applyFill="1" applyBorder="1" applyAlignment="1">
      <alignment horizontal="center" wrapText="1"/>
    </xf>
    <xf numFmtId="0" fontId="62" fillId="0" borderId="0" xfId="0" applyFont="1" applyFill="1" applyAlignment="1">
      <alignment/>
    </xf>
    <xf numFmtId="164" fontId="59" fillId="33" borderId="40" xfId="0" applyNumberFormat="1" applyFont="1" applyFill="1" applyBorder="1" applyAlignment="1">
      <alignment horizontal="centerContinuous" wrapText="1"/>
    </xf>
    <xf numFmtId="164" fontId="4" fillId="33" borderId="41" xfId="0" applyNumberFormat="1" applyFont="1" applyFill="1" applyBorder="1" applyAlignment="1">
      <alignment horizontal="centerContinuous" wrapText="1"/>
    </xf>
    <xf numFmtId="164" fontId="4" fillId="35" borderId="22" xfId="0" applyNumberFormat="1" applyFont="1" applyFill="1" applyBorder="1" applyAlignment="1">
      <alignment horizontal="centerContinuous"/>
    </xf>
    <xf numFmtId="164" fontId="4" fillId="35" borderId="22" xfId="0" applyNumberFormat="1" applyFont="1" applyFill="1" applyBorder="1" applyAlignment="1">
      <alignment horizontal="centerContinuous" wrapText="1"/>
    </xf>
    <xf numFmtId="164" fontId="9" fillId="35" borderId="22" xfId="0" applyNumberFormat="1" applyFont="1" applyFill="1" applyBorder="1" applyAlignment="1">
      <alignment horizontal="centerContinuous"/>
    </xf>
    <xf numFmtId="164" fontId="1" fillId="35" borderId="22" xfId="0" applyNumberFormat="1" applyFont="1" applyFill="1" applyBorder="1" applyAlignment="1">
      <alignment horizontal="centerContinuous"/>
    </xf>
    <xf numFmtId="164" fontId="57" fillId="33" borderId="25" xfId="0" applyNumberFormat="1" applyFont="1" applyFill="1" applyBorder="1" applyAlignment="1">
      <alignment horizontal="centerContinuous" wrapText="1"/>
    </xf>
    <xf numFmtId="164" fontId="4" fillId="33" borderId="42" xfId="0" applyNumberFormat="1" applyFont="1" applyFill="1" applyBorder="1" applyAlignment="1">
      <alignment horizontal="centerContinuous" wrapText="1"/>
    </xf>
    <xf numFmtId="164" fontId="4" fillId="33" borderId="40" xfId="0" applyNumberFormat="1" applyFont="1" applyFill="1" applyBorder="1" applyAlignment="1">
      <alignment horizontal="centerContinuous" wrapText="1"/>
    </xf>
    <xf numFmtId="164" fontId="11" fillId="0" borderId="43" xfId="0" applyNumberFormat="1" applyFont="1" applyFill="1" applyBorder="1" applyAlignment="1">
      <alignment/>
    </xf>
    <xf numFmtId="0" fontId="63" fillId="33" borderId="20" xfId="0" applyFont="1" applyFill="1" applyBorder="1" applyAlignment="1">
      <alignment wrapText="1"/>
    </xf>
    <xf numFmtId="0" fontId="45" fillId="0" borderId="15" xfId="0" applyNumberFormat="1" applyFont="1" applyFill="1" applyBorder="1" applyAlignment="1">
      <alignment horizontal="center"/>
    </xf>
    <xf numFmtId="0" fontId="63" fillId="33" borderId="0" xfId="0" applyNumberFormat="1" applyFont="1" applyFill="1" applyBorder="1" applyAlignment="1">
      <alignment horizontal="center" wrapText="1"/>
    </xf>
    <xf numFmtId="0" fontId="0" fillId="0" borderId="11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0" fontId="8" fillId="35" borderId="21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48" fillId="0" borderId="15" xfId="0" applyNumberFormat="1" applyFont="1" applyFill="1" applyBorder="1" applyAlignment="1">
      <alignment horizontal="center"/>
    </xf>
    <xf numFmtId="0" fontId="48" fillId="35" borderId="15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47" fillId="34" borderId="15" xfId="0" applyNumberFormat="1" applyFont="1" applyFill="1" applyBorder="1" applyAlignment="1">
      <alignment horizontal="center"/>
    </xf>
    <xf numFmtId="0" fontId="38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5" xfId="0" applyNumberFormat="1" applyFont="1" applyFill="1" applyBorder="1" applyAlignment="1">
      <alignment horizontal="center"/>
    </xf>
    <xf numFmtId="0" fontId="46" fillId="35" borderId="15" xfId="0" applyNumberFormat="1" applyFont="1" applyFill="1" applyBorder="1" applyAlignment="1">
      <alignment horizontal="center"/>
    </xf>
    <xf numFmtId="0" fontId="43" fillId="0" borderId="15" xfId="0" applyNumberFormat="1" applyFont="1" applyFill="1" applyBorder="1" applyAlignment="1">
      <alignment horizontal="center"/>
    </xf>
    <xf numFmtId="0" fontId="8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0" xfId="0" applyNumberForma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57" fillId="33" borderId="15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5" xfId="0" applyNumberFormat="1" applyFill="1" applyBorder="1" applyAlignment="1">
      <alignment horizontal="center"/>
    </xf>
    <xf numFmtId="0" fontId="0" fillId="34" borderId="15" xfId="0" applyNumberFormat="1" applyFill="1" applyBorder="1" applyAlignment="1">
      <alignment horizontal="center"/>
    </xf>
    <xf numFmtId="0" fontId="57" fillId="33" borderId="0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45" fillId="35" borderId="15" xfId="0" applyNumberFormat="1" applyFont="1" applyFill="1" applyBorder="1" applyAlignment="1">
      <alignment horizontal="center"/>
    </xf>
    <xf numFmtId="0" fontId="7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50" fillId="33" borderId="0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4" fillId="34" borderId="15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5" borderId="25" xfId="0" applyNumberFormat="1" applyFont="1" applyFill="1" applyBorder="1" applyAlignment="1">
      <alignment horizontal="center"/>
    </xf>
    <xf numFmtId="0" fontId="4" fillId="38" borderId="25" xfId="0" applyNumberFormat="1" applyFont="1" applyFill="1" applyBorder="1" applyAlignment="1">
      <alignment horizontal="center"/>
    </xf>
    <xf numFmtId="0" fontId="4" fillId="34" borderId="35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0" fillId="33" borderId="31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2" xfId="0" applyNumberFormat="1" applyFont="1" applyFill="1" applyBorder="1" applyAlignment="1">
      <alignment horizontal="center"/>
    </xf>
    <xf numFmtId="0" fontId="12" fillId="38" borderId="25" xfId="0" applyNumberFormat="1" applyFont="1" applyFill="1" applyBorder="1" applyAlignment="1">
      <alignment horizontal="center"/>
    </xf>
    <xf numFmtId="0" fontId="43" fillId="0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59" fillId="33" borderId="31" xfId="0" applyNumberFormat="1" applyFont="1" applyFill="1" applyBorder="1" applyAlignment="1">
      <alignment horizontal="center" wrapText="1"/>
    </xf>
    <xf numFmtId="0" fontId="4" fillId="33" borderId="25" xfId="0" applyNumberFormat="1" applyFont="1" applyFill="1" applyBorder="1" applyAlignment="1">
      <alignment horizontal="center" wrapText="1"/>
    </xf>
    <xf numFmtId="0" fontId="0" fillId="35" borderId="25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8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1" fillId="35" borderId="25" xfId="0" applyNumberFormat="1" applyFont="1" applyFill="1" applyBorder="1" applyAlignment="1">
      <alignment horizontal="center"/>
    </xf>
    <xf numFmtId="0" fontId="59" fillId="33" borderId="25" xfId="0" applyNumberFormat="1" applyFont="1" applyFill="1" applyBorder="1" applyAlignment="1">
      <alignment horizontal="center" wrapText="1"/>
    </xf>
    <xf numFmtId="0" fontId="4" fillId="34" borderId="35" xfId="0" applyNumberFormat="1" applyFont="1" applyFill="1" applyBorder="1" applyAlignment="1">
      <alignment horizontal="center"/>
    </xf>
    <xf numFmtId="0" fontId="59" fillId="33" borderId="15" xfId="0" applyNumberFormat="1" applyFont="1" applyFill="1" applyBorder="1" applyAlignment="1">
      <alignment horizontal="center" wrapText="1"/>
    </xf>
    <xf numFmtId="0" fontId="4" fillId="34" borderId="15" xfId="0" applyNumberFormat="1" applyFont="1" applyFill="1" applyBorder="1" applyAlignment="1">
      <alignment horizontal="center"/>
    </xf>
    <xf numFmtId="0" fontId="4" fillId="33" borderId="31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9" fillId="33" borderId="44" xfId="0" applyNumberFormat="1" applyFont="1" applyFill="1" applyBorder="1" applyAlignment="1">
      <alignment horizontal="center" wrapText="1"/>
    </xf>
    <xf numFmtId="0" fontId="4" fillId="33" borderId="38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Alignment="1">
      <alignment horizontal="center"/>
    </xf>
    <xf numFmtId="0" fontId="28" fillId="0" borderId="11" xfId="0" applyNumberFormat="1" applyFont="1" applyFill="1" applyBorder="1" applyAlignment="1">
      <alignment horizontal="center"/>
    </xf>
    <xf numFmtId="0" fontId="0" fillId="37" borderId="0" xfId="0" applyNumberFormat="1" applyFill="1" applyAlignment="1">
      <alignment horizontal="center"/>
    </xf>
    <xf numFmtId="0" fontId="0" fillId="0" borderId="24" xfId="0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 horizontal="center"/>
    </xf>
    <xf numFmtId="164" fontId="11" fillId="0" borderId="23" xfId="0" applyNumberFormat="1" applyFont="1" applyFill="1" applyBorder="1" applyAlignment="1">
      <alignment/>
    </xf>
    <xf numFmtId="0" fontId="3" fillId="0" borderId="28" xfId="0" applyNumberFormat="1" applyFont="1" applyFill="1" applyBorder="1" applyAlignment="1">
      <alignment horizontal="center"/>
    </xf>
    <xf numFmtId="164" fontId="33" fillId="0" borderId="25" xfId="0" applyNumberFormat="1" applyFont="1" applyFill="1" applyBorder="1" applyAlignment="1">
      <alignment/>
    </xf>
    <xf numFmtId="0" fontId="64" fillId="33" borderId="15" xfId="0" applyNumberFormat="1" applyFont="1" applyFill="1" applyBorder="1" applyAlignment="1">
      <alignment horizontal="center" wrapText="1"/>
    </xf>
    <xf numFmtId="164" fontId="33" fillId="35" borderId="25" xfId="0" applyNumberFormat="1" applyFont="1" applyFill="1" applyBorder="1" applyAlignment="1">
      <alignment/>
    </xf>
    <xf numFmtId="164" fontId="36" fillId="39" borderId="0" xfId="0" applyNumberFormat="1" applyFont="1" applyFill="1" applyBorder="1" applyAlignment="1">
      <alignment horizontal="right"/>
    </xf>
    <xf numFmtId="164" fontId="11" fillId="39" borderId="15" xfId="0" applyNumberFormat="1" applyFont="1" applyFill="1" applyBorder="1" applyAlignment="1">
      <alignment/>
    </xf>
    <xf numFmtId="49" fontId="6" fillId="0" borderId="30" xfId="0" applyNumberFormat="1" applyFont="1" applyFill="1" applyBorder="1" applyAlignment="1">
      <alignment horizontal="centerContinuous"/>
    </xf>
    <xf numFmtId="164" fontId="9" fillId="40" borderId="16" xfId="0" applyNumberFormat="1" applyFont="1" applyFill="1" applyBorder="1" applyAlignment="1">
      <alignment horizontal="centerContinuous" wrapText="1"/>
    </xf>
    <xf numFmtId="164" fontId="59" fillId="40" borderId="15" xfId="0" applyNumberFormat="1" applyFont="1" applyFill="1" applyBorder="1" applyAlignment="1">
      <alignment horizontal="centerContinuous" wrapText="1"/>
    </xf>
    <xf numFmtId="0" fontId="6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64" fontId="45" fillId="0" borderId="15" xfId="0" applyNumberFormat="1" applyFont="1" applyFill="1" applyBorder="1" applyAlignment="1">
      <alignment wrapText="1"/>
    </xf>
    <xf numFmtId="164" fontId="43" fillId="0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0" fontId="0" fillId="39" borderId="0" xfId="0" applyFill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33" fillId="0" borderId="0" xfId="0" applyNumberFormat="1" applyFont="1" applyFill="1" applyBorder="1" applyAlignment="1">
      <alignment horizontal="centerContinuous"/>
    </xf>
    <xf numFmtId="164" fontId="63" fillId="0" borderId="14" xfId="0" applyNumberFormat="1" applyFont="1" applyFill="1" applyBorder="1" applyAlignment="1">
      <alignment horizontal="left"/>
    </xf>
    <xf numFmtId="164" fontId="63" fillId="33" borderId="20" xfId="0" applyNumberFormat="1" applyFont="1" applyFill="1" applyBorder="1" applyAlignment="1">
      <alignment wrapText="1"/>
    </xf>
    <xf numFmtId="164" fontId="33" fillId="35" borderId="15" xfId="0" applyNumberFormat="1" applyFont="1" applyFill="1" applyBorder="1" applyAlignment="1">
      <alignment/>
    </xf>
    <xf numFmtId="164" fontId="61" fillId="35" borderId="15" xfId="0" applyNumberFormat="1" applyFont="1" applyFill="1" applyBorder="1" applyAlignment="1">
      <alignment/>
    </xf>
    <xf numFmtId="164" fontId="33" fillId="0" borderId="0" xfId="0" applyNumberFormat="1" applyFont="1" applyFill="1" applyAlignment="1">
      <alignment/>
    </xf>
    <xf numFmtId="164" fontId="65" fillId="34" borderId="15" xfId="0" applyNumberFormat="1" applyFont="1" applyFill="1" applyBorder="1" applyAlignment="1">
      <alignment/>
    </xf>
    <xf numFmtId="164" fontId="66" fillId="0" borderId="0" xfId="0" applyNumberFormat="1" applyFont="1" applyFill="1" applyAlignment="1">
      <alignment/>
    </xf>
    <xf numFmtId="164" fontId="33" fillId="34" borderId="15" xfId="0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/>
    </xf>
    <xf numFmtId="164" fontId="33" fillId="35" borderId="20" xfId="0" applyNumberFormat="1" applyFont="1" applyFill="1" applyBorder="1" applyAlignment="1">
      <alignment/>
    </xf>
    <xf numFmtId="164" fontId="64" fillId="33" borderId="15" xfId="0" applyNumberFormat="1" applyFont="1" applyFill="1" applyBorder="1" applyAlignment="1">
      <alignment wrapText="1"/>
    </xf>
    <xf numFmtId="164" fontId="63" fillId="34" borderId="15" xfId="0" applyNumberFormat="1" applyFont="1" applyFill="1" applyBorder="1" applyAlignment="1">
      <alignment/>
    </xf>
    <xf numFmtId="164" fontId="64" fillId="33" borderId="20" xfId="0" applyNumberFormat="1" applyFont="1" applyFill="1" applyBorder="1" applyAlignment="1">
      <alignment wrapText="1"/>
    </xf>
    <xf numFmtId="164" fontId="33" fillId="36" borderId="0" xfId="0" applyNumberFormat="1" applyFont="1" applyFill="1" applyBorder="1" applyAlignment="1">
      <alignment/>
    </xf>
    <xf numFmtId="164" fontId="63" fillId="38" borderId="25" xfId="0" applyNumberFormat="1" applyFont="1" applyFill="1" applyBorder="1" applyAlignment="1">
      <alignment/>
    </xf>
    <xf numFmtId="164" fontId="63" fillId="34" borderId="35" xfId="0" applyNumberFormat="1" applyFont="1" applyFill="1" applyBorder="1" applyAlignment="1">
      <alignment/>
    </xf>
    <xf numFmtId="164" fontId="33" fillId="36" borderId="0" xfId="0" applyNumberFormat="1" applyFont="1" applyFill="1" applyAlignment="1">
      <alignment/>
    </xf>
    <xf numFmtId="164" fontId="63" fillId="0" borderId="0" xfId="0" applyNumberFormat="1" applyFont="1" applyFill="1" applyBorder="1" applyAlignment="1">
      <alignment horizontal="left"/>
    </xf>
    <xf numFmtId="164" fontId="63" fillId="33" borderId="38" xfId="0" applyNumberFormat="1" applyFont="1" applyFill="1" applyBorder="1" applyAlignment="1">
      <alignment wrapText="1"/>
    </xf>
    <xf numFmtId="164" fontId="33" fillId="0" borderId="28" xfId="0" applyNumberFormat="1" applyFont="1" applyFill="1" applyBorder="1" applyAlignment="1">
      <alignment/>
    </xf>
    <xf numFmtId="164" fontId="33" fillId="35" borderId="22" xfId="0" applyNumberFormat="1" applyFont="1" applyFill="1" applyBorder="1" applyAlignment="1">
      <alignment/>
    </xf>
    <xf numFmtId="164" fontId="33" fillId="38" borderId="25" xfId="0" applyNumberFormat="1" applyFont="1" applyFill="1" applyBorder="1" applyAlignment="1">
      <alignment/>
    </xf>
    <xf numFmtId="164" fontId="63" fillId="33" borderId="25" xfId="0" applyNumberFormat="1" applyFont="1" applyFill="1" applyBorder="1" applyAlignment="1">
      <alignment wrapText="1"/>
    </xf>
    <xf numFmtId="164" fontId="63" fillId="35" borderId="25" xfId="0" applyNumberFormat="1" applyFont="1" applyFill="1" applyBorder="1" applyAlignment="1">
      <alignment/>
    </xf>
    <xf numFmtId="164" fontId="64" fillId="33" borderId="25" xfId="0" applyNumberFormat="1" applyFont="1" applyFill="1" applyBorder="1" applyAlignment="1">
      <alignment wrapText="1"/>
    </xf>
    <xf numFmtId="164" fontId="63" fillId="33" borderId="15" xfId="0" applyNumberFormat="1" applyFont="1" applyFill="1" applyBorder="1" applyAlignment="1">
      <alignment wrapText="1"/>
    </xf>
    <xf numFmtId="0" fontId="3" fillId="0" borderId="45" xfId="0" applyFont="1" applyFill="1" applyBorder="1" applyAlignment="1">
      <alignment/>
    </xf>
    <xf numFmtId="164" fontId="3" fillId="0" borderId="22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 wrapText="1"/>
    </xf>
    <xf numFmtId="164" fontId="3" fillId="35" borderId="15" xfId="0" applyNumberFormat="1" applyFont="1" applyFill="1" applyBorder="1" applyAlignment="1">
      <alignment wrapText="1"/>
    </xf>
    <xf numFmtId="164" fontId="0" fillId="0" borderId="15" xfId="0" applyNumberForma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" fillId="35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164" fontId="33" fillId="0" borderId="15" xfId="0" applyNumberFormat="1" applyFont="1" applyFill="1" applyBorder="1" applyAlignment="1">
      <alignment wrapText="1"/>
    </xf>
    <xf numFmtId="0" fontId="67" fillId="0" borderId="0" xfId="0" applyFont="1" applyFill="1" applyAlignment="1">
      <alignment/>
    </xf>
    <xf numFmtId="164" fontId="67" fillId="0" borderId="0" xfId="0" applyNumberFormat="1" applyFont="1" applyFill="1" applyAlignment="1">
      <alignment/>
    </xf>
    <xf numFmtId="0" fontId="67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64" fontId="68" fillId="0" borderId="0" xfId="0" applyNumberFormat="1" applyFont="1" applyFill="1" applyAlignment="1">
      <alignment/>
    </xf>
    <xf numFmtId="164" fontId="67" fillId="0" borderId="0" xfId="0" applyNumberFormat="1" applyFont="1" applyFill="1" applyBorder="1" applyAlignment="1">
      <alignment horizontal="center"/>
    </xf>
    <xf numFmtId="164" fontId="67" fillId="0" borderId="0" xfId="0" applyNumberFormat="1" applyFont="1" applyFill="1" applyAlignment="1">
      <alignment horizontal="center"/>
    </xf>
    <xf numFmtId="164" fontId="47" fillId="39" borderId="0" xfId="0" applyNumberFormat="1" applyFont="1" applyFill="1" applyBorder="1" applyAlignment="1">
      <alignment/>
    </xf>
    <xf numFmtId="0" fontId="3" fillId="39" borderId="0" xfId="0" applyFont="1" applyFill="1" applyBorder="1" applyAlignment="1">
      <alignment/>
    </xf>
    <xf numFmtId="164" fontId="33" fillId="39" borderId="0" xfId="0" applyNumberFormat="1" applyFont="1" applyFill="1" applyBorder="1" applyAlignment="1">
      <alignment/>
    </xf>
    <xf numFmtId="164" fontId="0" fillId="39" borderId="0" xfId="0" applyNumberFormat="1" applyFill="1" applyBorder="1" applyAlignment="1">
      <alignment/>
    </xf>
    <xf numFmtId="0" fontId="0" fillId="39" borderId="0" xfId="0" applyNumberFormat="1" applyFill="1" applyBorder="1" applyAlignment="1">
      <alignment horizontal="center"/>
    </xf>
    <xf numFmtId="164" fontId="53" fillId="39" borderId="0" xfId="0" applyNumberFormat="1" applyFont="1" applyFill="1" applyBorder="1" applyAlignment="1">
      <alignment/>
    </xf>
    <xf numFmtId="164" fontId="11" fillId="39" borderId="0" xfId="0" applyNumberFormat="1" applyFont="1" applyFill="1" applyBorder="1" applyAlignment="1">
      <alignment/>
    </xf>
    <xf numFmtId="164" fontId="67" fillId="0" borderId="0" xfId="0" applyNumberFormat="1" applyFont="1" applyFill="1" applyBorder="1" applyAlignment="1">
      <alignment/>
    </xf>
    <xf numFmtId="164" fontId="67" fillId="0" borderId="0" xfId="0" applyNumberFormat="1" applyFont="1" applyFill="1" applyAlignment="1">
      <alignment/>
    </xf>
    <xf numFmtId="164" fontId="14" fillId="0" borderId="22" xfId="0" applyNumberFormat="1" applyFont="1" applyFill="1" applyBorder="1" applyAlignment="1">
      <alignment wrapText="1"/>
    </xf>
    <xf numFmtId="164" fontId="48" fillId="0" borderId="15" xfId="0" applyNumberFormat="1" applyFont="1" applyFill="1" applyBorder="1" applyAlignment="1">
      <alignment wrapText="1"/>
    </xf>
    <xf numFmtId="164" fontId="43" fillId="0" borderId="15" xfId="0" applyNumberFormat="1" applyFont="1" applyFill="1" applyBorder="1" applyAlignment="1">
      <alignment wrapText="1"/>
    </xf>
    <xf numFmtId="0" fontId="3" fillId="0" borderId="22" xfId="0" applyNumberFormat="1" applyFont="1" applyFill="1" applyBorder="1" applyAlignment="1">
      <alignment horizontal="left" wrapText="1"/>
    </xf>
    <xf numFmtId="164" fontId="33" fillId="0" borderId="25" xfId="0" applyNumberFormat="1" applyFont="1" applyFill="1" applyBorder="1" applyAlignment="1">
      <alignment wrapText="1"/>
    </xf>
    <xf numFmtId="170" fontId="67" fillId="0" borderId="0" xfId="0" applyNumberFormat="1" applyFont="1" applyFill="1" applyBorder="1" applyAlignment="1">
      <alignment horizontal="center"/>
    </xf>
    <xf numFmtId="164" fontId="67" fillId="0" borderId="0" xfId="0" applyNumberFormat="1" applyFont="1" applyFill="1" applyBorder="1" applyAlignment="1">
      <alignment horizontal="left"/>
    </xf>
    <xf numFmtId="0" fontId="67" fillId="0" borderId="0" xfId="0" applyFont="1" applyFill="1" applyAlignment="1">
      <alignment/>
    </xf>
    <xf numFmtId="0" fontId="3" fillId="13" borderId="24" xfId="0" applyFont="1" applyFill="1" applyBorder="1" applyAlignment="1">
      <alignment/>
    </xf>
    <xf numFmtId="164" fontId="33" fillId="13" borderId="25" xfId="0" applyNumberFormat="1" applyFont="1" applyFill="1" applyBorder="1" applyAlignment="1">
      <alignment/>
    </xf>
    <xf numFmtId="164" fontId="3" fillId="13" borderId="25" xfId="0" applyNumberFormat="1" applyFont="1" applyFill="1" applyBorder="1" applyAlignment="1">
      <alignment wrapText="1"/>
    </xf>
    <xf numFmtId="0" fontId="3" fillId="13" borderId="25" xfId="0" applyNumberFormat="1" applyFont="1" applyFill="1" applyBorder="1" applyAlignment="1">
      <alignment horizontal="center"/>
    </xf>
    <xf numFmtId="164" fontId="14" fillId="13" borderId="25" xfId="0" applyNumberFormat="1" applyFont="1" applyFill="1" applyBorder="1" applyAlignment="1">
      <alignment/>
    </xf>
    <xf numFmtId="164" fontId="3" fillId="0" borderId="19" xfId="0" applyNumberFormat="1" applyFont="1" applyBorder="1" applyAlignment="1">
      <alignment/>
    </xf>
    <xf numFmtId="164" fontId="67" fillId="0" borderId="0" xfId="0" applyNumberFormat="1" applyFont="1" applyFill="1" applyAlignment="1">
      <alignment horizontal="left"/>
    </xf>
    <xf numFmtId="0" fontId="1" fillId="34" borderId="34" xfId="0" applyFont="1" applyFill="1" applyBorder="1" applyAlignment="1">
      <alignment/>
    </xf>
    <xf numFmtId="0" fontId="67" fillId="0" borderId="0" xfId="0" applyFont="1" applyFill="1" applyAlignment="1">
      <alignment horizontal="left"/>
    </xf>
    <xf numFmtId="0" fontId="67" fillId="0" borderId="0" xfId="0" applyFont="1" applyFill="1" applyAlignment="1">
      <alignment horizontal="center"/>
    </xf>
    <xf numFmtId="164" fontId="3" fillId="0" borderId="46" xfId="0" applyNumberFormat="1" applyFont="1" applyFill="1" applyBorder="1" applyAlignment="1">
      <alignment wrapText="1"/>
    </xf>
    <xf numFmtId="49" fontId="0" fillId="0" borderId="15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24" xfId="0" applyFont="1" applyFill="1" applyBorder="1" applyAlignment="1">
      <alignment/>
    </xf>
    <xf numFmtId="0" fontId="0" fillId="0" borderId="0" xfId="0" applyFill="1" applyAlignment="1">
      <alignment horizontal="center"/>
    </xf>
    <xf numFmtId="164" fontId="42" fillId="0" borderId="25" xfId="0" applyNumberFormat="1" applyFont="1" applyFill="1" applyBorder="1" applyAlignment="1">
      <alignment/>
    </xf>
    <xf numFmtId="164" fontId="61" fillId="0" borderId="25" xfId="0" applyNumberFormat="1" applyFont="1" applyFill="1" applyBorder="1" applyAlignment="1">
      <alignment/>
    </xf>
    <xf numFmtId="164" fontId="45" fillId="0" borderId="25" xfId="0" applyNumberFormat="1" applyFont="1" applyFill="1" applyBorder="1" applyAlignment="1">
      <alignment wrapText="1"/>
    </xf>
    <xf numFmtId="0" fontId="45" fillId="0" borderId="25" xfId="0" applyNumberFormat="1" applyFont="1" applyFill="1" applyBorder="1" applyAlignment="1">
      <alignment horizontal="center"/>
    </xf>
    <xf numFmtId="0" fontId="4" fillId="33" borderId="47" xfId="0" applyNumberFormat="1" applyFont="1" applyFill="1" applyBorder="1" applyAlignment="1">
      <alignment horizontal="center" wrapText="1"/>
    </xf>
    <xf numFmtId="164" fontId="4" fillId="33" borderId="48" xfId="0" applyNumberFormat="1" applyFont="1" applyFill="1" applyBorder="1" applyAlignment="1">
      <alignment horizontal="centerContinuous" wrapText="1"/>
    </xf>
    <xf numFmtId="164" fontId="14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3" fillId="10" borderId="15" xfId="0" applyNumberFormat="1" applyFont="1" applyFill="1" applyBorder="1" applyAlignment="1">
      <alignment horizontal="center"/>
    </xf>
    <xf numFmtId="164" fontId="11" fillId="10" borderId="15" xfId="0" applyNumberFormat="1" applyFont="1" applyFill="1" applyBorder="1" applyAlignment="1">
      <alignment/>
    </xf>
    <xf numFmtId="0" fontId="4" fillId="19" borderId="15" xfId="0" applyFont="1" applyFill="1" applyBorder="1" applyAlignment="1">
      <alignment/>
    </xf>
    <xf numFmtId="164" fontId="10" fillId="19" borderId="15" xfId="0" applyNumberFormat="1" applyFont="1" applyFill="1" applyBorder="1" applyAlignment="1">
      <alignment/>
    </xf>
    <xf numFmtId="164" fontId="9" fillId="19" borderId="15" xfId="0" applyNumberFormat="1" applyFont="1" applyFill="1" applyBorder="1" applyAlignment="1">
      <alignment/>
    </xf>
    <xf numFmtId="164" fontId="0" fillId="19" borderId="15" xfId="0" applyNumberFormat="1" applyFont="1" applyFill="1" applyBorder="1" applyAlignment="1">
      <alignment/>
    </xf>
    <xf numFmtId="0" fontId="0" fillId="19" borderId="15" xfId="0" applyNumberFormat="1" applyFont="1" applyFill="1" applyBorder="1" applyAlignment="1">
      <alignment horizontal="center"/>
    </xf>
    <xf numFmtId="164" fontId="11" fillId="19" borderId="15" xfId="0" applyNumberFormat="1" applyFont="1" applyFill="1" applyBorder="1" applyAlignment="1">
      <alignment/>
    </xf>
    <xf numFmtId="164" fontId="69" fillId="34" borderId="15" xfId="0" applyNumberFormat="1" applyFont="1" applyFill="1" applyBorder="1" applyAlignment="1">
      <alignment horizontal="right"/>
    </xf>
    <xf numFmtId="164" fontId="54" fillId="0" borderId="15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0" fontId="55" fillId="6" borderId="15" xfId="0" applyFont="1" applyFill="1" applyBorder="1" applyAlignment="1">
      <alignment/>
    </xf>
    <xf numFmtId="164" fontId="48" fillId="6" borderId="15" xfId="0" applyNumberFormat="1" applyFont="1" applyFill="1" applyBorder="1" applyAlignment="1">
      <alignment/>
    </xf>
    <xf numFmtId="164" fontId="61" fillId="6" borderId="15" xfId="0" applyNumberFormat="1" applyFont="1" applyFill="1" applyBorder="1" applyAlignment="1">
      <alignment/>
    </xf>
    <xf numFmtId="0" fontId="48" fillId="6" borderId="15" xfId="0" applyNumberFormat="1" applyFont="1" applyFill="1" applyBorder="1" applyAlignment="1">
      <alignment horizontal="center"/>
    </xf>
    <xf numFmtId="164" fontId="47" fillId="6" borderId="15" xfId="0" applyNumberFormat="1" applyFont="1" applyFill="1" applyBorder="1" applyAlignment="1">
      <alignment/>
    </xf>
    <xf numFmtId="164" fontId="0" fillId="6" borderId="15" xfId="0" applyNumberFormat="1" applyFont="1" applyFill="1" applyBorder="1" applyAlignment="1">
      <alignment/>
    </xf>
    <xf numFmtId="0" fontId="35" fillId="6" borderId="15" xfId="0" applyFont="1" applyFill="1" applyBorder="1" applyAlignment="1">
      <alignment/>
    </xf>
    <xf numFmtId="164" fontId="45" fillId="6" borderId="15" xfId="0" applyNumberFormat="1" applyFont="1" applyFill="1" applyBorder="1" applyAlignment="1">
      <alignment wrapText="1"/>
    </xf>
    <xf numFmtId="0" fontId="45" fillId="6" borderId="15" xfId="0" applyNumberFormat="1" applyFont="1" applyFill="1" applyBorder="1" applyAlignment="1">
      <alignment horizontal="center"/>
    </xf>
    <xf numFmtId="0" fontId="56" fillId="6" borderId="15" xfId="0" applyFont="1" applyFill="1" applyBorder="1" applyAlignment="1">
      <alignment/>
    </xf>
    <xf numFmtId="164" fontId="46" fillId="6" borderId="15" xfId="0" applyNumberFormat="1" applyFont="1" applyFill="1" applyBorder="1" applyAlignment="1">
      <alignment/>
    </xf>
    <xf numFmtId="164" fontId="46" fillId="6" borderId="15" xfId="0" applyNumberFormat="1" applyFont="1" applyFill="1" applyBorder="1" applyAlignment="1">
      <alignment wrapText="1"/>
    </xf>
    <xf numFmtId="0" fontId="46" fillId="6" borderId="15" xfId="0" applyNumberFormat="1" applyFont="1" applyFill="1" applyBorder="1" applyAlignment="1">
      <alignment horizontal="center"/>
    </xf>
    <xf numFmtId="164" fontId="49" fillId="6" borderId="15" xfId="0" applyNumberFormat="1" applyFont="1" applyFill="1" applyBorder="1" applyAlignment="1">
      <alignment/>
    </xf>
    <xf numFmtId="164" fontId="11" fillId="6" borderId="15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3" fillId="6" borderId="15" xfId="0" applyNumberFormat="1" applyFont="1" applyFill="1" applyBorder="1" applyAlignment="1">
      <alignment/>
    </xf>
    <xf numFmtId="164" fontId="0" fillId="6" borderId="15" xfId="0" applyNumberFormat="1" applyFill="1" applyBorder="1" applyAlignment="1">
      <alignment/>
    </xf>
    <xf numFmtId="0" fontId="0" fillId="6" borderId="15" xfId="0" applyNumberFormat="1" applyFill="1" applyBorder="1" applyAlignment="1">
      <alignment horizontal="center"/>
    </xf>
    <xf numFmtId="164" fontId="7" fillId="6" borderId="15" xfId="0" applyNumberFormat="1" applyFont="1" applyFill="1" applyBorder="1" applyAlignment="1">
      <alignment/>
    </xf>
    <xf numFmtId="0" fontId="35" fillId="6" borderId="33" xfId="0" applyFont="1" applyFill="1" applyBorder="1" applyAlignment="1">
      <alignment/>
    </xf>
    <xf numFmtId="164" fontId="33" fillId="6" borderId="22" xfId="0" applyNumberFormat="1" applyFont="1" applyFill="1" applyBorder="1" applyAlignment="1">
      <alignment/>
    </xf>
    <xf numFmtId="164" fontId="3" fillId="6" borderId="22" xfId="0" applyNumberFormat="1" applyFont="1" applyFill="1" applyBorder="1" applyAlignment="1">
      <alignment wrapText="1"/>
    </xf>
    <xf numFmtId="0" fontId="3" fillId="6" borderId="22" xfId="0" applyNumberFormat="1" applyFont="1" applyFill="1" applyBorder="1" applyAlignment="1">
      <alignment horizontal="center"/>
    </xf>
    <xf numFmtId="164" fontId="7" fillId="6" borderId="22" xfId="0" applyNumberFormat="1" applyFont="1" applyFill="1" applyBorder="1" applyAlignment="1">
      <alignment/>
    </xf>
    <xf numFmtId="164" fontId="11" fillId="6" borderId="23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/>
    </xf>
    <xf numFmtId="0" fontId="3" fillId="6" borderId="15" xfId="0" applyNumberFormat="1" applyFont="1" applyFill="1" applyBorder="1" applyAlignment="1">
      <alignment horizontal="center"/>
    </xf>
    <xf numFmtId="164" fontId="10" fillId="6" borderId="15" xfId="0" applyNumberFormat="1" applyFont="1" applyFill="1" applyBorder="1" applyAlignment="1">
      <alignment/>
    </xf>
    <xf numFmtId="164" fontId="7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 wrapText="1"/>
    </xf>
    <xf numFmtId="0" fontId="57" fillId="33" borderId="25" xfId="0" applyFont="1" applyFill="1" applyBorder="1" applyAlignment="1">
      <alignment wrapText="1"/>
    </xf>
    <xf numFmtId="164" fontId="57" fillId="33" borderId="25" xfId="0" applyNumberFormat="1" applyFont="1" applyFill="1" applyBorder="1" applyAlignment="1">
      <alignment wrapText="1"/>
    </xf>
    <xf numFmtId="164" fontId="57" fillId="33" borderId="25" xfId="0" applyNumberFormat="1" applyFont="1" applyFill="1" applyBorder="1" applyAlignment="1">
      <alignment horizontal="center" wrapText="1"/>
    </xf>
    <xf numFmtId="0" fontId="57" fillId="33" borderId="25" xfId="0" applyNumberFormat="1" applyFont="1" applyFill="1" applyBorder="1" applyAlignment="1">
      <alignment horizontal="center" wrapText="1"/>
    </xf>
    <xf numFmtId="0" fontId="23" fillId="35" borderId="25" xfId="0" applyFont="1" applyFill="1" applyBorder="1" applyAlignment="1">
      <alignment/>
    </xf>
    <xf numFmtId="164" fontId="11" fillId="35" borderId="25" xfId="0" applyNumberFormat="1" applyFont="1" applyFill="1" applyBorder="1" applyAlignment="1">
      <alignment/>
    </xf>
    <xf numFmtId="0" fontId="12" fillId="0" borderId="25" xfId="0" applyFont="1" applyFill="1" applyBorder="1" applyAlignment="1">
      <alignment/>
    </xf>
    <xf numFmtId="164" fontId="46" fillId="0" borderId="25" xfId="0" applyNumberFormat="1" applyFont="1" applyFill="1" applyBorder="1" applyAlignment="1">
      <alignment/>
    </xf>
    <xf numFmtId="164" fontId="12" fillId="0" borderId="25" xfId="0" applyNumberFormat="1" applyFont="1" applyFill="1" applyBorder="1" applyAlignment="1">
      <alignment/>
    </xf>
    <xf numFmtId="164" fontId="46" fillId="35" borderId="25" xfId="0" applyNumberFormat="1" applyFont="1" applyFill="1" applyBorder="1" applyAlignment="1">
      <alignment/>
    </xf>
    <xf numFmtId="164" fontId="61" fillId="35" borderId="25" xfId="0" applyNumberFormat="1" applyFont="1" applyFill="1" applyBorder="1" applyAlignment="1">
      <alignment/>
    </xf>
    <xf numFmtId="164" fontId="45" fillId="35" borderId="25" xfId="0" applyNumberFormat="1" applyFont="1" applyFill="1" applyBorder="1" applyAlignment="1">
      <alignment wrapText="1"/>
    </xf>
    <xf numFmtId="0" fontId="45" fillId="35" borderId="25" xfId="0" applyNumberFormat="1" applyFont="1" applyFill="1" applyBorder="1" applyAlignment="1">
      <alignment horizontal="center"/>
    </xf>
    <xf numFmtId="164" fontId="11" fillId="0" borderId="25" xfId="0" applyNumberFormat="1" applyFont="1" applyFill="1" applyBorder="1" applyAlignment="1">
      <alignment/>
    </xf>
    <xf numFmtId="164" fontId="36" fillId="34" borderId="25" xfId="0" applyNumberFormat="1" applyFont="1" applyFill="1" applyBorder="1" applyAlignment="1">
      <alignment horizontal="right"/>
    </xf>
    <xf numFmtId="164" fontId="63" fillId="34" borderId="25" xfId="0" applyNumberFormat="1" applyFont="1" applyFill="1" applyBorder="1" applyAlignment="1">
      <alignment/>
    </xf>
    <xf numFmtId="164" fontId="1" fillId="34" borderId="25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9" fillId="41" borderId="15" xfId="0" applyFont="1" applyFill="1" applyBorder="1" applyAlignment="1">
      <alignment/>
    </xf>
    <xf numFmtId="164" fontId="9" fillId="41" borderId="15" xfId="0" applyNumberFormat="1" applyFont="1" applyFill="1" applyBorder="1" applyAlignment="1">
      <alignment/>
    </xf>
    <xf numFmtId="164" fontId="63" fillId="41" borderId="15" xfId="0" applyNumberFormat="1" applyFont="1" applyFill="1" applyBorder="1" applyAlignment="1">
      <alignment/>
    </xf>
    <xf numFmtId="164" fontId="12" fillId="41" borderId="15" xfId="0" applyNumberFormat="1" applyFont="1" applyFill="1" applyBorder="1" applyAlignment="1">
      <alignment/>
    </xf>
    <xf numFmtId="0" fontId="12" fillId="41" borderId="15" xfId="0" applyNumberFormat="1" applyFont="1" applyFill="1" applyBorder="1" applyAlignment="1">
      <alignment horizontal="center"/>
    </xf>
    <xf numFmtId="164" fontId="51" fillId="41" borderId="15" xfId="0" applyNumberFormat="1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0" fontId="35" fillId="6" borderId="24" xfId="0" applyFont="1" applyFill="1" applyBorder="1" applyAlignment="1">
      <alignment/>
    </xf>
    <xf numFmtId="164" fontId="7" fillId="6" borderId="25" xfId="0" applyNumberFormat="1" applyFont="1" applyFill="1" applyBorder="1" applyAlignment="1">
      <alignment/>
    </xf>
    <xf numFmtId="164" fontId="33" fillId="6" borderId="25" xfId="0" applyNumberFormat="1" applyFont="1" applyFill="1" applyBorder="1" applyAlignment="1">
      <alignment/>
    </xf>
    <xf numFmtId="0" fontId="3" fillId="6" borderId="25" xfId="0" applyNumberFormat="1" applyFont="1" applyFill="1" applyBorder="1" applyAlignment="1">
      <alignment horizontal="center"/>
    </xf>
    <xf numFmtId="164" fontId="11" fillId="6" borderId="26" xfId="0" applyNumberFormat="1" applyFont="1" applyFill="1" applyBorder="1" applyAlignment="1">
      <alignment/>
    </xf>
    <xf numFmtId="164" fontId="8" fillId="6" borderId="25" xfId="0" applyNumberFormat="1" applyFont="1" applyFill="1" applyBorder="1" applyAlignment="1">
      <alignment/>
    </xf>
    <xf numFmtId="164" fontId="3" fillId="6" borderId="25" xfId="0" applyNumberFormat="1" applyFont="1" applyFill="1" applyBorder="1" applyAlignment="1">
      <alignment/>
    </xf>
    <xf numFmtId="0" fontId="35" fillId="12" borderId="24" xfId="0" applyFont="1" applyFill="1" applyBorder="1" applyAlignment="1">
      <alignment/>
    </xf>
    <xf numFmtId="164" fontId="0" fillId="12" borderId="25" xfId="0" applyNumberFormat="1" applyFont="1" applyFill="1" applyBorder="1" applyAlignment="1">
      <alignment/>
    </xf>
    <xf numFmtId="164" fontId="33" fillId="12" borderId="25" xfId="0" applyNumberFormat="1" applyFont="1" applyFill="1" applyBorder="1" applyAlignment="1">
      <alignment/>
    </xf>
    <xf numFmtId="0" fontId="0" fillId="12" borderId="25" xfId="0" applyNumberFormat="1" applyFont="1" applyFill="1" applyBorder="1" applyAlignment="1">
      <alignment horizontal="center"/>
    </xf>
    <xf numFmtId="164" fontId="1" fillId="12" borderId="25" xfId="0" applyNumberFormat="1" applyFont="1" applyFill="1" applyBorder="1" applyAlignment="1">
      <alignment/>
    </xf>
    <xf numFmtId="164" fontId="0" fillId="12" borderId="26" xfId="0" applyNumberFormat="1" applyFont="1" applyFill="1" applyBorder="1" applyAlignment="1">
      <alignment/>
    </xf>
    <xf numFmtId="0" fontId="55" fillId="6" borderId="25" xfId="0" applyFont="1" applyFill="1" applyBorder="1" applyAlignment="1">
      <alignment/>
    </xf>
    <xf numFmtId="164" fontId="48" fillId="6" borderId="25" xfId="0" applyNumberFormat="1" applyFont="1" applyFill="1" applyBorder="1" applyAlignment="1">
      <alignment/>
    </xf>
    <xf numFmtId="164" fontId="61" fillId="6" borderId="25" xfId="0" applyNumberFormat="1" applyFont="1" applyFill="1" applyBorder="1" applyAlignment="1">
      <alignment/>
    </xf>
    <xf numFmtId="0" fontId="48" fillId="6" borderId="25" xfId="0" applyNumberFormat="1" applyFont="1" applyFill="1" applyBorder="1" applyAlignment="1">
      <alignment horizontal="center"/>
    </xf>
    <xf numFmtId="164" fontId="47" fillId="6" borderId="25" xfId="0" applyNumberFormat="1" applyFont="1" applyFill="1" applyBorder="1" applyAlignment="1">
      <alignment/>
    </xf>
    <xf numFmtId="164" fontId="0" fillId="6" borderId="25" xfId="0" applyNumberFormat="1" applyFont="1" applyFill="1" applyBorder="1" applyAlignment="1">
      <alignment/>
    </xf>
    <xf numFmtId="164" fontId="48" fillId="6" borderId="25" xfId="0" applyNumberFormat="1" applyFont="1" applyFill="1" applyBorder="1" applyAlignment="1">
      <alignment wrapText="1"/>
    </xf>
    <xf numFmtId="164" fontId="54" fillId="6" borderId="15" xfId="0" applyNumberFormat="1" applyFont="1" applyFill="1" applyBorder="1" applyAlignment="1">
      <alignment/>
    </xf>
    <xf numFmtId="0" fontId="54" fillId="6" borderId="15" xfId="0" applyNumberFormat="1" applyFont="1" applyFill="1" applyBorder="1" applyAlignment="1">
      <alignment horizontal="center"/>
    </xf>
    <xf numFmtId="164" fontId="12" fillId="6" borderId="15" xfId="0" applyNumberFormat="1" applyFont="1" applyFill="1" applyBorder="1" applyAlignment="1">
      <alignment/>
    </xf>
    <xf numFmtId="0" fontId="49" fillId="6" borderId="15" xfId="0" applyNumberFormat="1" applyFont="1" applyFill="1" applyBorder="1" applyAlignment="1">
      <alignment horizontal="center"/>
    </xf>
    <xf numFmtId="164" fontId="9" fillId="6" borderId="15" xfId="0" applyNumberFormat="1" applyFont="1" applyFill="1" applyBorder="1" applyAlignment="1">
      <alignment/>
    </xf>
    <xf numFmtId="164" fontId="3" fillId="0" borderId="15" xfId="0" applyNumberFormat="1" applyFont="1" applyBorder="1" applyAlignment="1">
      <alignment/>
    </xf>
    <xf numFmtId="49" fontId="0" fillId="0" borderId="15" xfId="0" applyNumberFormat="1" applyFont="1" applyBorder="1" applyAlignment="1" quotePrefix="1">
      <alignment/>
    </xf>
    <xf numFmtId="0" fontId="35" fillId="12" borderId="15" xfId="0" applyFont="1" applyFill="1" applyBorder="1" applyAlignment="1">
      <alignment/>
    </xf>
    <xf numFmtId="164" fontId="48" fillId="12" borderId="15" xfId="0" applyNumberFormat="1" applyFont="1" applyFill="1" applyBorder="1" applyAlignment="1">
      <alignment/>
    </xf>
    <xf numFmtId="164" fontId="61" fillId="12" borderId="15" xfId="0" applyNumberFormat="1" applyFont="1" applyFill="1" applyBorder="1" applyAlignment="1">
      <alignment/>
    </xf>
    <xf numFmtId="164" fontId="45" fillId="12" borderId="15" xfId="0" applyNumberFormat="1" applyFont="1" applyFill="1" applyBorder="1" applyAlignment="1">
      <alignment/>
    </xf>
    <xf numFmtId="0" fontId="45" fillId="12" borderId="15" xfId="0" applyNumberFormat="1" applyFont="1" applyFill="1" applyBorder="1" applyAlignment="1">
      <alignment horizontal="center"/>
    </xf>
    <xf numFmtId="164" fontId="47" fillId="12" borderId="15" xfId="0" applyNumberFormat="1" applyFont="1" applyFill="1" applyBorder="1" applyAlignment="1">
      <alignment/>
    </xf>
    <xf numFmtId="164" fontId="11" fillId="12" borderId="15" xfId="0" applyNumberFormat="1" applyFont="1" applyFill="1" applyBorder="1" applyAlignment="1">
      <alignment/>
    </xf>
    <xf numFmtId="164" fontId="10" fillId="42" borderId="15" xfId="0" applyNumberFormat="1" applyFont="1" applyFill="1" applyBorder="1" applyAlignment="1">
      <alignment/>
    </xf>
    <xf numFmtId="0" fontId="26" fillId="12" borderId="15" xfId="0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/>
    </xf>
    <xf numFmtId="0" fontId="0" fillId="12" borderId="15" xfId="0" applyNumberFormat="1" applyFill="1" applyBorder="1" applyAlignment="1">
      <alignment horizontal="center"/>
    </xf>
    <xf numFmtId="164" fontId="7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/>
    </xf>
    <xf numFmtId="164" fontId="33" fillId="12" borderId="15" xfId="0" applyNumberFormat="1" applyFont="1" applyFill="1" applyBorder="1" applyAlignment="1">
      <alignment/>
    </xf>
    <xf numFmtId="164" fontId="0" fillId="12" borderId="15" xfId="0" applyNumberFormat="1" applyFont="1" applyFill="1" applyBorder="1" applyAlignment="1">
      <alignment wrapText="1"/>
    </xf>
    <xf numFmtId="0" fontId="0" fillId="12" borderId="15" xfId="0" applyNumberFormat="1" applyFont="1" applyFill="1" applyBorder="1" applyAlignment="1">
      <alignment horizontal="center"/>
    </xf>
    <xf numFmtId="164" fontId="58" fillId="12" borderId="15" xfId="0" applyNumberFormat="1" applyFont="1" applyFill="1" applyBorder="1" applyAlignment="1">
      <alignment/>
    </xf>
    <xf numFmtId="164" fontId="48" fillId="12" borderId="15" xfId="0" applyNumberFormat="1" applyFont="1" applyFill="1" applyBorder="1" applyAlignment="1">
      <alignment wrapText="1"/>
    </xf>
    <xf numFmtId="0" fontId="48" fillId="12" borderId="15" xfId="0" applyNumberFormat="1" applyFont="1" applyFill="1" applyBorder="1" applyAlignment="1">
      <alignment horizontal="center"/>
    </xf>
    <xf numFmtId="164" fontId="46" fillId="12" borderId="15" xfId="0" applyNumberFormat="1" applyFont="1" applyFill="1" applyBorder="1" applyAlignment="1">
      <alignment/>
    </xf>
    <xf numFmtId="164" fontId="46" fillId="12" borderId="15" xfId="0" applyNumberFormat="1" applyFont="1" applyFill="1" applyBorder="1" applyAlignment="1">
      <alignment wrapText="1"/>
    </xf>
    <xf numFmtId="0" fontId="46" fillId="12" borderId="15" xfId="0" applyNumberFormat="1" applyFont="1" applyFill="1" applyBorder="1" applyAlignment="1">
      <alignment horizontal="center"/>
    </xf>
    <xf numFmtId="164" fontId="51" fillId="12" borderId="15" xfId="0" applyNumberFormat="1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/>
    </xf>
    <xf numFmtId="0" fontId="3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11" fillId="12" borderId="19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 wrapText="1"/>
    </xf>
    <xf numFmtId="164" fontId="7" fillId="12" borderId="15" xfId="0" applyNumberFormat="1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 wrapText="1"/>
    </xf>
    <xf numFmtId="0" fontId="8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 wrapText="1"/>
    </xf>
    <xf numFmtId="0" fontId="67" fillId="41" borderId="0" xfId="0" applyFont="1" applyFill="1" applyAlignment="1">
      <alignment/>
    </xf>
    <xf numFmtId="164" fontId="67" fillId="41" borderId="0" xfId="0" applyNumberFormat="1" applyFont="1" applyFill="1" applyAlignment="1">
      <alignment/>
    </xf>
    <xf numFmtId="0" fontId="67" fillId="41" borderId="0" xfId="0" applyNumberFormat="1" applyFont="1" applyFill="1" applyAlignment="1">
      <alignment horizontal="center"/>
    </xf>
    <xf numFmtId="0" fontId="27" fillId="41" borderId="0" xfId="0" applyFont="1" applyFill="1" applyAlignment="1">
      <alignment/>
    </xf>
    <xf numFmtId="164" fontId="67" fillId="41" borderId="0" xfId="0" applyNumberFormat="1" applyFont="1" applyFill="1" applyBorder="1" applyAlignment="1">
      <alignment horizontal="center"/>
    </xf>
    <xf numFmtId="164" fontId="6" fillId="41" borderId="0" xfId="0" applyNumberFormat="1" applyFont="1" applyFill="1" applyAlignment="1">
      <alignment/>
    </xf>
    <xf numFmtId="0" fontId="55" fillId="12" borderId="15" xfId="0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0" fontId="1" fillId="12" borderId="15" xfId="0" applyNumberFormat="1" applyFont="1" applyFill="1" applyBorder="1" applyAlignment="1">
      <alignment horizontal="center"/>
    </xf>
    <xf numFmtId="0" fontId="26" fillId="12" borderId="24" xfId="0" applyFont="1" applyFill="1" applyBorder="1" applyAlignment="1">
      <alignment/>
    </xf>
    <xf numFmtId="164" fontId="3" fillId="12" borderId="25" xfId="0" applyNumberFormat="1" applyFont="1" applyFill="1" applyBorder="1" applyAlignment="1">
      <alignment/>
    </xf>
    <xf numFmtId="0" fontId="3" fillId="12" borderId="25" xfId="0" applyNumberFormat="1" applyFont="1" applyFill="1" applyBorder="1" applyAlignment="1">
      <alignment horizontal="center"/>
    </xf>
    <xf numFmtId="164" fontId="11" fillId="12" borderId="26" xfId="0" applyNumberFormat="1" applyFont="1" applyFill="1" applyBorder="1" applyAlignment="1">
      <alignment/>
    </xf>
    <xf numFmtId="0" fontId="25" fillId="10" borderId="15" xfId="0" applyFont="1" applyFill="1" applyBorder="1" applyAlignment="1">
      <alignment/>
    </xf>
    <xf numFmtId="164" fontId="0" fillId="10" borderId="15" xfId="0" applyNumberFormat="1" applyFill="1" applyBorder="1" applyAlignment="1">
      <alignment/>
    </xf>
    <xf numFmtId="0" fontId="0" fillId="10" borderId="15" xfId="0" applyNumberFormat="1" applyFill="1" applyBorder="1" applyAlignment="1">
      <alignment horizontal="center"/>
    </xf>
    <xf numFmtId="164" fontId="0" fillId="10" borderId="15" xfId="0" applyNumberFormat="1" applyFill="1" applyBorder="1" applyAlignment="1">
      <alignment wrapText="1"/>
    </xf>
    <xf numFmtId="0" fontId="1" fillId="10" borderId="15" xfId="0" applyFont="1" applyFill="1" applyBorder="1" applyAlignment="1">
      <alignment/>
    </xf>
    <xf numFmtId="164" fontId="0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24" fillId="10" borderId="15" xfId="0" applyFont="1" applyFill="1" applyBorder="1" applyAlignment="1">
      <alignment/>
    </xf>
    <xf numFmtId="0" fontId="26" fillId="12" borderId="49" xfId="0" applyFont="1" applyFill="1" applyBorder="1" applyAlignment="1">
      <alignment/>
    </xf>
    <xf numFmtId="164" fontId="3" fillId="12" borderId="28" xfId="0" applyNumberFormat="1" applyFont="1" applyFill="1" applyBorder="1" applyAlignment="1">
      <alignment/>
    </xf>
    <xf numFmtId="0" fontId="3" fillId="12" borderId="28" xfId="0" applyNumberFormat="1" applyFont="1" applyFill="1" applyBorder="1" applyAlignment="1">
      <alignment horizontal="center"/>
    </xf>
    <xf numFmtId="164" fontId="11" fillId="12" borderId="29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5" xfId="53" applyFont="1" applyFill="1" applyBorder="1" applyAlignment="1">
      <alignment horizontal="left"/>
      <protection/>
    </xf>
    <xf numFmtId="0" fontId="12" fillId="0" borderId="0" xfId="0" applyFont="1" applyFill="1" applyBorder="1" applyAlignment="1">
      <alignment/>
    </xf>
    <xf numFmtId="164" fontId="8" fillId="0" borderId="28" xfId="0" applyNumberFormat="1" applyFont="1" applyFill="1" applyBorder="1" applyAlignment="1">
      <alignment/>
    </xf>
    <xf numFmtId="0" fontId="7" fillId="34" borderId="25" xfId="0" applyFont="1" applyFill="1" applyBorder="1" applyAlignment="1">
      <alignment/>
    </xf>
    <xf numFmtId="164" fontId="7" fillId="34" borderId="25" xfId="0" applyNumberFormat="1" applyFont="1" applyFill="1" applyBorder="1" applyAlignment="1">
      <alignment/>
    </xf>
    <xf numFmtId="0" fontId="7" fillId="34" borderId="25" xfId="0" applyNumberFormat="1" applyFont="1" applyFill="1" applyBorder="1" applyAlignment="1">
      <alignment horizontal="center"/>
    </xf>
    <xf numFmtId="164" fontId="6" fillId="34" borderId="25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3" fillId="0" borderId="15" xfId="53" applyFont="1" applyFill="1" applyBorder="1" applyAlignment="1">
      <alignment horizontal="left"/>
      <protection/>
    </xf>
    <xf numFmtId="164" fontId="4" fillId="0" borderId="15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12" fillId="0" borderId="15" xfId="0" applyFont="1" applyBorder="1" applyAlignment="1">
      <alignment/>
    </xf>
    <xf numFmtId="0" fontId="46" fillId="0" borderId="15" xfId="0" applyFont="1" applyBorder="1" applyAlignment="1">
      <alignment/>
    </xf>
    <xf numFmtId="164" fontId="9" fillId="0" borderId="15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0" fontId="70" fillId="35" borderId="15" xfId="0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164" fontId="44" fillId="0" borderId="15" xfId="0" applyNumberFormat="1" applyFont="1" applyFill="1" applyBorder="1" applyAlignment="1">
      <alignment wrapText="1"/>
    </xf>
    <xf numFmtId="0" fontId="44" fillId="0" borderId="15" xfId="0" applyNumberFormat="1" applyFont="1" applyFill="1" applyBorder="1" applyAlignment="1">
      <alignment horizontal="center"/>
    </xf>
    <xf numFmtId="0" fontId="8" fillId="0" borderId="15" xfId="0" applyFont="1" applyBorder="1" applyAlignment="1">
      <alignment wrapText="1"/>
    </xf>
    <xf numFmtId="0" fontId="59" fillId="33" borderId="25" xfId="0" applyFont="1" applyFill="1" applyBorder="1" applyAlignment="1">
      <alignment wrapText="1"/>
    </xf>
    <xf numFmtId="164" fontId="59" fillId="33" borderId="25" xfId="0" applyNumberFormat="1" applyFont="1" applyFill="1" applyBorder="1" applyAlignment="1">
      <alignment horizontal="center" wrapText="1"/>
    </xf>
    <xf numFmtId="0" fontId="24" fillId="35" borderId="25" xfId="0" applyFont="1" applyFill="1" applyBorder="1" applyAlignment="1">
      <alignment/>
    </xf>
    <xf numFmtId="164" fontId="45" fillId="35" borderId="15" xfId="0" applyNumberFormat="1" applyFont="1" applyFill="1" applyBorder="1" applyAlignment="1">
      <alignment wrapText="1"/>
    </xf>
    <xf numFmtId="164" fontId="50" fillId="33" borderId="25" xfId="0" applyNumberFormat="1" applyFont="1" applyFill="1" applyBorder="1" applyAlignment="1">
      <alignment wrapText="1"/>
    </xf>
    <xf numFmtId="164" fontId="50" fillId="33" borderId="25" xfId="0" applyNumberFormat="1" applyFont="1" applyFill="1" applyBorder="1" applyAlignment="1">
      <alignment horizontal="centerContinuous" wrapText="1"/>
    </xf>
    <xf numFmtId="164" fontId="10" fillId="12" borderId="15" xfId="0" applyNumberFormat="1" applyFont="1" applyFill="1" applyBorder="1" applyAlignment="1">
      <alignment horizontal="right"/>
    </xf>
    <xf numFmtId="0" fontId="25" fillId="42" borderId="15" xfId="0" applyFont="1" applyFill="1" applyBorder="1" applyAlignment="1">
      <alignment/>
    </xf>
    <xf numFmtId="164" fontId="0" fillId="42" borderId="15" xfId="0" applyNumberFormat="1" applyFill="1" applyBorder="1" applyAlignment="1">
      <alignment/>
    </xf>
    <xf numFmtId="164" fontId="33" fillId="42" borderId="15" xfId="0" applyNumberFormat="1" applyFont="1" applyFill="1" applyBorder="1" applyAlignment="1">
      <alignment/>
    </xf>
    <xf numFmtId="0" fontId="0" fillId="42" borderId="15" xfId="0" applyNumberFormat="1" applyFill="1" applyBorder="1" applyAlignment="1">
      <alignment horizontal="center"/>
    </xf>
    <xf numFmtId="164" fontId="0" fillId="42" borderId="15" xfId="0" applyNumberFormat="1" applyFill="1" applyBorder="1" applyAlignment="1">
      <alignment wrapText="1"/>
    </xf>
    <xf numFmtId="164" fontId="11" fillId="42" borderId="15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 wrapText="1"/>
    </xf>
    <xf numFmtId="164" fontId="14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 wrapText="1"/>
    </xf>
    <xf numFmtId="0" fontId="3" fillId="12" borderId="22" xfId="0" applyNumberFormat="1" applyFont="1" applyFill="1" applyBorder="1" applyAlignment="1">
      <alignment horizontal="center"/>
    </xf>
    <xf numFmtId="164" fontId="11" fillId="12" borderId="50" xfId="0" applyNumberFormat="1" applyFont="1" applyFill="1" applyBorder="1" applyAlignment="1">
      <alignment/>
    </xf>
    <xf numFmtId="0" fontId="26" fillId="12" borderId="33" xfId="0" applyFont="1" applyFill="1" applyBorder="1" applyAlignment="1">
      <alignment/>
    </xf>
    <xf numFmtId="164" fontId="3" fillId="0" borderId="22" xfId="0" applyNumberFormat="1" applyFont="1" applyFill="1" applyBorder="1" applyAlignment="1">
      <alignment wrapText="1"/>
    </xf>
    <xf numFmtId="164" fontId="14" fillId="0" borderId="22" xfId="0" applyNumberFormat="1" applyFont="1" applyFill="1" applyBorder="1" applyAlignment="1">
      <alignment/>
    </xf>
    <xf numFmtId="164" fontId="16" fillId="6" borderId="0" xfId="0" applyNumberFormat="1" applyFont="1" applyFill="1" applyAlignment="1">
      <alignment/>
    </xf>
    <xf numFmtId="164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 horizontal="center"/>
    </xf>
    <xf numFmtId="164" fontId="0" fillId="12" borderId="15" xfId="0" applyNumberFormat="1" applyFont="1" applyFill="1" applyBorder="1" applyAlignment="1">
      <alignment/>
    </xf>
    <xf numFmtId="164" fontId="0" fillId="12" borderId="19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164" fontId="9" fillId="0" borderId="26" xfId="0" applyNumberFormat="1" applyFont="1" applyFill="1" applyBorder="1" applyAlignment="1">
      <alignment/>
    </xf>
    <xf numFmtId="164" fontId="36" fillId="0" borderId="0" xfId="0" applyNumberFormat="1" applyFont="1" applyFill="1" applyBorder="1" applyAlignment="1">
      <alignment horizontal="right"/>
    </xf>
    <xf numFmtId="164" fontId="63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164" fontId="7" fillId="34" borderId="36" xfId="0" applyNumberFormat="1" applyFont="1" applyFill="1" applyBorder="1" applyAlignment="1">
      <alignment/>
    </xf>
    <xf numFmtId="164" fontId="7" fillId="19" borderId="15" xfId="0" applyNumberFormat="1" applyFont="1" applyFill="1" applyBorder="1" applyAlignment="1">
      <alignment/>
    </xf>
    <xf numFmtId="164" fontId="0" fillId="12" borderId="25" xfId="0" applyNumberFormat="1" applyFill="1" applyBorder="1" applyAlignment="1">
      <alignment/>
    </xf>
    <xf numFmtId="164" fontId="3" fillId="12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4" fillId="0" borderId="11" xfId="0" applyNumberFormat="1" applyFont="1" applyFill="1" applyBorder="1" applyAlignment="1">
      <alignment/>
    </xf>
    <xf numFmtId="164" fontId="71" fillId="6" borderId="15" xfId="0" applyNumberFormat="1" applyFont="1" applyFill="1" applyBorder="1" applyAlignment="1">
      <alignment/>
    </xf>
    <xf numFmtId="164" fontId="45" fillId="6" borderId="15" xfId="0" applyNumberFormat="1" applyFont="1" applyFill="1" applyBorder="1" applyAlignment="1">
      <alignment/>
    </xf>
    <xf numFmtId="164" fontId="0" fillId="35" borderId="28" xfId="0" applyNumberFormat="1" applyFill="1" applyBorder="1" applyAlignment="1">
      <alignment/>
    </xf>
    <xf numFmtId="164" fontId="3" fillId="35" borderId="28" xfId="0" applyNumberFormat="1" applyFont="1" applyFill="1" applyBorder="1" applyAlignment="1">
      <alignment/>
    </xf>
    <xf numFmtId="164" fontId="3" fillId="35" borderId="28" xfId="0" applyNumberFormat="1" applyFont="1" applyFill="1" applyBorder="1" applyAlignment="1">
      <alignment wrapText="1"/>
    </xf>
    <xf numFmtId="0" fontId="3" fillId="35" borderId="28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0" fontId="22" fillId="35" borderId="49" xfId="0" applyFont="1" applyFill="1" applyBorder="1" applyAlignment="1">
      <alignment/>
    </xf>
    <xf numFmtId="164" fontId="11" fillId="35" borderId="29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0" fillId="34" borderId="35" xfId="0" applyNumberFormat="1" applyFont="1" applyFill="1" applyBorder="1" applyAlignment="1">
      <alignment horizontal="right"/>
    </xf>
    <xf numFmtId="0" fontId="26" fillId="3" borderId="24" xfId="0" applyFont="1" applyFill="1" applyBorder="1" applyAlignment="1">
      <alignment/>
    </xf>
    <xf numFmtId="164" fontId="14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/>
    </xf>
    <xf numFmtId="0" fontId="3" fillId="3" borderId="25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/>
    </xf>
    <xf numFmtId="164" fontId="7" fillId="3" borderId="25" xfId="0" applyNumberFormat="1" applyFont="1" applyFill="1" applyBorder="1" applyAlignment="1">
      <alignment/>
    </xf>
    <xf numFmtId="164" fontId="4" fillId="3" borderId="25" xfId="0" applyNumberFormat="1" applyFont="1" applyFill="1" applyBorder="1" applyAlignment="1">
      <alignment/>
    </xf>
    <xf numFmtId="0" fontId="4" fillId="3" borderId="25" xfId="0" applyNumberFormat="1" applyFont="1" applyFill="1" applyBorder="1" applyAlignment="1">
      <alignment horizontal="center"/>
    </xf>
    <xf numFmtId="164" fontId="10" fillId="3" borderId="25" xfId="0" applyNumberFormat="1" applyFont="1" applyFill="1" applyBorder="1" applyAlignment="1">
      <alignment/>
    </xf>
    <xf numFmtId="0" fontId="3" fillId="0" borderId="51" xfId="0" applyFont="1" applyFill="1" applyBorder="1" applyAlignment="1">
      <alignment/>
    </xf>
    <xf numFmtId="164" fontId="2" fillId="0" borderId="52" xfId="0" applyNumberFormat="1" applyFont="1" applyFill="1" applyBorder="1" applyAlignment="1">
      <alignment horizontal="left"/>
    </xf>
    <xf numFmtId="164" fontId="19" fillId="0" borderId="52" xfId="0" applyNumberFormat="1" applyFont="1" applyFill="1" applyBorder="1" applyAlignment="1">
      <alignment/>
    </xf>
    <xf numFmtId="0" fontId="19" fillId="0" borderId="52" xfId="0" applyNumberFormat="1" applyFon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Continuous"/>
    </xf>
    <xf numFmtId="164" fontId="0" fillId="0" borderId="52" xfId="0" applyNumberFormat="1" applyFill="1" applyBorder="1" applyAlignment="1">
      <alignment horizontal="centerContinuous" wrapText="1"/>
    </xf>
    <xf numFmtId="164" fontId="11" fillId="0" borderId="50" xfId="0" applyNumberFormat="1" applyFont="1" applyFill="1" applyBorder="1" applyAlignment="1">
      <alignment horizontal="centerContinuous"/>
    </xf>
    <xf numFmtId="0" fontId="8" fillId="0" borderId="49" xfId="0" applyFont="1" applyFill="1" applyBorder="1" applyAlignment="1">
      <alignment/>
    </xf>
    <xf numFmtId="164" fontId="0" fillId="12" borderId="22" xfId="0" applyNumberFormat="1" applyFill="1" applyBorder="1" applyAlignment="1">
      <alignment/>
    </xf>
    <xf numFmtId="164" fontId="1" fillId="12" borderId="22" xfId="0" applyNumberFormat="1" applyFont="1" applyFill="1" applyBorder="1" applyAlignment="1">
      <alignment/>
    </xf>
    <xf numFmtId="164" fontId="11" fillId="12" borderId="23" xfId="0" applyNumberFormat="1" applyFont="1" applyFill="1" applyBorder="1" applyAlignment="1">
      <alignment/>
    </xf>
    <xf numFmtId="164" fontId="45" fillId="0" borderId="25" xfId="0" applyNumberFormat="1" applyFont="1" applyFill="1" applyBorder="1" applyAlignment="1">
      <alignment/>
    </xf>
    <xf numFmtId="164" fontId="0" fillId="12" borderId="28" xfId="0" applyNumberFormat="1" applyFill="1" applyBorder="1" applyAlignment="1">
      <alignment/>
    </xf>
    <xf numFmtId="164" fontId="3" fillId="12" borderId="28" xfId="0" applyNumberFormat="1" applyFont="1" applyFill="1" applyBorder="1" applyAlignment="1">
      <alignment wrapText="1"/>
    </xf>
    <xf numFmtId="164" fontId="1" fillId="12" borderId="28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 wrapText="1"/>
    </xf>
    <xf numFmtId="164" fontId="48" fillId="12" borderId="25" xfId="0" applyNumberFormat="1" applyFont="1" applyFill="1" applyBorder="1" applyAlignment="1">
      <alignment/>
    </xf>
    <xf numFmtId="164" fontId="61" fillId="12" borderId="25" xfId="0" applyNumberFormat="1" applyFont="1" applyFill="1" applyBorder="1" applyAlignment="1">
      <alignment/>
    </xf>
    <xf numFmtId="164" fontId="45" fillId="12" borderId="25" xfId="0" applyNumberFormat="1" applyFont="1" applyFill="1" applyBorder="1" applyAlignment="1">
      <alignment/>
    </xf>
    <xf numFmtId="0" fontId="45" fillId="12" borderId="25" xfId="0" applyNumberFormat="1" applyFont="1" applyFill="1" applyBorder="1" applyAlignment="1">
      <alignment horizontal="center"/>
    </xf>
    <xf numFmtId="164" fontId="47" fillId="12" borderId="25" xfId="0" applyNumberFormat="1" applyFont="1" applyFill="1" applyBorder="1" applyAlignment="1">
      <alignment/>
    </xf>
    <xf numFmtId="164" fontId="4" fillId="33" borderId="53" xfId="0" applyNumberFormat="1" applyFont="1" applyFill="1" applyBorder="1" applyAlignment="1">
      <alignment horizontal="centerContinuous" wrapText="1"/>
    </xf>
    <xf numFmtId="0" fontId="8" fillId="3" borderId="49" xfId="0" applyFont="1" applyFill="1" applyBorder="1" applyAlignment="1">
      <alignment/>
    </xf>
    <xf numFmtId="164" fontId="8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 wrapText="1"/>
    </xf>
    <xf numFmtId="0" fontId="3" fillId="3" borderId="28" xfId="0" applyNumberFormat="1" applyFont="1" applyFill="1" applyBorder="1" applyAlignment="1">
      <alignment horizontal="center"/>
    </xf>
    <xf numFmtId="164" fontId="3" fillId="3" borderId="29" xfId="0" applyNumberFormat="1" applyFont="1" applyFill="1" applyBorder="1" applyAlignment="1">
      <alignment/>
    </xf>
    <xf numFmtId="0" fontId="8" fillId="3" borderId="24" xfId="0" applyFont="1" applyFill="1" applyBorder="1" applyAlignment="1">
      <alignment/>
    </xf>
    <xf numFmtId="164" fontId="8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 wrapText="1"/>
    </xf>
    <xf numFmtId="0" fontId="3" fillId="3" borderId="25" xfId="0" applyNumberFormat="1" applyFont="1" applyFill="1" applyBorder="1" applyAlignment="1">
      <alignment horizontal="center"/>
    </xf>
    <xf numFmtId="164" fontId="3" fillId="3" borderId="26" xfId="0" applyNumberFormat="1" applyFont="1" applyFill="1" applyBorder="1" applyAlignment="1">
      <alignment/>
    </xf>
    <xf numFmtId="0" fontId="14" fillId="0" borderId="15" xfId="0" applyFont="1" applyBorder="1" applyAlignment="1">
      <alignment/>
    </xf>
    <xf numFmtId="12" fontId="11" fillId="0" borderId="18" xfId="0" applyNumberFormat="1" applyFont="1" applyFill="1" applyBorder="1" applyAlignment="1">
      <alignment horizontal="centerContinuous"/>
    </xf>
    <xf numFmtId="164" fontId="14" fillId="42" borderId="15" xfId="0" applyNumberFormat="1" applyFont="1" applyFill="1" applyBorder="1" applyAlignment="1">
      <alignment/>
    </xf>
    <xf numFmtId="164" fontId="3" fillId="42" borderId="15" xfId="0" applyNumberFormat="1" applyFont="1" applyFill="1" applyBorder="1" applyAlignment="1">
      <alignment/>
    </xf>
    <xf numFmtId="0" fontId="3" fillId="42" borderId="15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horizontal="center" wrapText="1"/>
    </xf>
    <xf numFmtId="0" fontId="24" fillId="42" borderId="49" xfId="0" applyFont="1" applyFill="1" applyBorder="1" applyAlignment="1">
      <alignment/>
    </xf>
    <xf numFmtId="164" fontId="0" fillId="42" borderId="28" xfId="0" applyNumberFormat="1" applyFill="1" applyBorder="1" applyAlignment="1">
      <alignment/>
    </xf>
    <xf numFmtId="164" fontId="3" fillId="42" borderId="28" xfId="0" applyNumberFormat="1" applyFont="1" applyFill="1" applyBorder="1" applyAlignment="1">
      <alignment/>
    </xf>
    <xf numFmtId="164" fontId="3" fillId="42" borderId="28" xfId="0" applyNumberFormat="1" applyFont="1" applyFill="1" applyBorder="1" applyAlignment="1">
      <alignment wrapText="1"/>
    </xf>
    <xf numFmtId="0" fontId="3" fillId="42" borderId="28" xfId="0" applyNumberFormat="1" applyFont="1" applyFill="1" applyBorder="1" applyAlignment="1">
      <alignment horizontal="center"/>
    </xf>
    <xf numFmtId="164" fontId="11" fillId="42" borderId="30" xfId="0" applyNumberFormat="1" applyFont="1" applyFill="1" applyBorder="1" applyAlignment="1">
      <alignment/>
    </xf>
    <xf numFmtId="164" fontId="0" fillId="42" borderId="25" xfId="0" applyNumberFormat="1" applyFill="1" applyBorder="1" applyAlignment="1">
      <alignment/>
    </xf>
    <xf numFmtId="164" fontId="3" fillId="42" borderId="25" xfId="0" applyNumberFormat="1" applyFont="1" applyFill="1" applyBorder="1" applyAlignment="1">
      <alignment/>
    </xf>
    <xf numFmtId="0" fontId="3" fillId="42" borderId="25" xfId="0" applyNumberFormat="1" applyFont="1" applyFill="1" applyBorder="1" applyAlignment="1">
      <alignment horizontal="center"/>
    </xf>
    <xf numFmtId="164" fontId="3" fillId="42" borderId="15" xfId="0" applyNumberFormat="1" applyFont="1" applyFill="1" applyBorder="1" applyAlignment="1">
      <alignment wrapText="1"/>
    </xf>
    <xf numFmtId="0" fontId="24" fillId="42" borderId="15" xfId="0" applyFont="1" applyFill="1" applyBorder="1" applyAlignment="1">
      <alignment/>
    </xf>
    <xf numFmtId="164" fontId="11" fillId="42" borderId="19" xfId="0" applyNumberFormat="1" applyFont="1" applyFill="1" applyBorder="1" applyAlignment="1">
      <alignment/>
    </xf>
    <xf numFmtId="164" fontId="45" fillId="0" borderId="22" xfId="0" applyNumberFormat="1" applyFont="1" applyFill="1" applyBorder="1" applyAlignment="1">
      <alignment/>
    </xf>
    <xf numFmtId="0" fontId="45" fillId="0" borderId="22" xfId="0" applyNumberFormat="1" applyFont="1" applyFill="1" applyBorder="1" applyAlignment="1">
      <alignment horizontal="center"/>
    </xf>
    <xf numFmtId="0" fontId="4" fillId="34" borderId="22" xfId="0" applyFont="1" applyFill="1" applyBorder="1" applyAlignment="1">
      <alignment/>
    </xf>
    <xf numFmtId="164" fontId="36" fillId="34" borderId="22" xfId="0" applyNumberFormat="1" applyFont="1" applyFill="1" applyBorder="1" applyAlignment="1">
      <alignment horizontal="right"/>
    </xf>
    <xf numFmtId="164" fontId="63" fillId="34" borderId="22" xfId="0" applyNumberFormat="1" applyFont="1" applyFill="1" applyBorder="1" applyAlignment="1">
      <alignment/>
    </xf>
    <xf numFmtId="164" fontId="4" fillId="34" borderId="22" xfId="0" applyNumberFormat="1" applyFont="1" applyFill="1" applyBorder="1" applyAlignment="1">
      <alignment/>
    </xf>
    <xf numFmtId="0" fontId="4" fillId="34" borderId="22" xfId="0" applyNumberFormat="1" applyFont="1" applyFill="1" applyBorder="1" applyAlignment="1">
      <alignment horizontal="center"/>
    </xf>
    <xf numFmtId="164" fontId="47" fillId="34" borderId="22" xfId="0" applyNumberFormat="1" applyFont="1" applyFill="1" applyBorder="1" applyAlignment="1">
      <alignment/>
    </xf>
    <xf numFmtId="164" fontId="1" fillId="34" borderId="22" xfId="0" applyNumberFormat="1" applyFont="1" applyFill="1" applyBorder="1" applyAlignment="1">
      <alignment/>
    </xf>
    <xf numFmtId="0" fontId="12" fillId="0" borderId="25" xfId="0" applyFont="1" applyBorder="1" applyAlignment="1">
      <alignment/>
    </xf>
    <xf numFmtId="0" fontId="46" fillId="0" borderId="25" xfId="0" applyFont="1" applyBorder="1" applyAlignment="1">
      <alignment/>
    </xf>
    <xf numFmtId="164" fontId="4" fillId="0" borderId="2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/>
    </xf>
    <xf numFmtId="169" fontId="0" fillId="0" borderId="0" xfId="0" applyNumberFormat="1" applyFill="1" applyAlignment="1">
      <alignment/>
    </xf>
    <xf numFmtId="164" fontId="0" fillId="13" borderId="0" xfId="0" applyNumberFormat="1" applyFill="1" applyAlignment="1">
      <alignment/>
    </xf>
    <xf numFmtId="164" fontId="0" fillId="7" borderId="0" xfId="0" applyNumberFormat="1" applyFill="1" applyAlignment="1">
      <alignment/>
    </xf>
    <xf numFmtId="164" fontId="63" fillId="0" borderId="52" xfId="0" applyNumberFormat="1" applyFont="1" applyFill="1" applyBorder="1" applyAlignment="1">
      <alignment horizontal="left"/>
    </xf>
    <xf numFmtId="164" fontId="60" fillId="33" borderId="26" xfId="0" applyNumberFormat="1" applyFont="1" applyFill="1" applyBorder="1" applyAlignment="1">
      <alignment horizontal="center" wrapText="1"/>
    </xf>
    <xf numFmtId="164" fontId="0" fillId="6" borderId="25" xfId="0" applyNumberFormat="1" applyFill="1" applyBorder="1" applyAlignment="1">
      <alignment/>
    </xf>
    <xf numFmtId="164" fontId="1" fillId="6" borderId="25" xfId="0" applyNumberFormat="1" applyFont="1" applyFill="1" applyBorder="1" applyAlignment="1">
      <alignment/>
    </xf>
    <xf numFmtId="164" fontId="4" fillId="33" borderId="47" xfId="0" applyNumberFormat="1" applyFont="1" applyFill="1" applyBorder="1" applyAlignment="1">
      <alignment horizontal="centerContinuous" wrapText="1"/>
    </xf>
    <xf numFmtId="164" fontId="4" fillId="33" borderId="54" xfId="0" applyNumberFormat="1" applyFont="1" applyFill="1" applyBorder="1" applyAlignment="1">
      <alignment horizontal="centerContinuous" wrapText="1"/>
    </xf>
    <xf numFmtId="164" fontId="0" fillId="4" borderId="0" xfId="0" applyNumberFormat="1" applyFont="1" applyFill="1" applyBorder="1" applyAlignment="1">
      <alignment/>
    </xf>
    <xf numFmtId="164" fontId="4" fillId="33" borderId="39" xfId="0" applyNumberFormat="1" applyFont="1" applyFill="1" applyBorder="1" applyAlignment="1">
      <alignment horizontal="center" wrapText="1"/>
    </xf>
    <xf numFmtId="0" fontId="25" fillId="42" borderId="24" xfId="0" applyFont="1" applyFill="1" applyBorder="1" applyAlignment="1">
      <alignment/>
    </xf>
    <xf numFmtId="164" fontId="14" fillId="42" borderId="25" xfId="0" applyNumberFormat="1" applyFont="1" applyFill="1" applyBorder="1" applyAlignment="1">
      <alignment/>
    </xf>
    <xf numFmtId="164" fontId="11" fillId="42" borderId="26" xfId="0" applyNumberFormat="1" applyFont="1" applyFill="1" applyBorder="1" applyAlignment="1">
      <alignment/>
    </xf>
    <xf numFmtId="164" fontId="10" fillId="12" borderId="25" xfId="0" applyNumberFormat="1" applyFont="1" applyFill="1" applyBorder="1" applyAlignment="1">
      <alignment/>
    </xf>
    <xf numFmtId="164" fontId="4" fillId="12" borderId="25" xfId="0" applyNumberFormat="1" applyFont="1" applyFill="1" applyBorder="1" applyAlignment="1">
      <alignment/>
    </xf>
    <xf numFmtId="0" fontId="4" fillId="12" borderId="25" xfId="0" applyNumberFormat="1" applyFont="1" applyFill="1" applyBorder="1" applyAlignment="1">
      <alignment horizontal="center"/>
    </xf>
    <xf numFmtId="164" fontId="3" fillId="42" borderId="25" xfId="0" applyNumberFormat="1" applyFont="1" applyFill="1" applyBorder="1" applyAlignment="1">
      <alignment wrapText="1"/>
    </xf>
    <xf numFmtId="164" fontId="3" fillId="12" borderId="25" xfId="0" applyNumberFormat="1" applyFont="1" applyFill="1" applyBorder="1" applyAlignment="1">
      <alignment/>
    </xf>
    <xf numFmtId="164" fontId="1" fillId="12" borderId="26" xfId="0" applyNumberFormat="1" applyFont="1" applyFill="1" applyBorder="1" applyAlignment="1">
      <alignment/>
    </xf>
    <xf numFmtId="164" fontId="72" fillId="0" borderId="14" xfId="0" applyNumberFormat="1" applyFont="1" applyFill="1" applyBorder="1" applyAlignment="1">
      <alignment/>
    </xf>
    <xf numFmtId="0" fontId="1" fillId="4" borderId="0" xfId="0" applyFont="1" applyFill="1" applyBorder="1" applyAlignment="1">
      <alignment/>
    </xf>
    <xf numFmtId="164" fontId="1" fillId="4" borderId="0" xfId="0" applyNumberFormat="1" applyFont="1" applyFill="1" applyBorder="1" applyAlignment="1">
      <alignment/>
    </xf>
    <xf numFmtId="49" fontId="11" fillId="0" borderId="18" xfId="0" applyNumberFormat="1" applyFont="1" applyBorder="1" applyAlignment="1">
      <alignment horizontal="centerContinuous"/>
    </xf>
    <xf numFmtId="164" fontId="9" fillId="12" borderId="25" xfId="0" applyNumberFormat="1" applyFont="1" applyFill="1" applyBorder="1" applyAlignment="1">
      <alignment/>
    </xf>
    <xf numFmtId="164" fontId="12" fillId="12" borderId="25" xfId="0" applyNumberFormat="1" applyFont="1" applyFill="1" applyBorder="1" applyAlignment="1">
      <alignment wrapText="1"/>
    </xf>
    <xf numFmtId="0" fontId="9" fillId="12" borderId="25" xfId="0" applyNumberFormat="1" applyFont="1" applyFill="1" applyBorder="1" applyAlignment="1">
      <alignment horizontal="center"/>
    </xf>
    <xf numFmtId="164" fontId="9" fillId="12" borderId="26" xfId="0" applyNumberFormat="1" applyFont="1" applyFill="1" applyBorder="1" applyAlignment="1">
      <alignment/>
    </xf>
    <xf numFmtId="164" fontId="1" fillId="34" borderId="35" xfId="0" applyNumberFormat="1" applyFont="1" applyFill="1" applyBorder="1" applyAlignment="1">
      <alignment horizontal="right"/>
    </xf>
    <xf numFmtId="164" fontId="1" fillId="34" borderId="36" xfId="0" applyNumberFormat="1" applyFont="1" applyFill="1" applyBorder="1" applyAlignment="1">
      <alignment/>
    </xf>
    <xf numFmtId="0" fontId="3" fillId="0" borderId="45" xfId="0" applyFont="1" applyFill="1" applyBorder="1" applyAlignment="1">
      <alignment/>
    </xf>
    <xf numFmtId="164" fontId="72" fillId="0" borderId="13" xfId="0" applyNumberFormat="1" applyFont="1" applyFill="1" applyBorder="1" applyAlignment="1">
      <alignment/>
    </xf>
    <xf numFmtId="0" fontId="73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164" fontId="74" fillId="35" borderId="15" xfId="0" applyNumberFormat="1" applyFont="1" applyFill="1" applyBorder="1" applyAlignment="1">
      <alignment/>
    </xf>
    <xf numFmtId="164" fontId="0" fillId="35" borderId="15" xfId="0" applyNumberFormat="1" applyFont="1" applyFill="1" applyBorder="1" applyAlignment="1">
      <alignment/>
    </xf>
    <xf numFmtId="0" fontId="0" fillId="35" borderId="15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 wrapText="1"/>
    </xf>
    <xf numFmtId="164" fontId="0" fillId="6" borderId="15" xfId="0" applyNumberFormat="1" applyFont="1" applyFill="1" applyBorder="1" applyAlignment="1">
      <alignment/>
    </xf>
    <xf numFmtId="0" fontId="5" fillId="4" borderId="12" xfId="0" applyFont="1" applyFill="1" applyBorder="1" applyAlignment="1">
      <alignment/>
    </xf>
    <xf numFmtId="164" fontId="21" fillId="4" borderId="0" xfId="0" applyNumberFormat="1" applyFont="1" applyFill="1" applyBorder="1" applyAlignment="1">
      <alignment/>
    </xf>
    <xf numFmtId="164" fontId="0" fillId="4" borderId="0" xfId="0" applyNumberFormat="1" applyFill="1" applyBorder="1" applyAlignment="1">
      <alignment horizontal="centerContinuous"/>
    </xf>
    <xf numFmtId="0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/>
    </xf>
    <xf numFmtId="164" fontId="0" fillId="4" borderId="0" xfId="0" applyNumberFormat="1" applyFill="1" applyBorder="1" applyAlignment="1">
      <alignment horizontal="centerContinuous" wrapText="1"/>
    </xf>
    <xf numFmtId="49" fontId="6" fillId="4" borderId="30" xfId="0" applyNumberFormat="1" applyFont="1" applyFill="1" applyBorder="1" applyAlignment="1">
      <alignment horizontal="centerContinuous"/>
    </xf>
    <xf numFmtId="164" fontId="3" fillId="0" borderId="18" xfId="0" applyNumberFormat="1" applyFont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164" fontId="68" fillId="0" borderId="0" xfId="0" applyNumberFormat="1" applyFont="1" applyFill="1" applyBorder="1" applyAlignment="1">
      <alignment/>
    </xf>
    <xf numFmtId="0" fontId="4" fillId="33" borderId="15" xfId="0" applyNumberFormat="1" applyFont="1" applyFill="1" applyBorder="1" applyAlignment="1">
      <alignment horizontal="center" wrapText="1"/>
    </xf>
    <xf numFmtId="0" fontId="14" fillId="0" borderId="49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75" fillId="0" borderId="24" xfId="0" applyFont="1" applyFill="1" applyBorder="1" applyAlignment="1">
      <alignment/>
    </xf>
    <xf numFmtId="0" fontId="35" fillId="2" borderId="25" xfId="0" applyFont="1" applyFill="1" applyBorder="1" applyAlignment="1">
      <alignment/>
    </xf>
    <xf numFmtId="164" fontId="10" fillId="2" borderId="25" xfId="0" applyNumberFormat="1" applyFont="1" applyFill="1" applyBorder="1" applyAlignment="1">
      <alignment/>
    </xf>
    <xf numFmtId="164" fontId="63" fillId="2" borderId="25" xfId="0" applyNumberFormat="1" applyFont="1" applyFill="1" applyBorder="1" applyAlignment="1">
      <alignment/>
    </xf>
    <xf numFmtId="164" fontId="4" fillId="2" borderId="25" xfId="0" applyNumberFormat="1" applyFont="1" applyFill="1" applyBorder="1" applyAlignment="1">
      <alignment/>
    </xf>
    <xf numFmtId="0" fontId="4" fillId="2" borderId="25" xfId="0" applyNumberFormat="1" applyFont="1" applyFill="1" applyBorder="1" applyAlignment="1">
      <alignment horizontal="center"/>
    </xf>
    <xf numFmtId="164" fontId="7" fillId="2" borderId="25" xfId="0" applyNumberFormat="1" applyFont="1" applyFill="1" applyBorder="1" applyAlignment="1">
      <alignment/>
    </xf>
    <xf numFmtId="164" fontId="6" fillId="2" borderId="25" xfId="0" applyNumberFormat="1" applyFont="1" applyFill="1" applyBorder="1" applyAlignment="1">
      <alignment/>
    </xf>
    <xf numFmtId="164" fontId="42" fillId="0" borderId="22" xfId="0" applyNumberFormat="1" applyFont="1" applyFill="1" applyBorder="1" applyAlignment="1">
      <alignment/>
    </xf>
    <xf numFmtId="0" fontId="32" fillId="33" borderId="15" xfId="0" applyFont="1" applyFill="1" applyBorder="1" applyAlignment="1">
      <alignment/>
    </xf>
    <xf numFmtId="0" fontId="55" fillId="6" borderId="35" xfId="0" applyFont="1" applyFill="1" applyBorder="1" applyAlignment="1">
      <alignment/>
    </xf>
    <xf numFmtId="164" fontId="48" fillId="6" borderId="35" xfId="0" applyNumberFormat="1" applyFont="1" applyFill="1" applyBorder="1" applyAlignment="1">
      <alignment/>
    </xf>
    <xf numFmtId="164" fontId="61" fillId="6" borderId="35" xfId="0" applyNumberFormat="1" applyFont="1" applyFill="1" applyBorder="1" applyAlignment="1">
      <alignment/>
    </xf>
    <xf numFmtId="0" fontId="48" fillId="6" borderId="35" xfId="0" applyNumberFormat="1" applyFont="1" applyFill="1" applyBorder="1" applyAlignment="1">
      <alignment horizontal="center"/>
    </xf>
    <xf numFmtId="164" fontId="47" fillId="6" borderId="35" xfId="0" applyNumberFormat="1" applyFont="1" applyFill="1" applyBorder="1" applyAlignment="1">
      <alignment/>
    </xf>
    <xf numFmtId="164" fontId="0" fillId="6" borderId="35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4" fillId="33" borderId="11" xfId="0" applyNumberFormat="1" applyFont="1" applyFill="1" applyBorder="1" applyAlignment="1">
      <alignment horizontal="center" wrapText="1"/>
    </xf>
    <xf numFmtId="164" fontId="4" fillId="33" borderId="55" xfId="0" applyNumberFormat="1" applyFont="1" applyFill="1" applyBorder="1" applyAlignment="1">
      <alignment horizontal="centerContinuous" wrapText="1"/>
    </xf>
    <xf numFmtId="0" fontId="14" fillId="0" borderId="24" xfId="0" applyFont="1" applyFill="1" applyBorder="1" applyAlignment="1">
      <alignment/>
    </xf>
    <xf numFmtId="0" fontId="22" fillId="35" borderId="37" xfId="0" applyFont="1" applyFill="1" applyBorder="1" applyAlignment="1">
      <alignment/>
    </xf>
    <xf numFmtId="164" fontId="0" fillId="35" borderId="38" xfId="0" applyNumberFormat="1" applyFill="1" applyBorder="1" applyAlignment="1">
      <alignment/>
    </xf>
    <xf numFmtId="164" fontId="33" fillId="35" borderId="38" xfId="0" applyNumberFormat="1" applyFont="1" applyFill="1" applyBorder="1" applyAlignment="1">
      <alignment/>
    </xf>
    <xf numFmtId="0" fontId="0" fillId="35" borderId="38" xfId="0" applyNumberFormat="1" applyFill="1" applyBorder="1" applyAlignment="1">
      <alignment horizontal="center"/>
    </xf>
    <xf numFmtId="164" fontId="11" fillId="35" borderId="39" xfId="0" applyNumberFormat="1" applyFont="1" applyFill="1" applyBorder="1" applyAlignment="1">
      <alignment/>
    </xf>
    <xf numFmtId="164" fontId="14" fillId="0" borderId="46" xfId="0" applyNumberFormat="1" applyFont="1" applyFill="1" applyBorder="1" applyAlignment="1">
      <alignment/>
    </xf>
    <xf numFmtId="0" fontId="35" fillId="12" borderId="33" xfId="0" applyFont="1" applyFill="1" applyBorder="1" applyAlignment="1">
      <alignment/>
    </xf>
    <xf numFmtId="164" fontId="0" fillId="12" borderId="22" xfId="0" applyNumberFormat="1" applyFont="1" applyFill="1" applyBorder="1" applyAlignment="1">
      <alignment/>
    </xf>
    <xf numFmtId="164" fontId="33" fillId="12" borderId="22" xfId="0" applyNumberFormat="1" applyFont="1" applyFill="1" applyBorder="1" applyAlignment="1">
      <alignment/>
    </xf>
    <xf numFmtId="0" fontId="0" fillId="12" borderId="22" xfId="0" applyNumberFormat="1" applyFont="1" applyFill="1" applyBorder="1" applyAlignment="1">
      <alignment horizontal="center"/>
    </xf>
    <xf numFmtId="0" fontId="14" fillId="0" borderId="25" xfId="0" applyFont="1" applyBorder="1" applyAlignment="1">
      <alignment/>
    </xf>
    <xf numFmtId="0" fontId="14" fillId="0" borderId="25" xfId="0" applyFont="1" applyFill="1" applyBorder="1" applyAlignment="1">
      <alignment/>
    </xf>
    <xf numFmtId="164" fontId="14" fillId="6" borderId="22" xfId="0" applyNumberFormat="1" applyFont="1" applyFill="1" applyBorder="1" applyAlignment="1">
      <alignment/>
    </xf>
    <xf numFmtId="0" fontId="14" fillId="0" borderId="25" xfId="0" applyFont="1" applyBorder="1" applyAlignment="1">
      <alignment horizontal="left"/>
    </xf>
    <xf numFmtId="0" fontId="14" fillId="13" borderId="25" xfId="0" applyFont="1" applyFill="1" applyBorder="1" applyAlignment="1">
      <alignment/>
    </xf>
    <xf numFmtId="164" fontId="14" fillId="12" borderId="25" xfId="0" applyNumberFormat="1" applyFont="1" applyFill="1" applyBorder="1" applyAlignment="1">
      <alignment/>
    </xf>
    <xf numFmtId="0" fontId="42" fillId="0" borderId="15" xfId="0" applyFont="1" applyBorder="1" applyAlignment="1">
      <alignment/>
    </xf>
    <xf numFmtId="0" fontId="3" fillId="0" borderId="28" xfId="0" applyFont="1" applyFill="1" applyBorder="1" applyAlignment="1">
      <alignment/>
    </xf>
    <xf numFmtId="164" fontId="11" fillId="0" borderId="28" xfId="0" applyNumberFormat="1" applyFont="1" applyFill="1" applyBorder="1" applyAlignment="1">
      <alignment/>
    </xf>
    <xf numFmtId="0" fontId="35" fillId="6" borderId="22" xfId="0" applyFont="1" applyFill="1" applyBorder="1" applyAlignment="1">
      <alignment/>
    </xf>
    <xf numFmtId="164" fontId="7" fillId="6" borderId="22" xfId="0" applyNumberFormat="1" applyFont="1" applyFill="1" applyBorder="1" applyAlignment="1">
      <alignment/>
    </xf>
    <xf numFmtId="164" fontId="11" fillId="6" borderId="22" xfId="0" applyNumberFormat="1" applyFont="1" applyFill="1" applyBorder="1" applyAlignment="1">
      <alignment/>
    </xf>
    <xf numFmtId="0" fontId="8" fillId="0" borderId="25" xfId="0" applyFont="1" applyFill="1" applyBorder="1" applyAlignment="1">
      <alignment/>
    </xf>
    <xf numFmtId="164" fontId="10" fillId="34" borderId="25" xfId="0" applyNumberFormat="1" applyFont="1" applyFill="1" applyBorder="1" applyAlignment="1">
      <alignment horizontal="right"/>
    </xf>
    <xf numFmtId="0" fontId="1" fillId="34" borderId="25" xfId="0" applyNumberFormat="1" applyFont="1" applyFill="1" applyBorder="1" applyAlignment="1">
      <alignment horizontal="center"/>
    </xf>
    <xf numFmtId="164" fontId="7" fillId="12" borderId="25" xfId="0" applyNumberFormat="1" applyFont="1" applyFill="1" applyBorder="1" applyAlignment="1">
      <alignment/>
    </xf>
    <xf numFmtId="164" fontId="1" fillId="12" borderId="25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 wrapText="1"/>
    </xf>
    <xf numFmtId="0" fontId="0" fillId="7" borderId="24" xfId="0" applyFont="1" applyFill="1" applyBorder="1" applyAlignment="1">
      <alignment/>
    </xf>
    <xf numFmtId="164" fontId="14" fillId="7" borderId="25" xfId="0" applyNumberFormat="1" applyFont="1" applyFill="1" applyBorder="1" applyAlignment="1">
      <alignment/>
    </xf>
    <xf numFmtId="164" fontId="3" fillId="7" borderId="25" xfId="0" applyNumberFormat="1" applyFont="1" applyFill="1" applyBorder="1" applyAlignment="1">
      <alignment/>
    </xf>
    <xf numFmtId="164" fontId="3" fillId="7" borderId="25" xfId="0" applyNumberFormat="1" applyFont="1" applyFill="1" applyBorder="1" applyAlignment="1">
      <alignment wrapText="1"/>
    </xf>
    <xf numFmtId="0" fontId="3" fillId="7" borderId="25" xfId="0" applyNumberFormat="1" applyFont="1" applyFill="1" applyBorder="1" applyAlignment="1">
      <alignment horizontal="center"/>
    </xf>
    <xf numFmtId="164" fontId="11" fillId="7" borderId="26" xfId="0" applyNumberFormat="1" applyFont="1" applyFill="1" applyBorder="1" applyAlignment="1">
      <alignment/>
    </xf>
    <xf numFmtId="164" fontId="0" fillId="7" borderId="25" xfId="0" applyNumberFormat="1" applyFont="1" applyFill="1" applyBorder="1" applyAlignment="1">
      <alignment/>
    </xf>
    <xf numFmtId="164" fontId="0" fillId="7" borderId="25" xfId="0" applyNumberFormat="1" applyFont="1" applyFill="1" applyBorder="1" applyAlignment="1">
      <alignment wrapText="1"/>
    </xf>
    <xf numFmtId="0" fontId="0" fillId="7" borderId="25" xfId="0" applyNumberFormat="1" applyFont="1" applyFill="1" applyBorder="1" applyAlignment="1">
      <alignment horizontal="center"/>
    </xf>
    <xf numFmtId="164" fontId="0" fillId="7" borderId="26" xfId="0" applyNumberFormat="1" applyFont="1" applyFill="1" applyBorder="1" applyAlignment="1">
      <alignment/>
    </xf>
    <xf numFmtId="0" fontId="23" fillId="35" borderId="28" xfId="0" applyFont="1" applyFill="1" applyBorder="1" applyAlignment="1">
      <alignment/>
    </xf>
    <xf numFmtId="164" fontId="46" fillId="35" borderId="28" xfId="0" applyNumberFormat="1" applyFont="1" applyFill="1" applyBorder="1" applyAlignment="1">
      <alignment/>
    </xf>
    <xf numFmtId="164" fontId="61" fillId="35" borderId="28" xfId="0" applyNumberFormat="1" applyFont="1" applyFill="1" applyBorder="1" applyAlignment="1">
      <alignment/>
    </xf>
    <xf numFmtId="164" fontId="48" fillId="35" borderId="28" xfId="0" applyNumberFormat="1" applyFont="1" applyFill="1" applyBorder="1" applyAlignment="1">
      <alignment wrapText="1"/>
    </xf>
    <xf numFmtId="0" fontId="48" fillId="35" borderId="28" xfId="0" applyNumberFormat="1" applyFont="1" applyFill="1" applyBorder="1" applyAlignment="1">
      <alignment horizontal="center"/>
    </xf>
    <xf numFmtId="164" fontId="48" fillId="35" borderId="28" xfId="0" applyNumberFormat="1" applyFont="1" applyFill="1" applyBorder="1" applyAlignment="1">
      <alignment/>
    </xf>
    <xf numFmtId="164" fontId="11" fillId="35" borderId="28" xfId="0" applyNumberFormat="1" applyFont="1" applyFill="1" applyBorder="1" applyAlignment="1">
      <alignment/>
    </xf>
    <xf numFmtId="164" fontId="11" fillId="0" borderId="56" xfId="0" applyNumberFormat="1" applyFont="1" applyFill="1" applyBorder="1" applyAlignment="1">
      <alignment/>
    </xf>
    <xf numFmtId="0" fontId="33" fillId="0" borderId="15" xfId="53" applyFont="1" applyFill="1" applyBorder="1" applyAlignment="1">
      <alignment horizontal="left"/>
      <protection/>
    </xf>
    <xf numFmtId="0" fontId="33" fillId="0" borderId="25" xfId="53" applyFont="1" applyFill="1" applyBorder="1" applyAlignment="1">
      <alignment horizontal="left"/>
      <protection/>
    </xf>
    <xf numFmtId="164" fontId="33" fillId="0" borderId="28" xfId="0" applyNumberFormat="1" applyFont="1" applyFill="1" applyBorder="1" applyAlignment="1">
      <alignment wrapText="1"/>
    </xf>
    <xf numFmtId="164" fontId="42" fillId="0" borderId="28" xfId="0" applyNumberFormat="1" applyFont="1" applyFill="1" applyBorder="1" applyAlignment="1">
      <alignment/>
    </xf>
    <xf numFmtId="164" fontId="4" fillId="33" borderId="57" xfId="0" applyNumberFormat="1" applyFont="1" applyFill="1" applyBorder="1" applyAlignment="1">
      <alignment horizontal="centerContinuous" wrapText="1"/>
    </xf>
    <xf numFmtId="164" fontId="8" fillId="0" borderId="15" xfId="0" applyNumberFormat="1" applyFont="1" applyBorder="1" applyAlignment="1">
      <alignment/>
    </xf>
    <xf numFmtId="164" fontId="8" fillId="0" borderId="20" xfId="0" applyNumberFormat="1" applyFont="1" applyBorder="1" applyAlignment="1">
      <alignment/>
    </xf>
    <xf numFmtId="164" fontId="14" fillId="0" borderId="15" xfId="0" applyNumberFormat="1" applyFont="1" applyBorder="1" applyAlignment="1">
      <alignment/>
    </xf>
    <xf numFmtId="164" fontId="14" fillId="0" borderId="20" xfId="0" applyNumberFormat="1" applyFont="1" applyBorder="1" applyAlignment="1">
      <alignment/>
    </xf>
    <xf numFmtId="0" fontId="12" fillId="0" borderId="28" xfId="0" applyFont="1" applyFill="1" applyBorder="1" applyAlignment="1">
      <alignment/>
    </xf>
    <xf numFmtId="164" fontId="45" fillId="0" borderId="28" xfId="0" applyNumberFormat="1" applyFont="1" applyFill="1" applyBorder="1" applyAlignment="1">
      <alignment/>
    </xf>
    <xf numFmtId="164" fontId="45" fillId="0" borderId="28" xfId="0" applyNumberFormat="1" applyFont="1" applyFill="1" applyBorder="1" applyAlignment="1">
      <alignment wrapText="1"/>
    </xf>
    <xf numFmtId="0" fontId="45" fillId="0" borderId="28" xfId="0" applyNumberFormat="1" applyFont="1" applyFill="1" applyBorder="1" applyAlignment="1">
      <alignment horizontal="center"/>
    </xf>
    <xf numFmtId="164" fontId="46" fillId="0" borderId="28" xfId="0" applyNumberFormat="1" applyFont="1" applyFill="1" applyBorder="1" applyAlignment="1">
      <alignment/>
    </xf>
    <xf numFmtId="164" fontId="12" fillId="0" borderId="28" xfId="0" applyNumberFormat="1" applyFont="1" applyFill="1" applyBorder="1" applyAlignment="1">
      <alignment/>
    </xf>
    <xf numFmtId="0" fontId="3" fillId="0" borderId="33" xfId="0" applyFont="1" applyFill="1" applyBorder="1" applyAlignment="1">
      <alignment/>
    </xf>
    <xf numFmtId="164" fontId="11" fillId="0" borderId="22" xfId="0" applyNumberFormat="1" applyFont="1" applyFill="1" applyBorder="1" applyAlignment="1">
      <alignment/>
    </xf>
    <xf numFmtId="164" fontId="61" fillId="0" borderId="22" xfId="0" applyNumberFormat="1" applyFont="1" applyFill="1" applyBorder="1" applyAlignment="1">
      <alignment/>
    </xf>
    <xf numFmtId="164" fontId="45" fillId="0" borderId="22" xfId="0" applyNumberFormat="1" applyFont="1" applyFill="1" applyBorder="1" applyAlignment="1">
      <alignment wrapText="1"/>
    </xf>
    <xf numFmtId="0" fontId="24" fillId="42" borderId="24" xfId="0" applyFont="1" applyFill="1" applyBorder="1" applyAlignment="1">
      <alignment/>
    </xf>
    <xf numFmtId="0" fontId="1" fillId="3" borderId="24" xfId="0" applyFont="1" applyFill="1" applyBorder="1" applyAlignment="1">
      <alignment/>
    </xf>
    <xf numFmtId="164" fontId="6" fillId="3" borderId="26" xfId="0" applyNumberFormat="1" applyFont="1" applyFill="1" applyBorder="1" applyAlignment="1">
      <alignment/>
    </xf>
    <xf numFmtId="0" fontId="4" fillId="34" borderId="24" xfId="0" applyFont="1" applyFill="1" applyBorder="1" applyAlignment="1">
      <alignment/>
    </xf>
    <xf numFmtId="164" fontId="1" fillId="34" borderId="26" xfId="0" applyNumberFormat="1" applyFont="1" applyFill="1" applyBorder="1" applyAlignment="1">
      <alignment/>
    </xf>
    <xf numFmtId="0" fontId="67" fillId="0" borderId="12" xfId="0" applyFont="1" applyFill="1" applyBorder="1" applyAlignment="1">
      <alignment/>
    </xf>
    <xf numFmtId="164" fontId="67" fillId="0" borderId="0" xfId="0" applyNumberFormat="1" applyFont="1" applyFill="1" applyBorder="1" applyAlignment="1">
      <alignment/>
    </xf>
    <xf numFmtId="0" fontId="67" fillId="0" borderId="0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/>
    </xf>
    <xf numFmtId="0" fontId="67" fillId="0" borderId="0" xfId="0" applyFont="1" applyFill="1" applyBorder="1" applyAlignment="1">
      <alignment/>
    </xf>
    <xf numFmtId="164" fontId="68" fillId="0" borderId="30" xfId="0" applyNumberFormat="1" applyFont="1" applyFill="1" applyBorder="1" applyAlignment="1">
      <alignment/>
    </xf>
    <xf numFmtId="164" fontId="3" fillId="6" borderId="22" xfId="0" applyNumberFormat="1" applyFont="1" applyFill="1" applyBorder="1" applyAlignment="1">
      <alignment/>
    </xf>
    <xf numFmtId="164" fontId="9" fillId="12" borderId="22" xfId="0" applyNumberFormat="1" applyFont="1" applyFill="1" applyBorder="1" applyAlignment="1">
      <alignment/>
    </xf>
    <xf numFmtId="0" fontId="76" fillId="33" borderId="31" xfId="0" applyNumberFormat="1" applyFont="1" applyFill="1" applyBorder="1" applyAlignment="1">
      <alignment horizontal="center" wrapText="1"/>
    </xf>
    <xf numFmtId="0" fontId="8" fillId="0" borderId="3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164" fontId="33" fillId="0" borderId="22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vertical="center" wrapText="1"/>
    </xf>
    <xf numFmtId="164" fontId="77" fillId="0" borderId="25" xfId="0" applyNumberFormat="1" applyFont="1" applyFill="1" applyBorder="1" applyAlignment="1">
      <alignment/>
    </xf>
    <xf numFmtId="164" fontId="67" fillId="0" borderId="0" xfId="0" applyNumberFormat="1" applyFont="1" applyFill="1" applyAlignment="1">
      <alignment horizontal="center"/>
    </xf>
    <xf numFmtId="164" fontId="67" fillId="0" borderId="0" xfId="0" applyNumberFormat="1" applyFont="1" applyFill="1" applyBorder="1" applyAlignment="1">
      <alignment horizontal="center"/>
    </xf>
    <xf numFmtId="164" fontId="31" fillId="0" borderId="58" xfId="0" applyNumberFormat="1" applyFont="1" applyBorder="1" applyAlignment="1">
      <alignment horizontal="left" wrapText="1"/>
    </xf>
    <xf numFmtId="0" fontId="31" fillId="0" borderId="31" xfId="0" applyFont="1" applyBorder="1" applyAlignment="1">
      <alignment horizontal="left" wrapText="1"/>
    </xf>
    <xf numFmtId="0" fontId="31" fillId="0" borderId="19" xfId="0" applyFont="1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746"/>
  <sheetViews>
    <sheetView tabSelected="1" zoomScaleSheetLayoutView="100" workbookViewId="0" topLeftCell="A514">
      <selection activeCell="B490" sqref="B490"/>
    </sheetView>
  </sheetViews>
  <sheetFormatPr defaultColWidth="11.421875" defaultRowHeight="12.75"/>
  <cols>
    <col min="1" max="1" width="9.00390625" style="17" customWidth="1"/>
    <col min="2" max="2" width="33.140625" style="1" customWidth="1"/>
    <col min="3" max="3" width="10.57421875" style="406" customWidth="1"/>
    <col min="4" max="4" width="12.140625" style="1" customWidth="1"/>
    <col min="5" max="5" width="4.421875" style="321" customWidth="1"/>
    <col min="6" max="6" width="13.421875" style="1" customWidth="1"/>
    <col min="7" max="7" width="12.140625" style="1" bestFit="1" customWidth="1"/>
    <col min="8" max="8" width="12.00390625" style="1" customWidth="1"/>
    <col min="9" max="9" width="9.00390625" style="1" customWidth="1"/>
    <col min="10" max="10" width="12.57421875" style="1" customWidth="1"/>
    <col min="11" max="11" width="11.421875" style="1" customWidth="1"/>
    <col min="12" max="12" width="11.57421875" style="1" customWidth="1"/>
    <col min="13" max="13" width="8.28125" style="1" customWidth="1"/>
    <col min="14" max="14" width="14.57421875" style="1" customWidth="1"/>
    <col min="15" max="15" width="29.140625" style="30" customWidth="1"/>
    <col min="16" max="16384" width="11.421875" style="2" customWidth="1"/>
  </cols>
  <sheetData>
    <row r="1" spans="1:15" ht="30.75">
      <c r="A1" s="183" t="s">
        <v>0</v>
      </c>
      <c r="B1" s="111"/>
      <c r="C1" s="708" t="s">
        <v>624</v>
      </c>
      <c r="D1" s="4"/>
      <c r="E1" s="314"/>
      <c r="F1" s="4"/>
      <c r="G1" s="4"/>
      <c r="H1" s="4"/>
      <c r="I1" s="4"/>
      <c r="J1" s="5"/>
      <c r="K1" s="4"/>
      <c r="L1" s="4"/>
      <c r="M1" s="4"/>
      <c r="N1" s="4"/>
      <c r="O1" s="27"/>
    </row>
    <row r="2" spans="1:15" ht="20.25">
      <c r="A2" s="6"/>
      <c r="B2" s="96" t="s">
        <v>66</v>
      </c>
      <c r="C2" s="401"/>
      <c r="D2" s="7"/>
      <c r="E2" s="315"/>
      <c r="F2" s="7"/>
      <c r="G2" s="7"/>
      <c r="H2" s="7"/>
      <c r="I2" s="8"/>
      <c r="J2" s="9"/>
      <c r="K2" s="7"/>
      <c r="L2" s="8"/>
      <c r="M2" s="7"/>
      <c r="N2" s="7"/>
      <c r="O2" s="391" t="s">
        <v>1371</v>
      </c>
    </row>
    <row r="3" spans="1:15" ht="21" customHeight="1">
      <c r="A3" s="10"/>
      <c r="B3" s="44"/>
      <c r="C3" s="402"/>
      <c r="D3" s="95" t="s">
        <v>1471</v>
      </c>
      <c r="E3" s="316"/>
      <c r="F3" s="12"/>
      <c r="G3" s="12"/>
      <c r="H3" s="12"/>
      <c r="I3" s="12"/>
      <c r="J3" s="13"/>
      <c r="K3" s="12"/>
      <c r="L3" s="12"/>
      <c r="M3" s="12"/>
      <c r="N3" s="12"/>
      <c r="O3" s="28"/>
    </row>
    <row r="4" spans="1:15" s="289" customFormat="1" ht="28.5" customHeight="1" thickBot="1">
      <c r="A4" s="286" t="s">
        <v>427</v>
      </c>
      <c r="B4" s="287" t="s">
        <v>428</v>
      </c>
      <c r="C4" s="403" t="s">
        <v>1</v>
      </c>
      <c r="D4" s="287" t="s">
        <v>426</v>
      </c>
      <c r="E4" s="313" t="s">
        <v>434</v>
      </c>
      <c r="F4" s="42" t="s">
        <v>423</v>
      </c>
      <c r="G4" s="42" t="s">
        <v>424</v>
      </c>
      <c r="H4" s="26" t="s">
        <v>33</v>
      </c>
      <c r="I4" s="26" t="s">
        <v>425</v>
      </c>
      <c r="J4" s="42" t="s">
        <v>17</v>
      </c>
      <c r="K4" s="42" t="s">
        <v>18</v>
      </c>
      <c r="L4" s="42" t="s">
        <v>432</v>
      </c>
      <c r="M4" s="42" t="s">
        <v>30</v>
      </c>
      <c r="N4" s="42" t="s">
        <v>429</v>
      </c>
      <c r="O4" s="288" t="s">
        <v>19</v>
      </c>
    </row>
    <row r="5" spans="1:15" ht="30" customHeight="1" thickTop="1">
      <c r="A5" s="99" t="s">
        <v>791</v>
      </c>
      <c r="B5" s="81"/>
      <c r="C5" s="404"/>
      <c r="D5" s="81"/>
      <c r="E5" s="317"/>
      <c r="F5" s="113"/>
      <c r="G5" s="114"/>
      <c r="H5" s="113"/>
      <c r="I5" s="113"/>
      <c r="J5" s="113"/>
      <c r="K5" s="113"/>
      <c r="L5" s="113"/>
      <c r="M5" s="113"/>
      <c r="N5" s="113"/>
      <c r="O5" s="115"/>
    </row>
    <row r="6" spans="1:15" ht="38.25" customHeight="1">
      <c r="A6" s="196">
        <v>110001</v>
      </c>
      <c r="B6" s="189" t="s">
        <v>1210</v>
      </c>
      <c r="C6" s="285" t="s">
        <v>1209</v>
      </c>
      <c r="D6" s="454" t="s">
        <v>68</v>
      </c>
      <c r="E6" s="319">
        <v>15</v>
      </c>
      <c r="F6" s="191">
        <v>14325</v>
      </c>
      <c r="G6" s="191">
        <v>0</v>
      </c>
      <c r="H6" s="191">
        <v>0</v>
      </c>
      <c r="I6" s="191">
        <v>0</v>
      </c>
      <c r="J6" s="191">
        <v>2601</v>
      </c>
      <c r="K6" s="191">
        <v>0</v>
      </c>
      <c r="L6" s="191">
        <v>0</v>
      </c>
      <c r="M6" s="191">
        <v>0</v>
      </c>
      <c r="N6" s="191">
        <f>F6+G6+H6+I6-J6+K6-L6+M6</f>
        <v>11724</v>
      </c>
      <c r="O6" s="29"/>
    </row>
    <row r="7" spans="1:15" ht="38.25" customHeight="1">
      <c r="A7" s="196">
        <v>110002</v>
      </c>
      <c r="B7" s="189" t="s">
        <v>976</v>
      </c>
      <c r="C7" s="285" t="s">
        <v>1241</v>
      </c>
      <c r="D7" s="454" t="s">
        <v>68</v>
      </c>
      <c r="E7" s="319">
        <v>15</v>
      </c>
      <c r="F7" s="191">
        <v>14325</v>
      </c>
      <c r="G7" s="191">
        <v>0</v>
      </c>
      <c r="H7" s="191">
        <v>0</v>
      </c>
      <c r="I7" s="191">
        <v>0</v>
      </c>
      <c r="J7" s="191">
        <v>2601</v>
      </c>
      <c r="K7" s="191">
        <v>0</v>
      </c>
      <c r="L7" s="191">
        <v>0</v>
      </c>
      <c r="M7" s="191">
        <v>0</v>
      </c>
      <c r="N7" s="191">
        <f aca="true" t="shared" si="0" ref="N7:N14">F7+G7+H7+I7-J7+K7-L7+M7</f>
        <v>11724</v>
      </c>
      <c r="O7" s="29"/>
    </row>
    <row r="8" spans="1:15" ht="38.25" customHeight="1">
      <c r="A8" s="196">
        <v>110003</v>
      </c>
      <c r="B8" s="189" t="s">
        <v>977</v>
      </c>
      <c r="C8" s="285" t="s">
        <v>1233</v>
      </c>
      <c r="D8" s="454" t="s">
        <v>68</v>
      </c>
      <c r="E8" s="319">
        <v>15</v>
      </c>
      <c r="F8" s="191">
        <v>14325</v>
      </c>
      <c r="G8" s="191">
        <v>0</v>
      </c>
      <c r="H8" s="191">
        <v>0</v>
      </c>
      <c r="I8" s="191">
        <v>0</v>
      </c>
      <c r="J8" s="191">
        <v>2601</v>
      </c>
      <c r="K8" s="191">
        <v>0</v>
      </c>
      <c r="L8" s="191">
        <v>500</v>
      </c>
      <c r="M8" s="191">
        <v>0</v>
      </c>
      <c r="N8" s="191">
        <f t="shared" si="0"/>
        <v>11224</v>
      </c>
      <c r="O8" s="29"/>
    </row>
    <row r="9" spans="1:15" ht="38.25" customHeight="1">
      <c r="A9" s="196">
        <v>110004</v>
      </c>
      <c r="B9" s="189" t="s">
        <v>978</v>
      </c>
      <c r="C9" s="285" t="s">
        <v>1230</v>
      </c>
      <c r="D9" s="454" t="s">
        <v>68</v>
      </c>
      <c r="E9" s="319">
        <v>15</v>
      </c>
      <c r="F9" s="191">
        <v>14325</v>
      </c>
      <c r="G9" s="191">
        <v>0</v>
      </c>
      <c r="H9" s="191">
        <v>0</v>
      </c>
      <c r="I9" s="191">
        <v>0</v>
      </c>
      <c r="J9" s="191">
        <v>2601</v>
      </c>
      <c r="K9" s="191">
        <v>0</v>
      </c>
      <c r="L9" s="191">
        <v>0</v>
      </c>
      <c r="M9" s="191">
        <v>0</v>
      </c>
      <c r="N9" s="191">
        <f t="shared" si="0"/>
        <v>11724</v>
      </c>
      <c r="O9" s="29"/>
    </row>
    <row r="10" spans="1:15" ht="38.25" customHeight="1">
      <c r="A10" s="196">
        <v>110005</v>
      </c>
      <c r="B10" s="189" t="s">
        <v>979</v>
      </c>
      <c r="C10" s="285" t="s">
        <v>1211</v>
      </c>
      <c r="D10" s="454" t="s">
        <v>68</v>
      </c>
      <c r="E10" s="319">
        <v>15</v>
      </c>
      <c r="F10" s="191">
        <v>14325</v>
      </c>
      <c r="G10" s="191">
        <v>0</v>
      </c>
      <c r="H10" s="191">
        <v>0</v>
      </c>
      <c r="I10" s="191">
        <v>0</v>
      </c>
      <c r="J10" s="191">
        <v>2601</v>
      </c>
      <c r="K10" s="191">
        <v>0</v>
      </c>
      <c r="L10" s="191">
        <v>0</v>
      </c>
      <c r="M10" s="191">
        <v>0</v>
      </c>
      <c r="N10" s="191">
        <f t="shared" si="0"/>
        <v>11724</v>
      </c>
      <c r="O10" s="29"/>
    </row>
    <row r="11" spans="1:15" ht="38.25" customHeight="1" hidden="1">
      <c r="A11" s="196"/>
      <c r="B11" s="189"/>
      <c r="C11" s="285"/>
      <c r="D11" s="454" t="s">
        <v>68</v>
      </c>
      <c r="E11" s="319">
        <v>0</v>
      </c>
      <c r="F11" s="191">
        <v>0</v>
      </c>
      <c r="G11" s="191">
        <v>0</v>
      </c>
      <c r="H11" s="191">
        <v>0</v>
      </c>
      <c r="I11" s="191">
        <v>0</v>
      </c>
      <c r="J11" s="191">
        <v>0</v>
      </c>
      <c r="K11" s="191">
        <v>0</v>
      </c>
      <c r="L11" s="191">
        <v>0</v>
      </c>
      <c r="M11" s="191">
        <v>0</v>
      </c>
      <c r="N11" s="191">
        <f t="shared" si="0"/>
        <v>0</v>
      </c>
      <c r="O11" s="14"/>
    </row>
    <row r="12" spans="1:15" ht="38.25" customHeight="1">
      <c r="A12" s="196">
        <v>110006</v>
      </c>
      <c r="B12" s="189" t="s">
        <v>980</v>
      </c>
      <c r="C12" s="285" t="s">
        <v>1060</v>
      </c>
      <c r="D12" s="454" t="s">
        <v>68</v>
      </c>
      <c r="E12" s="319">
        <v>15</v>
      </c>
      <c r="F12" s="191">
        <v>14325</v>
      </c>
      <c r="G12" s="191">
        <v>0</v>
      </c>
      <c r="H12" s="191">
        <v>0</v>
      </c>
      <c r="I12" s="191">
        <v>0</v>
      </c>
      <c r="J12" s="191">
        <v>2601</v>
      </c>
      <c r="K12" s="191">
        <v>0</v>
      </c>
      <c r="L12" s="191">
        <v>0</v>
      </c>
      <c r="M12" s="191">
        <v>0</v>
      </c>
      <c r="N12" s="191">
        <f>F12+G12+H12+I12-J12+K12-L12+M12</f>
        <v>11724</v>
      </c>
      <c r="O12" s="14"/>
    </row>
    <row r="13" spans="1:15" ht="38.25" customHeight="1">
      <c r="A13" s="170">
        <v>110017</v>
      </c>
      <c r="B13" s="189" t="s">
        <v>981</v>
      </c>
      <c r="C13" s="285" t="s">
        <v>1212</v>
      </c>
      <c r="D13" s="454" t="s">
        <v>68</v>
      </c>
      <c r="E13" s="312">
        <v>15</v>
      </c>
      <c r="F13" s="191">
        <v>14325</v>
      </c>
      <c r="G13" s="191">
        <v>0</v>
      </c>
      <c r="H13" s="191">
        <v>0</v>
      </c>
      <c r="I13" s="191">
        <v>0</v>
      </c>
      <c r="J13" s="191">
        <v>2601</v>
      </c>
      <c r="K13" s="191">
        <v>0</v>
      </c>
      <c r="L13" s="191">
        <v>0</v>
      </c>
      <c r="M13" s="191">
        <v>0</v>
      </c>
      <c r="N13" s="191">
        <f t="shared" si="0"/>
        <v>11724</v>
      </c>
      <c r="O13" s="29"/>
    </row>
    <row r="14" spans="1:15" ht="38.25" customHeight="1">
      <c r="A14" s="170">
        <v>110019</v>
      </c>
      <c r="B14" s="189" t="s">
        <v>1286</v>
      </c>
      <c r="C14" s="285" t="s">
        <v>1307</v>
      </c>
      <c r="D14" s="454" t="s">
        <v>68</v>
      </c>
      <c r="E14" s="312">
        <v>15</v>
      </c>
      <c r="F14" s="191">
        <v>14325</v>
      </c>
      <c r="G14" s="191">
        <v>0</v>
      </c>
      <c r="H14" s="191">
        <v>0</v>
      </c>
      <c r="I14" s="191">
        <v>0</v>
      </c>
      <c r="J14" s="191">
        <v>2601</v>
      </c>
      <c r="K14" s="191">
        <v>0</v>
      </c>
      <c r="L14" s="191">
        <v>0</v>
      </c>
      <c r="M14" s="191">
        <v>0</v>
      </c>
      <c r="N14" s="191">
        <f t="shared" si="0"/>
        <v>11724</v>
      </c>
      <c r="O14" s="14"/>
    </row>
    <row r="15" spans="1:15" ht="38.25" customHeight="1">
      <c r="A15" s="170">
        <v>102003</v>
      </c>
      <c r="B15" s="189" t="s">
        <v>552</v>
      </c>
      <c r="C15" s="924" t="s">
        <v>563</v>
      </c>
      <c r="D15" s="396" t="s">
        <v>68</v>
      </c>
      <c r="E15" s="312">
        <v>15</v>
      </c>
      <c r="F15" s="191">
        <v>14325</v>
      </c>
      <c r="G15" s="191">
        <v>0</v>
      </c>
      <c r="H15" s="191">
        <v>0</v>
      </c>
      <c r="I15" s="191">
        <v>0</v>
      </c>
      <c r="J15" s="191">
        <v>2601</v>
      </c>
      <c r="K15" s="191">
        <v>0</v>
      </c>
      <c r="L15" s="191">
        <v>0</v>
      </c>
      <c r="M15" s="191">
        <v>0</v>
      </c>
      <c r="N15" s="191">
        <f>F15+G15+H15+I15-J15+K15-L15+M15</f>
        <v>11724</v>
      </c>
      <c r="O15" s="14"/>
    </row>
    <row r="16" spans="1:15" ht="24.75" customHeight="1">
      <c r="A16" s="581" t="s">
        <v>64</v>
      </c>
      <c r="B16" s="594"/>
      <c r="C16" s="583"/>
      <c r="D16" s="599"/>
      <c r="E16" s="600"/>
      <c r="F16" s="598">
        <f>SUM(F6:F15)</f>
        <v>128925</v>
      </c>
      <c r="G16" s="598">
        <f aca="true" t="shared" si="1" ref="G16:M16">SUM(G6:G15)</f>
        <v>0</v>
      </c>
      <c r="H16" s="598">
        <f t="shared" si="1"/>
        <v>0</v>
      </c>
      <c r="I16" s="598">
        <f>SUM(I6:I15)</f>
        <v>0</v>
      </c>
      <c r="J16" s="598">
        <f t="shared" si="1"/>
        <v>23409</v>
      </c>
      <c r="K16" s="598">
        <f t="shared" si="1"/>
        <v>0</v>
      </c>
      <c r="L16" s="598">
        <f>SUM(L6:L15)</f>
        <v>500</v>
      </c>
      <c r="M16" s="598">
        <f t="shared" si="1"/>
        <v>0</v>
      </c>
      <c r="N16" s="598">
        <f>SUM(N6:N15)</f>
        <v>105016</v>
      </c>
      <c r="O16" s="587"/>
    </row>
    <row r="17" spans="1:15" s="23" customFormat="1" ht="24.75" customHeight="1">
      <c r="A17" s="56"/>
      <c r="B17" s="181" t="s">
        <v>31</v>
      </c>
      <c r="C17" s="407"/>
      <c r="D17" s="195"/>
      <c r="E17" s="322"/>
      <c r="F17" s="207">
        <f aca="true" t="shared" si="2" ref="F17:M17">F16</f>
        <v>128925</v>
      </c>
      <c r="G17" s="207">
        <f t="shared" si="2"/>
        <v>0</v>
      </c>
      <c r="H17" s="207">
        <f t="shared" si="2"/>
        <v>0</v>
      </c>
      <c r="I17" s="207">
        <f>I16</f>
        <v>0</v>
      </c>
      <c r="J17" s="207">
        <f t="shared" si="2"/>
        <v>23409</v>
      </c>
      <c r="K17" s="207">
        <f t="shared" si="2"/>
        <v>0</v>
      </c>
      <c r="L17" s="207">
        <f>L16</f>
        <v>500</v>
      </c>
      <c r="M17" s="207">
        <f t="shared" si="2"/>
        <v>0</v>
      </c>
      <c r="N17" s="207">
        <f>N16</f>
        <v>105016</v>
      </c>
      <c r="O17" s="58"/>
    </row>
    <row r="18" spans="1:15" ht="20.25" customHeight="1">
      <c r="A18" s="437"/>
      <c r="B18" s="438"/>
      <c r="C18" s="438"/>
      <c r="D18" s="438" t="s">
        <v>463</v>
      </c>
      <c r="E18" s="439"/>
      <c r="F18" s="438"/>
      <c r="G18" s="438"/>
      <c r="H18" s="438"/>
      <c r="J18" s="443" t="s">
        <v>464</v>
      </c>
      <c r="K18" s="438"/>
      <c r="L18" s="438"/>
      <c r="N18" s="438" t="s">
        <v>464</v>
      </c>
      <c r="O18" s="440"/>
    </row>
    <row r="19" spans="1:15" s="187" customFormat="1" ht="10.5" customHeight="1">
      <c r="A19" s="437"/>
      <c r="B19" s="438"/>
      <c r="C19" s="438"/>
      <c r="D19" s="438"/>
      <c r="E19" s="439"/>
      <c r="F19" s="438"/>
      <c r="G19" s="438"/>
      <c r="H19" s="438"/>
      <c r="I19" s="438"/>
      <c r="J19" s="437"/>
      <c r="K19" s="438"/>
      <c r="L19" s="437"/>
      <c r="M19" s="438"/>
      <c r="N19" s="438"/>
      <c r="O19" s="441"/>
    </row>
    <row r="20" spans="1:15" s="187" customFormat="1" ht="20.25" customHeight="1">
      <c r="A20" s="437" t="s">
        <v>472</v>
      </c>
      <c r="B20" s="438"/>
      <c r="C20" s="438" t="s">
        <v>1285</v>
      </c>
      <c r="D20" s="438"/>
      <c r="E20" s="439"/>
      <c r="F20" s="438"/>
      <c r="G20" s="438"/>
      <c r="H20" s="438"/>
      <c r="J20" s="443" t="s">
        <v>975</v>
      </c>
      <c r="K20" s="438"/>
      <c r="L20" s="437"/>
      <c r="M20" s="438" t="s">
        <v>972</v>
      </c>
      <c r="N20" s="438"/>
      <c r="O20" s="441"/>
    </row>
    <row r="21" spans="1:15" ht="20.25" customHeight="1">
      <c r="A21" s="437"/>
      <c r="B21" s="438"/>
      <c r="C21" s="438" t="s">
        <v>600</v>
      </c>
      <c r="D21" s="438"/>
      <c r="E21" s="439"/>
      <c r="F21" s="438"/>
      <c r="G21" s="438"/>
      <c r="H21" s="438"/>
      <c r="J21" s="442" t="s">
        <v>461</v>
      </c>
      <c r="K21" s="438"/>
      <c r="L21" s="438"/>
      <c r="M21" s="438" t="s">
        <v>462</v>
      </c>
      <c r="N21" s="438"/>
      <c r="O21" s="440"/>
    </row>
    <row r="22" spans="1:15" ht="33.75" customHeight="1">
      <c r="A22" s="183" t="s">
        <v>0</v>
      </c>
      <c r="B22" s="20"/>
      <c r="C22" s="169" t="s">
        <v>624</v>
      </c>
      <c r="D22" s="169"/>
      <c r="E22" s="325"/>
      <c r="F22" s="4"/>
      <c r="G22" s="4"/>
      <c r="H22" s="4"/>
      <c r="I22" s="4"/>
      <c r="J22" s="4"/>
      <c r="K22" s="4"/>
      <c r="L22" s="4"/>
      <c r="M22" s="4"/>
      <c r="N22" s="4"/>
      <c r="O22" s="27"/>
    </row>
    <row r="23" spans="1:15" ht="20.25">
      <c r="A23" s="6"/>
      <c r="B23" s="96" t="s">
        <v>69</v>
      </c>
      <c r="C23" s="401"/>
      <c r="D23" s="7"/>
      <c r="E23" s="315"/>
      <c r="F23" s="7"/>
      <c r="G23" s="7"/>
      <c r="H23" s="7"/>
      <c r="I23" s="8"/>
      <c r="J23" s="7"/>
      <c r="K23" s="7"/>
      <c r="L23" s="8"/>
      <c r="M23" s="7"/>
      <c r="N23" s="7"/>
      <c r="O23" s="391" t="s">
        <v>1372</v>
      </c>
    </row>
    <row r="24" spans="1:15" ht="24.75">
      <c r="A24" s="10"/>
      <c r="B24" s="11"/>
      <c r="C24" s="402"/>
      <c r="D24" s="95" t="s">
        <v>1471</v>
      </c>
      <c r="E24" s="316"/>
      <c r="F24" s="12"/>
      <c r="G24" s="12"/>
      <c r="H24" s="12"/>
      <c r="I24" s="12"/>
      <c r="J24" s="12"/>
      <c r="K24" s="12"/>
      <c r="L24" s="12"/>
      <c r="M24" s="12"/>
      <c r="N24" s="12"/>
      <c r="O24" s="28"/>
    </row>
    <row r="25" spans="1:15" s="289" customFormat="1" ht="37.5" customHeight="1" thickBot="1">
      <c r="A25" s="286" t="s">
        <v>427</v>
      </c>
      <c r="B25" s="287" t="s">
        <v>428</v>
      </c>
      <c r="C25" s="403" t="s">
        <v>1</v>
      </c>
      <c r="D25" s="287" t="s">
        <v>426</v>
      </c>
      <c r="E25" s="326" t="s">
        <v>434</v>
      </c>
      <c r="F25" s="42" t="s">
        <v>423</v>
      </c>
      <c r="G25" s="42" t="s">
        <v>424</v>
      </c>
      <c r="H25" s="26" t="s">
        <v>33</v>
      </c>
      <c r="I25" s="26" t="s">
        <v>425</v>
      </c>
      <c r="J25" s="42" t="s">
        <v>17</v>
      </c>
      <c r="K25" s="42" t="s">
        <v>18</v>
      </c>
      <c r="L25" s="26" t="s">
        <v>432</v>
      </c>
      <c r="M25" s="42" t="s">
        <v>30</v>
      </c>
      <c r="N25" s="42" t="s">
        <v>429</v>
      </c>
      <c r="O25" s="288" t="s">
        <v>19</v>
      </c>
    </row>
    <row r="26" spans="1:15" ht="32.25" customHeight="1" thickTop="1">
      <c r="A26" s="100" t="s">
        <v>70</v>
      </c>
      <c r="B26" s="81"/>
      <c r="C26" s="404"/>
      <c r="D26" s="81"/>
      <c r="E26" s="327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5" ht="44.25" customHeight="1">
      <c r="A27" s="197">
        <v>2000001</v>
      </c>
      <c r="B27" s="191" t="s">
        <v>982</v>
      </c>
      <c r="C27" s="285" t="s">
        <v>1096</v>
      </c>
      <c r="D27" s="396" t="s">
        <v>71</v>
      </c>
      <c r="E27" s="312">
        <v>15</v>
      </c>
      <c r="F27" s="191">
        <v>33121</v>
      </c>
      <c r="G27" s="191">
        <v>0</v>
      </c>
      <c r="H27" s="191">
        <v>0</v>
      </c>
      <c r="I27" s="191">
        <v>0</v>
      </c>
      <c r="J27" s="191">
        <v>8121</v>
      </c>
      <c r="K27" s="191">
        <v>0</v>
      </c>
      <c r="L27" s="191">
        <v>0</v>
      </c>
      <c r="M27" s="191">
        <v>0</v>
      </c>
      <c r="N27" s="191">
        <f>F27+G27+H27+I27-J27+K27-L27+M27</f>
        <v>25000</v>
      </c>
      <c r="O27" s="29"/>
    </row>
    <row r="28" spans="1:15" ht="44.25" customHeight="1">
      <c r="A28" s="197">
        <v>2100101</v>
      </c>
      <c r="B28" s="191" t="s">
        <v>72</v>
      </c>
      <c r="C28" s="285" t="s">
        <v>906</v>
      </c>
      <c r="D28" s="396" t="s">
        <v>2</v>
      </c>
      <c r="E28" s="312">
        <v>15</v>
      </c>
      <c r="F28" s="189">
        <v>3820</v>
      </c>
      <c r="G28" s="189">
        <v>0</v>
      </c>
      <c r="H28" s="189">
        <v>0</v>
      </c>
      <c r="I28" s="189">
        <v>0</v>
      </c>
      <c r="J28" s="189">
        <v>320</v>
      </c>
      <c r="K28" s="189">
        <v>0</v>
      </c>
      <c r="L28" s="191">
        <v>1000</v>
      </c>
      <c r="M28" s="189">
        <v>0</v>
      </c>
      <c r="N28" s="191">
        <f>F28+G28+H28+I28-J28+K28-L28+M28</f>
        <v>2500</v>
      </c>
      <c r="O28" s="14"/>
    </row>
    <row r="29" spans="1:15" ht="44.25" customHeight="1">
      <c r="A29" s="197">
        <v>4100101</v>
      </c>
      <c r="B29" s="189" t="s">
        <v>287</v>
      </c>
      <c r="C29" s="285" t="s">
        <v>578</v>
      </c>
      <c r="D29" s="396" t="s">
        <v>2</v>
      </c>
      <c r="E29" s="312">
        <v>15</v>
      </c>
      <c r="F29" s="189">
        <v>3820</v>
      </c>
      <c r="G29" s="189">
        <v>0</v>
      </c>
      <c r="H29" s="189">
        <v>0</v>
      </c>
      <c r="I29" s="189">
        <v>0</v>
      </c>
      <c r="J29" s="189">
        <v>320</v>
      </c>
      <c r="K29" s="189">
        <v>0</v>
      </c>
      <c r="L29" s="189">
        <v>0</v>
      </c>
      <c r="M29" s="189">
        <v>0</v>
      </c>
      <c r="N29" s="191">
        <f>F29+G29+H29+I29-J29+K29-L29+M29</f>
        <v>3500</v>
      </c>
      <c r="O29" s="43"/>
    </row>
    <row r="30" spans="1:15" ht="25.5" customHeight="1">
      <c r="A30" s="581" t="s">
        <v>64</v>
      </c>
      <c r="B30" s="601"/>
      <c r="C30" s="583"/>
      <c r="D30" s="602"/>
      <c r="E30" s="603"/>
      <c r="F30" s="604">
        <f>SUM(F27:F29)</f>
        <v>40761</v>
      </c>
      <c r="G30" s="604">
        <f aca="true" t="shared" si="3" ref="G30:M30">SUM(G27:G29)</f>
        <v>0</v>
      </c>
      <c r="H30" s="604">
        <f t="shared" si="3"/>
        <v>0</v>
      </c>
      <c r="I30" s="604">
        <f t="shared" si="3"/>
        <v>0</v>
      </c>
      <c r="J30" s="604">
        <f>SUM(J27:J29)</f>
        <v>8761</v>
      </c>
      <c r="K30" s="604">
        <f t="shared" si="3"/>
        <v>0</v>
      </c>
      <c r="L30" s="604">
        <f t="shared" si="3"/>
        <v>1000</v>
      </c>
      <c r="M30" s="604">
        <f t="shared" si="3"/>
        <v>0</v>
      </c>
      <c r="N30" s="604">
        <f>SUM(N27:N29)</f>
        <v>31000</v>
      </c>
      <c r="O30" s="594"/>
    </row>
    <row r="31" spans="1:15" ht="32.25" customHeight="1">
      <c r="A31" s="100" t="s">
        <v>75</v>
      </c>
      <c r="B31" s="193"/>
      <c r="C31" s="405"/>
      <c r="D31" s="203"/>
      <c r="E31" s="328"/>
      <c r="F31" s="193"/>
      <c r="G31" s="193"/>
      <c r="H31" s="193"/>
      <c r="I31" s="193"/>
      <c r="J31" s="193"/>
      <c r="K31" s="193"/>
      <c r="L31" s="193"/>
      <c r="M31" s="193"/>
      <c r="N31" s="193"/>
      <c r="O31" s="81"/>
    </row>
    <row r="32" spans="1:15" ht="44.25" customHeight="1">
      <c r="A32" s="196">
        <v>210001</v>
      </c>
      <c r="B32" s="191" t="s">
        <v>983</v>
      </c>
      <c r="C32" s="285" t="s">
        <v>1097</v>
      </c>
      <c r="D32" s="398" t="s">
        <v>76</v>
      </c>
      <c r="E32" s="329">
        <v>15</v>
      </c>
      <c r="F32" s="191">
        <v>8205</v>
      </c>
      <c r="G32" s="191">
        <v>0</v>
      </c>
      <c r="H32" s="191">
        <v>0</v>
      </c>
      <c r="I32" s="191">
        <v>0</v>
      </c>
      <c r="J32" s="191">
        <v>1205</v>
      </c>
      <c r="K32" s="191">
        <v>0</v>
      </c>
      <c r="L32" s="191">
        <v>0</v>
      </c>
      <c r="M32" s="191">
        <v>0</v>
      </c>
      <c r="N32" s="191">
        <f>F32+G32+H32+I32-J32+K32-L32+M32</f>
        <v>7000</v>
      </c>
      <c r="O32" s="14"/>
    </row>
    <row r="33" spans="1:15" ht="25.5" customHeight="1">
      <c r="A33" s="581" t="s">
        <v>64</v>
      </c>
      <c r="B33" s="601"/>
      <c r="C33" s="583"/>
      <c r="D33" s="601"/>
      <c r="E33" s="603"/>
      <c r="F33" s="604">
        <f>F32</f>
        <v>8205</v>
      </c>
      <c r="G33" s="604">
        <f aca="true" t="shared" si="4" ref="G33:M33">G32</f>
        <v>0</v>
      </c>
      <c r="H33" s="604">
        <f t="shared" si="4"/>
        <v>0</v>
      </c>
      <c r="I33" s="604">
        <f t="shared" si="4"/>
        <v>0</v>
      </c>
      <c r="J33" s="604">
        <f>J32</f>
        <v>1205</v>
      </c>
      <c r="K33" s="604">
        <f t="shared" si="4"/>
        <v>0</v>
      </c>
      <c r="L33" s="604">
        <f t="shared" si="4"/>
        <v>0</v>
      </c>
      <c r="M33" s="604">
        <f t="shared" si="4"/>
        <v>0</v>
      </c>
      <c r="N33" s="604">
        <f>N32</f>
        <v>7000</v>
      </c>
      <c r="O33" s="594"/>
    </row>
    <row r="34" spans="1:15" ht="25.5" customHeight="1">
      <c r="A34" s="116"/>
      <c r="B34" s="181" t="s">
        <v>31</v>
      </c>
      <c r="C34" s="409"/>
      <c r="D34" s="117"/>
      <c r="E34" s="330"/>
      <c r="F34" s="207">
        <f>F30+F33</f>
        <v>48966</v>
      </c>
      <c r="G34" s="207">
        <f aca="true" t="shared" si="5" ref="G34:M34">G30+G33</f>
        <v>0</v>
      </c>
      <c r="H34" s="207">
        <f t="shared" si="5"/>
        <v>0</v>
      </c>
      <c r="I34" s="207">
        <f t="shared" si="5"/>
        <v>0</v>
      </c>
      <c r="J34" s="207">
        <f>J30+J33</f>
        <v>9966</v>
      </c>
      <c r="K34" s="207">
        <f t="shared" si="5"/>
        <v>0</v>
      </c>
      <c r="L34" s="207">
        <f t="shared" si="5"/>
        <v>1000</v>
      </c>
      <c r="M34" s="207">
        <f t="shared" si="5"/>
        <v>0</v>
      </c>
      <c r="N34" s="207">
        <f>N30+N33</f>
        <v>38000</v>
      </c>
      <c r="O34" s="117"/>
    </row>
    <row r="35" spans="1:15" ht="25.5" customHeight="1">
      <c r="A35" s="118"/>
      <c r="B35" s="119"/>
      <c r="C35" s="410"/>
      <c r="D35" s="119"/>
      <c r="E35" s="331"/>
      <c r="F35" s="119"/>
      <c r="G35" s="119"/>
      <c r="H35" s="119"/>
      <c r="I35" s="119"/>
      <c r="J35" s="119"/>
      <c r="K35" s="119"/>
      <c r="L35" s="119"/>
      <c r="M35" s="119"/>
      <c r="N35" s="119"/>
      <c r="O35" s="119"/>
    </row>
    <row r="36" spans="1:15" ht="25.5" customHeight="1">
      <c r="A36" s="437"/>
      <c r="B36" s="438"/>
      <c r="C36" s="438"/>
      <c r="D36" s="438" t="s">
        <v>463</v>
      </c>
      <c r="E36" s="439"/>
      <c r="F36" s="438"/>
      <c r="G36" s="438"/>
      <c r="H36" s="438"/>
      <c r="J36" s="443" t="s">
        <v>464</v>
      </c>
      <c r="K36" s="438"/>
      <c r="L36" s="438"/>
      <c r="M36" s="438"/>
      <c r="N36" s="438" t="s">
        <v>464</v>
      </c>
      <c r="O36" s="440"/>
    </row>
    <row r="37" spans="1:15" ht="18.75">
      <c r="A37" s="437"/>
      <c r="B37" s="438"/>
      <c r="C37" s="438"/>
      <c r="D37" s="438"/>
      <c r="E37" s="439"/>
      <c r="F37" s="438"/>
      <c r="G37" s="438"/>
      <c r="H37" s="438"/>
      <c r="J37" s="452"/>
      <c r="K37" s="438"/>
      <c r="L37" s="437"/>
      <c r="M37" s="438"/>
      <c r="N37" s="438"/>
      <c r="O37" s="441"/>
    </row>
    <row r="38" spans="1:15" s="187" customFormat="1" ht="18.75">
      <c r="A38" s="437" t="s">
        <v>472</v>
      </c>
      <c r="B38" s="438"/>
      <c r="C38" s="438" t="s">
        <v>1285</v>
      </c>
      <c r="D38" s="438"/>
      <c r="E38" s="439"/>
      <c r="F38" s="438"/>
      <c r="G38" s="438"/>
      <c r="H38" s="438"/>
      <c r="J38" s="443" t="s">
        <v>975</v>
      </c>
      <c r="K38" s="438"/>
      <c r="L38" s="437"/>
      <c r="M38" s="438" t="s">
        <v>972</v>
      </c>
      <c r="N38" s="438"/>
      <c r="O38" s="441"/>
    </row>
    <row r="39" spans="1:15" s="187" customFormat="1" ht="18.75">
      <c r="A39" s="437"/>
      <c r="B39" s="438"/>
      <c r="C39" s="438" t="s">
        <v>600</v>
      </c>
      <c r="D39" s="438"/>
      <c r="E39" s="439"/>
      <c r="F39" s="438"/>
      <c r="G39" s="438"/>
      <c r="H39" s="438"/>
      <c r="J39" s="442" t="s">
        <v>461</v>
      </c>
      <c r="K39" s="438"/>
      <c r="L39" s="438"/>
      <c r="M39" s="438" t="s">
        <v>462</v>
      </c>
      <c r="N39" s="438"/>
      <c r="O39" s="440"/>
    </row>
    <row r="40" spans="1:15" s="187" customFormat="1" ht="18.75">
      <c r="A40" s="184"/>
      <c r="B40" s="185"/>
      <c r="C40" s="408"/>
      <c r="D40" s="185"/>
      <c r="E40" s="323"/>
      <c r="F40" s="185"/>
      <c r="G40" s="185"/>
      <c r="H40" s="185"/>
      <c r="I40" s="185"/>
      <c r="J40" s="185"/>
      <c r="K40" s="185"/>
      <c r="L40" s="185"/>
      <c r="M40" s="185"/>
      <c r="N40" s="185"/>
      <c r="O40" s="186"/>
    </row>
    <row r="41" spans="1:15" ht="33.75" customHeight="1">
      <c r="A41" s="183" t="s">
        <v>0</v>
      </c>
      <c r="B41" s="20"/>
      <c r="C41" s="169" t="s">
        <v>624</v>
      </c>
      <c r="D41" s="169"/>
      <c r="E41" s="325"/>
      <c r="F41" s="4"/>
      <c r="G41" s="4"/>
      <c r="H41" s="4"/>
      <c r="I41" s="4"/>
      <c r="J41" s="4"/>
      <c r="K41" s="4"/>
      <c r="L41" s="4"/>
      <c r="M41" s="4"/>
      <c r="N41" s="4"/>
      <c r="O41" s="27"/>
    </row>
    <row r="42" spans="1:15" ht="20.25">
      <c r="A42" s="6"/>
      <c r="B42" s="96" t="s">
        <v>20</v>
      </c>
      <c r="C42" s="401"/>
      <c r="D42" s="7"/>
      <c r="E42" s="315"/>
      <c r="F42" s="7"/>
      <c r="G42" s="7"/>
      <c r="H42" s="7"/>
      <c r="I42" s="8"/>
      <c r="J42" s="7"/>
      <c r="K42" s="7"/>
      <c r="L42" s="8"/>
      <c r="M42" s="7"/>
      <c r="N42" s="7"/>
      <c r="O42" s="391" t="s">
        <v>1373</v>
      </c>
    </row>
    <row r="43" spans="1:15" ht="24.75">
      <c r="A43" s="10"/>
      <c r="B43" s="11"/>
      <c r="C43" s="402"/>
      <c r="D43" s="95" t="s">
        <v>1471</v>
      </c>
      <c r="E43" s="316"/>
      <c r="F43" s="12"/>
      <c r="G43" s="12"/>
      <c r="H43" s="12"/>
      <c r="I43" s="12"/>
      <c r="J43" s="12"/>
      <c r="K43" s="12"/>
      <c r="L43" s="12"/>
      <c r="M43" s="12"/>
      <c r="N43" s="12"/>
      <c r="O43" s="28"/>
    </row>
    <row r="44" spans="1:15" s="289" customFormat="1" ht="37.5" customHeight="1" thickBot="1">
      <c r="A44" s="286" t="s">
        <v>427</v>
      </c>
      <c r="B44" s="287" t="s">
        <v>428</v>
      </c>
      <c r="C44" s="403" t="s">
        <v>1</v>
      </c>
      <c r="D44" s="287" t="s">
        <v>426</v>
      </c>
      <c r="E44" s="376" t="s">
        <v>434</v>
      </c>
      <c r="F44" s="42" t="s">
        <v>423</v>
      </c>
      <c r="G44" s="42" t="s">
        <v>424</v>
      </c>
      <c r="H44" s="26" t="s">
        <v>33</v>
      </c>
      <c r="I44" s="26" t="s">
        <v>425</v>
      </c>
      <c r="J44" s="42" t="s">
        <v>17</v>
      </c>
      <c r="K44" s="42" t="s">
        <v>18</v>
      </c>
      <c r="L44" s="392" t="s">
        <v>432</v>
      </c>
      <c r="M44" s="42" t="s">
        <v>30</v>
      </c>
      <c r="N44" s="42" t="s">
        <v>429</v>
      </c>
      <c r="O44" s="288" t="s">
        <v>19</v>
      </c>
    </row>
    <row r="45" spans="1:15" ht="26.25" customHeight="1" thickTop="1">
      <c r="A45" s="282" t="s">
        <v>3</v>
      </c>
      <c r="B45" s="283"/>
      <c r="C45" s="411"/>
      <c r="D45" s="283"/>
      <c r="E45" s="332"/>
      <c r="F45" s="283"/>
      <c r="G45" s="283"/>
      <c r="H45" s="283"/>
      <c r="I45" s="283"/>
      <c r="J45" s="283"/>
      <c r="K45" s="283"/>
      <c r="L45" s="283"/>
      <c r="M45" s="283"/>
      <c r="N45" s="283"/>
      <c r="O45" s="284"/>
    </row>
    <row r="46" spans="1:15" ht="45" customHeight="1">
      <c r="A46" s="108">
        <v>1100016</v>
      </c>
      <c r="B46" s="715" t="s">
        <v>1143</v>
      </c>
      <c r="C46" s="43" t="s">
        <v>1177</v>
      </c>
      <c r="D46" s="396" t="s">
        <v>1144</v>
      </c>
      <c r="E46" s="312">
        <v>15</v>
      </c>
      <c r="F46" s="191">
        <v>3820</v>
      </c>
      <c r="G46" s="189">
        <v>0</v>
      </c>
      <c r="H46" s="189">
        <v>0</v>
      </c>
      <c r="I46" s="189">
        <v>0</v>
      </c>
      <c r="J46" s="189">
        <v>320</v>
      </c>
      <c r="K46" s="189">
        <v>0</v>
      </c>
      <c r="L46" s="189">
        <v>0</v>
      </c>
      <c r="M46" s="189">
        <v>0</v>
      </c>
      <c r="N46" s="189">
        <f aca="true" t="shared" si="6" ref="N46:N51">F46+G46+H46+I46-J46+K46-L46+M46</f>
        <v>3500</v>
      </c>
      <c r="O46" s="29"/>
    </row>
    <row r="47" spans="1:15" ht="45" customHeight="1">
      <c r="A47" s="108">
        <v>300001</v>
      </c>
      <c r="B47" s="715" t="s">
        <v>984</v>
      </c>
      <c r="C47" s="43" t="s">
        <v>1098</v>
      </c>
      <c r="D47" s="396" t="s">
        <v>346</v>
      </c>
      <c r="E47" s="312">
        <v>15</v>
      </c>
      <c r="F47" s="191">
        <v>9477</v>
      </c>
      <c r="G47" s="189">
        <v>0</v>
      </c>
      <c r="H47" s="189">
        <v>0</v>
      </c>
      <c r="I47" s="189">
        <v>0</v>
      </c>
      <c r="J47" s="189">
        <v>1477</v>
      </c>
      <c r="K47" s="189">
        <v>0</v>
      </c>
      <c r="L47" s="189">
        <v>0</v>
      </c>
      <c r="M47" s="189">
        <v>0</v>
      </c>
      <c r="N47" s="189">
        <f t="shared" si="6"/>
        <v>8000</v>
      </c>
      <c r="O47" s="29"/>
    </row>
    <row r="48" spans="1:15" ht="45" customHeight="1">
      <c r="A48" s="108">
        <v>420003</v>
      </c>
      <c r="B48" s="189" t="s">
        <v>985</v>
      </c>
      <c r="C48" s="656" t="s">
        <v>1061</v>
      </c>
      <c r="D48" s="396" t="s">
        <v>800</v>
      </c>
      <c r="E48" s="312">
        <v>15</v>
      </c>
      <c r="F48" s="189">
        <v>4420</v>
      </c>
      <c r="G48" s="189">
        <v>0</v>
      </c>
      <c r="H48" s="189">
        <v>0</v>
      </c>
      <c r="I48" s="189">
        <v>0</v>
      </c>
      <c r="J48" s="189">
        <v>420</v>
      </c>
      <c r="K48" s="189">
        <v>0</v>
      </c>
      <c r="L48" s="189">
        <v>0</v>
      </c>
      <c r="M48" s="189">
        <v>0</v>
      </c>
      <c r="N48" s="189">
        <f t="shared" si="6"/>
        <v>4000</v>
      </c>
      <c r="O48" s="657"/>
    </row>
    <row r="49" spans="1:15" ht="45" customHeight="1">
      <c r="A49" s="108">
        <v>3100002</v>
      </c>
      <c r="B49" s="189" t="s">
        <v>1330</v>
      </c>
      <c r="C49" s="656" t="s">
        <v>1331</v>
      </c>
      <c r="D49" s="396" t="s">
        <v>51</v>
      </c>
      <c r="E49" s="312">
        <v>15</v>
      </c>
      <c r="F49" s="189">
        <v>2854</v>
      </c>
      <c r="G49" s="189">
        <v>0</v>
      </c>
      <c r="H49" s="189">
        <v>0</v>
      </c>
      <c r="I49" s="189">
        <v>0</v>
      </c>
      <c r="J49" s="189">
        <v>61</v>
      </c>
      <c r="K49" s="189">
        <v>0</v>
      </c>
      <c r="L49" s="189">
        <v>0</v>
      </c>
      <c r="M49" s="189">
        <v>0</v>
      </c>
      <c r="N49" s="189">
        <f t="shared" si="6"/>
        <v>2793</v>
      </c>
      <c r="O49" s="657"/>
    </row>
    <row r="50" spans="1:15" ht="42" customHeight="1">
      <c r="A50" s="108">
        <v>4100103</v>
      </c>
      <c r="B50" s="59" t="s">
        <v>587</v>
      </c>
      <c r="C50" s="43" t="s">
        <v>930</v>
      </c>
      <c r="D50" s="432" t="s">
        <v>588</v>
      </c>
      <c r="E50" s="348">
        <v>15</v>
      </c>
      <c r="F50" s="189">
        <v>2370</v>
      </c>
      <c r="G50" s="189">
        <v>150</v>
      </c>
      <c r="H50" s="189">
        <v>0</v>
      </c>
      <c r="I50" s="189">
        <v>0</v>
      </c>
      <c r="J50" s="189">
        <v>10</v>
      </c>
      <c r="K50" s="189">
        <v>0</v>
      </c>
      <c r="L50" s="189">
        <v>0</v>
      </c>
      <c r="M50" s="189">
        <v>0</v>
      </c>
      <c r="N50" s="189">
        <f t="shared" si="6"/>
        <v>2510</v>
      </c>
      <c r="O50" s="14"/>
    </row>
    <row r="51" spans="1:15" ht="45" customHeight="1">
      <c r="A51" s="108">
        <v>4100201</v>
      </c>
      <c r="B51" s="59" t="s">
        <v>437</v>
      </c>
      <c r="C51" s="43" t="s">
        <v>438</v>
      </c>
      <c r="D51" s="432" t="s">
        <v>36</v>
      </c>
      <c r="E51" s="312">
        <v>15</v>
      </c>
      <c r="F51" s="189">
        <v>3109</v>
      </c>
      <c r="G51" s="189">
        <v>0</v>
      </c>
      <c r="H51" s="189">
        <v>0</v>
      </c>
      <c r="I51" s="189">
        <v>0</v>
      </c>
      <c r="J51" s="189">
        <v>109</v>
      </c>
      <c r="K51" s="189">
        <v>0</v>
      </c>
      <c r="L51" s="189">
        <v>0</v>
      </c>
      <c r="M51" s="189">
        <v>0</v>
      </c>
      <c r="N51" s="189">
        <f t="shared" si="6"/>
        <v>3000</v>
      </c>
      <c r="O51" s="657"/>
    </row>
    <row r="52" spans="1:15" ht="32.25" customHeight="1">
      <c r="A52" s="581" t="s">
        <v>64</v>
      </c>
      <c r="B52" s="582"/>
      <c r="C52" s="583"/>
      <c r="D52" s="584"/>
      <c r="E52" s="585"/>
      <c r="F52" s="586">
        <f>SUM(F46:F51)</f>
        <v>26050</v>
      </c>
      <c r="G52" s="586">
        <f aca="true" t="shared" si="7" ref="G52:N52">SUM(G46:G51)</f>
        <v>150</v>
      </c>
      <c r="H52" s="586">
        <f t="shared" si="7"/>
        <v>0</v>
      </c>
      <c r="I52" s="586">
        <f t="shared" si="7"/>
        <v>0</v>
      </c>
      <c r="J52" s="586">
        <f t="shared" si="7"/>
        <v>2397</v>
      </c>
      <c r="K52" s="586">
        <f t="shared" si="7"/>
        <v>0</v>
      </c>
      <c r="L52" s="586">
        <f t="shared" si="7"/>
        <v>0</v>
      </c>
      <c r="M52" s="586">
        <f t="shared" si="7"/>
        <v>0</v>
      </c>
      <c r="N52" s="586">
        <f t="shared" si="7"/>
        <v>23803</v>
      </c>
      <c r="O52" s="587"/>
    </row>
    <row r="53" spans="1:15" ht="25.5" customHeight="1">
      <c r="A53" s="116"/>
      <c r="B53" s="181" t="s">
        <v>31</v>
      </c>
      <c r="C53" s="409"/>
      <c r="D53" s="117"/>
      <c r="E53" s="330"/>
      <c r="F53" s="207">
        <f>F52</f>
        <v>26050</v>
      </c>
      <c r="G53" s="207">
        <f aca="true" t="shared" si="8" ref="G53:M53">G52</f>
        <v>150</v>
      </c>
      <c r="H53" s="207">
        <f t="shared" si="8"/>
        <v>0</v>
      </c>
      <c r="I53" s="207">
        <f t="shared" si="8"/>
        <v>0</v>
      </c>
      <c r="J53" s="207">
        <f>J52</f>
        <v>2397</v>
      </c>
      <c r="K53" s="207">
        <f t="shared" si="8"/>
        <v>0</v>
      </c>
      <c r="L53" s="207">
        <f t="shared" si="8"/>
        <v>0</v>
      </c>
      <c r="M53" s="207">
        <f t="shared" si="8"/>
        <v>0</v>
      </c>
      <c r="N53" s="207">
        <f>N52</f>
        <v>23803</v>
      </c>
      <c r="O53" s="117"/>
    </row>
    <row r="54" spans="1:15" ht="25.5" customHeight="1">
      <c r="A54" s="118"/>
      <c r="B54" s="119"/>
      <c r="C54" s="410"/>
      <c r="D54" s="119"/>
      <c r="E54" s="331"/>
      <c r="F54" s="119"/>
      <c r="G54" s="119"/>
      <c r="H54" s="119"/>
      <c r="I54" s="119"/>
      <c r="J54" s="119"/>
      <c r="K54" s="119"/>
      <c r="L54" s="119"/>
      <c r="M54" s="119"/>
      <c r="N54" s="119"/>
      <c r="O54" s="119"/>
    </row>
    <row r="55" ht="25.5" customHeight="1"/>
    <row r="57" spans="1:15" s="187" customFormat="1" ht="18.75">
      <c r="A57" s="437"/>
      <c r="B57" s="438"/>
      <c r="C57" s="438"/>
      <c r="D57" s="438"/>
      <c r="E57" s="439"/>
      <c r="F57" s="438"/>
      <c r="G57" s="438"/>
      <c r="H57" s="438"/>
      <c r="I57" s="467"/>
      <c r="J57" s="469"/>
      <c r="K57" s="438"/>
      <c r="L57" s="437"/>
      <c r="M57" s="438"/>
      <c r="N57" s="438" t="s">
        <v>464</v>
      </c>
      <c r="O57" s="441"/>
    </row>
    <row r="58" spans="1:15" s="187" customFormat="1" ht="18.75">
      <c r="A58" s="437" t="s">
        <v>472</v>
      </c>
      <c r="B58" s="438"/>
      <c r="C58" s="438" t="s">
        <v>1285</v>
      </c>
      <c r="D58" s="438"/>
      <c r="E58" s="439"/>
      <c r="F58" s="438"/>
      <c r="G58" s="438"/>
      <c r="H58" s="438"/>
      <c r="J58" s="443" t="s">
        <v>975</v>
      </c>
      <c r="K58" s="438"/>
      <c r="L58" s="437"/>
      <c r="M58" s="438" t="s">
        <v>972</v>
      </c>
      <c r="N58" s="438"/>
      <c r="O58" s="441"/>
    </row>
    <row r="59" spans="1:15" ht="18.75">
      <c r="A59" s="437"/>
      <c r="B59" s="438"/>
      <c r="C59" s="438" t="s">
        <v>600</v>
      </c>
      <c r="D59" s="438"/>
      <c r="E59" s="439"/>
      <c r="F59" s="438"/>
      <c r="G59" s="438"/>
      <c r="H59" s="438"/>
      <c r="J59" s="442" t="s">
        <v>461</v>
      </c>
      <c r="K59" s="438"/>
      <c r="L59" s="438"/>
      <c r="M59" s="438" t="s">
        <v>462</v>
      </c>
      <c r="N59" s="438"/>
      <c r="O59" s="440"/>
    </row>
    <row r="60" spans="1:15" ht="22.5" customHeight="1">
      <c r="A60" s="183" t="s">
        <v>0</v>
      </c>
      <c r="B60" s="33"/>
      <c r="C60" s="169" t="s">
        <v>624</v>
      </c>
      <c r="D60" s="169"/>
      <c r="E60" s="325"/>
      <c r="F60" s="4"/>
      <c r="G60" s="4"/>
      <c r="H60" s="4"/>
      <c r="I60" s="4"/>
      <c r="J60" s="4"/>
      <c r="K60" s="4"/>
      <c r="L60" s="4"/>
      <c r="M60" s="4"/>
      <c r="N60" s="4"/>
      <c r="O60" s="27"/>
    </row>
    <row r="61" spans="1:15" ht="17.25" customHeight="1">
      <c r="A61" s="290"/>
      <c r="B61" s="96" t="s">
        <v>20</v>
      </c>
      <c r="C61" s="401"/>
      <c r="D61" s="291"/>
      <c r="E61" s="333"/>
      <c r="F61" s="7"/>
      <c r="G61" s="7"/>
      <c r="H61" s="7"/>
      <c r="I61" s="7"/>
      <c r="J61" s="7"/>
      <c r="K61" s="7"/>
      <c r="L61" s="7"/>
      <c r="M61" s="7"/>
      <c r="N61" s="7"/>
      <c r="O61" s="391" t="s">
        <v>1374</v>
      </c>
    </row>
    <row r="62" spans="1:15" ht="19.5" customHeight="1">
      <c r="A62" s="206"/>
      <c r="B62" s="96"/>
      <c r="C62" s="402"/>
      <c r="D62" s="95" t="s">
        <v>1471</v>
      </c>
      <c r="E62" s="316"/>
      <c r="F62" s="12"/>
      <c r="G62" s="12"/>
      <c r="H62" s="12"/>
      <c r="I62" s="12"/>
      <c r="J62" s="12"/>
      <c r="K62" s="12"/>
      <c r="L62" s="12"/>
      <c r="M62" s="12"/>
      <c r="N62" s="12"/>
      <c r="O62" s="28"/>
    </row>
    <row r="63" spans="1:15" s="394" customFormat="1" ht="25.5" customHeight="1">
      <c r="A63" s="293" t="s">
        <v>427</v>
      </c>
      <c r="B63" s="294" t="s">
        <v>428</v>
      </c>
      <c r="C63" s="412" t="s">
        <v>1</v>
      </c>
      <c r="D63" s="294" t="s">
        <v>426</v>
      </c>
      <c r="E63" s="334" t="s">
        <v>434</v>
      </c>
      <c r="F63" s="238" t="s">
        <v>423</v>
      </c>
      <c r="G63" s="238" t="s">
        <v>424</v>
      </c>
      <c r="H63" s="239" t="s">
        <v>33</v>
      </c>
      <c r="I63" s="238" t="s">
        <v>425</v>
      </c>
      <c r="J63" s="238" t="s">
        <v>17</v>
      </c>
      <c r="K63" s="238" t="s">
        <v>18</v>
      </c>
      <c r="L63" s="295" t="s">
        <v>432</v>
      </c>
      <c r="M63" s="238" t="s">
        <v>30</v>
      </c>
      <c r="N63" s="238" t="s">
        <v>429</v>
      </c>
      <c r="O63" s="296" t="s">
        <v>19</v>
      </c>
    </row>
    <row r="64" spans="1:15" ht="16.5" customHeight="1">
      <c r="A64" s="99" t="s">
        <v>28</v>
      </c>
      <c r="B64" s="77"/>
      <c r="C64" s="404"/>
      <c r="D64" s="75"/>
      <c r="E64" s="335"/>
      <c r="F64" s="77"/>
      <c r="G64" s="77"/>
      <c r="H64" s="77"/>
      <c r="I64" s="77"/>
      <c r="J64" s="77"/>
      <c r="K64" s="77"/>
      <c r="L64" s="77"/>
      <c r="M64" s="77"/>
      <c r="N64" s="77"/>
      <c r="O64" s="76"/>
    </row>
    <row r="65" spans="1:15" ht="33" customHeight="1">
      <c r="A65" s="695">
        <v>3110103</v>
      </c>
      <c r="B65" s="191" t="s">
        <v>801</v>
      </c>
      <c r="C65" s="285" t="s">
        <v>802</v>
      </c>
      <c r="D65" s="190" t="s">
        <v>2</v>
      </c>
      <c r="E65" s="312">
        <v>15</v>
      </c>
      <c r="F65" s="191">
        <v>1923</v>
      </c>
      <c r="G65" s="191">
        <v>0</v>
      </c>
      <c r="H65" s="191">
        <v>0</v>
      </c>
      <c r="I65" s="191">
        <v>0</v>
      </c>
      <c r="J65" s="191">
        <v>0</v>
      </c>
      <c r="K65" s="191">
        <v>77</v>
      </c>
      <c r="L65" s="191">
        <v>0</v>
      </c>
      <c r="M65" s="191">
        <v>0</v>
      </c>
      <c r="N65" s="191">
        <f>F65+G65+H65+I65-J65+K65-L65+M65</f>
        <v>2000</v>
      </c>
      <c r="O65" s="29"/>
    </row>
    <row r="66" spans="1:15" ht="33" customHeight="1">
      <c r="A66" s="120">
        <v>3113014</v>
      </c>
      <c r="B66" s="191" t="s">
        <v>1311</v>
      </c>
      <c r="C66" s="285" t="s">
        <v>1312</v>
      </c>
      <c r="D66" s="190" t="s">
        <v>77</v>
      </c>
      <c r="E66" s="312">
        <v>15</v>
      </c>
      <c r="F66" s="191">
        <v>3221</v>
      </c>
      <c r="G66" s="191">
        <v>0</v>
      </c>
      <c r="H66" s="191">
        <v>0</v>
      </c>
      <c r="I66" s="191">
        <v>0</v>
      </c>
      <c r="J66" s="191">
        <v>121</v>
      </c>
      <c r="K66" s="191">
        <v>0</v>
      </c>
      <c r="L66" s="191">
        <v>0</v>
      </c>
      <c r="M66" s="191">
        <v>0</v>
      </c>
      <c r="N66" s="191">
        <f>F66+G66+H66+I66-J66+K66-L66+M66</f>
        <v>3100</v>
      </c>
      <c r="O66" s="29"/>
    </row>
    <row r="67" spans="1:15" ht="13.5" customHeight="1">
      <c r="A67" s="581" t="s">
        <v>64</v>
      </c>
      <c r="B67" s="582"/>
      <c r="C67" s="583"/>
      <c r="D67" s="584"/>
      <c r="E67" s="585"/>
      <c r="F67" s="586">
        <f>SUM(F65:F66)</f>
        <v>5144</v>
      </c>
      <c r="G67" s="586">
        <f aca="true" t="shared" si="9" ref="G67:N67">SUM(G65:G66)</f>
        <v>0</v>
      </c>
      <c r="H67" s="586">
        <f t="shared" si="9"/>
        <v>0</v>
      </c>
      <c r="I67" s="586">
        <f t="shared" si="9"/>
        <v>0</v>
      </c>
      <c r="J67" s="586">
        <f t="shared" si="9"/>
        <v>121</v>
      </c>
      <c r="K67" s="586">
        <f t="shared" si="9"/>
        <v>77</v>
      </c>
      <c r="L67" s="586">
        <f t="shared" si="9"/>
        <v>0</v>
      </c>
      <c r="M67" s="586">
        <f t="shared" si="9"/>
        <v>0</v>
      </c>
      <c r="N67" s="586">
        <f t="shared" si="9"/>
        <v>5100</v>
      </c>
      <c r="O67" s="587"/>
    </row>
    <row r="68" spans="1:15" ht="16.5" customHeight="1">
      <c r="A68" s="99" t="s">
        <v>78</v>
      </c>
      <c r="B68" s="77"/>
      <c r="C68" s="404"/>
      <c r="D68" s="75"/>
      <c r="E68" s="335"/>
      <c r="F68" s="77"/>
      <c r="G68" s="77"/>
      <c r="H68" s="77"/>
      <c r="I68" s="77"/>
      <c r="J68" s="77"/>
      <c r="K68" s="77"/>
      <c r="L68" s="77"/>
      <c r="M68" s="77"/>
      <c r="N68" s="77"/>
      <c r="O68" s="76"/>
    </row>
    <row r="69" spans="1:15" ht="33" customHeight="1">
      <c r="A69" s="120">
        <v>3110102</v>
      </c>
      <c r="B69" s="191" t="s">
        <v>79</v>
      </c>
      <c r="C69" s="285" t="s">
        <v>80</v>
      </c>
      <c r="D69" s="190" t="s">
        <v>2</v>
      </c>
      <c r="E69" s="312">
        <v>15</v>
      </c>
      <c r="F69" s="191">
        <v>1549</v>
      </c>
      <c r="G69" s="191">
        <v>0</v>
      </c>
      <c r="H69" s="191">
        <v>0</v>
      </c>
      <c r="I69" s="191">
        <v>0</v>
      </c>
      <c r="J69" s="191">
        <v>0</v>
      </c>
      <c r="K69" s="191">
        <v>112</v>
      </c>
      <c r="L69" s="191">
        <v>0</v>
      </c>
      <c r="M69" s="191">
        <v>0</v>
      </c>
      <c r="N69" s="191">
        <f>F69+G69+H69+I69-J69+K69-L69+M69</f>
        <v>1661</v>
      </c>
      <c r="O69" s="29"/>
    </row>
    <row r="70" spans="1:15" ht="33" customHeight="1">
      <c r="A70" s="120">
        <v>3113021</v>
      </c>
      <c r="B70" s="191" t="s">
        <v>1313</v>
      </c>
      <c r="C70" s="190" t="s">
        <v>1314</v>
      </c>
      <c r="D70" s="190" t="s">
        <v>77</v>
      </c>
      <c r="E70" s="312">
        <v>15</v>
      </c>
      <c r="F70" s="191">
        <v>2625</v>
      </c>
      <c r="G70" s="191">
        <v>0</v>
      </c>
      <c r="H70" s="191">
        <v>0</v>
      </c>
      <c r="I70" s="191">
        <v>0</v>
      </c>
      <c r="J70" s="191">
        <v>21</v>
      </c>
      <c r="K70" s="191">
        <v>0</v>
      </c>
      <c r="L70" s="191">
        <v>0</v>
      </c>
      <c r="M70" s="191">
        <v>0</v>
      </c>
      <c r="N70" s="191">
        <f>F70+G70+H70+I70-J70+K70-L70+M70</f>
        <v>2604</v>
      </c>
      <c r="O70" s="29"/>
    </row>
    <row r="71" spans="1:15" ht="33" customHeight="1">
      <c r="A71" s="695">
        <v>3113024</v>
      </c>
      <c r="B71" s="14" t="s">
        <v>447</v>
      </c>
      <c r="C71" s="36" t="s">
        <v>446</v>
      </c>
      <c r="D71" s="435" t="s">
        <v>11</v>
      </c>
      <c r="E71" s="375">
        <v>15</v>
      </c>
      <c r="F71" s="191">
        <v>874</v>
      </c>
      <c r="G71" s="191">
        <v>0</v>
      </c>
      <c r="H71" s="191">
        <v>0</v>
      </c>
      <c r="I71" s="191">
        <v>0</v>
      </c>
      <c r="J71" s="191">
        <v>0</v>
      </c>
      <c r="K71" s="191">
        <v>156</v>
      </c>
      <c r="L71" s="191">
        <v>0</v>
      </c>
      <c r="M71" s="191">
        <v>0</v>
      </c>
      <c r="N71" s="191">
        <f>F71+G71+H71+I71-J71+K71-L71+M71</f>
        <v>1030</v>
      </c>
      <c r="O71" s="29"/>
    </row>
    <row r="72" spans="1:15" ht="13.5" customHeight="1">
      <c r="A72" s="581" t="s">
        <v>64</v>
      </c>
      <c r="B72" s="582"/>
      <c r="C72" s="583"/>
      <c r="D72" s="584"/>
      <c r="E72" s="585"/>
      <c r="F72" s="586">
        <f>SUM(F69:F71)</f>
        <v>5048</v>
      </c>
      <c r="G72" s="586">
        <f aca="true" t="shared" si="10" ref="G72:N72">SUM(G69:G71)</f>
        <v>0</v>
      </c>
      <c r="H72" s="586">
        <f t="shared" si="10"/>
        <v>0</v>
      </c>
      <c r="I72" s="586">
        <f t="shared" si="10"/>
        <v>0</v>
      </c>
      <c r="J72" s="586">
        <f t="shared" si="10"/>
        <v>21</v>
      </c>
      <c r="K72" s="586">
        <f t="shared" si="10"/>
        <v>268</v>
      </c>
      <c r="L72" s="586">
        <f t="shared" si="10"/>
        <v>0</v>
      </c>
      <c r="M72" s="586">
        <f t="shared" si="10"/>
        <v>0</v>
      </c>
      <c r="N72" s="586">
        <f t="shared" si="10"/>
        <v>5295</v>
      </c>
      <c r="O72" s="587"/>
    </row>
    <row r="73" spans="1:15" ht="16.5" customHeight="1">
      <c r="A73" s="99" t="s">
        <v>4</v>
      </c>
      <c r="B73" s="77"/>
      <c r="C73" s="404"/>
      <c r="D73" s="75"/>
      <c r="E73" s="335"/>
      <c r="F73" s="77"/>
      <c r="G73" s="77"/>
      <c r="H73" s="77"/>
      <c r="I73" s="77"/>
      <c r="J73" s="77"/>
      <c r="K73" s="77"/>
      <c r="L73" s="77"/>
      <c r="M73" s="77"/>
      <c r="N73" s="77"/>
      <c r="O73" s="76"/>
    </row>
    <row r="74" spans="1:15" ht="33" customHeight="1">
      <c r="A74" s="695">
        <v>3110107</v>
      </c>
      <c r="B74" s="14" t="s">
        <v>619</v>
      </c>
      <c r="C74" s="285" t="s">
        <v>655</v>
      </c>
      <c r="D74" s="190" t="s">
        <v>2</v>
      </c>
      <c r="E74" s="312">
        <v>15</v>
      </c>
      <c r="F74" s="191">
        <v>1923</v>
      </c>
      <c r="G74" s="191">
        <v>0</v>
      </c>
      <c r="H74" s="191">
        <v>0</v>
      </c>
      <c r="I74" s="191">
        <v>0</v>
      </c>
      <c r="J74" s="191">
        <v>0</v>
      </c>
      <c r="K74" s="191">
        <v>77</v>
      </c>
      <c r="L74" s="191">
        <v>0</v>
      </c>
      <c r="M74" s="191">
        <v>0</v>
      </c>
      <c r="N74" s="191">
        <f>F74+G74+H74+I74-J74+K74-L74+M74</f>
        <v>2000</v>
      </c>
      <c r="O74" s="29"/>
    </row>
    <row r="75" spans="1:15" ht="33" customHeight="1">
      <c r="A75" s="120">
        <v>3113031</v>
      </c>
      <c r="B75" s="191" t="s">
        <v>1315</v>
      </c>
      <c r="C75" s="285" t="s">
        <v>1316</v>
      </c>
      <c r="D75" s="190" t="s">
        <v>77</v>
      </c>
      <c r="E75" s="312">
        <v>15</v>
      </c>
      <c r="F75" s="191">
        <v>2625</v>
      </c>
      <c r="G75" s="191">
        <v>0</v>
      </c>
      <c r="H75" s="191">
        <v>0</v>
      </c>
      <c r="I75" s="191">
        <v>0</v>
      </c>
      <c r="J75" s="191">
        <v>21</v>
      </c>
      <c r="K75" s="191">
        <v>0</v>
      </c>
      <c r="L75" s="191">
        <v>0</v>
      </c>
      <c r="M75" s="191">
        <v>0</v>
      </c>
      <c r="N75" s="191">
        <f>F75+G75+H75+I75-J75+K75-L75+M75</f>
        <v>2604</v>
      </c>
      <c r="O75" s="29"/>
    </row>
    <row r="76" spans="1:15" ht="13.5" customHeight="1">
      <c r="A76" s="581" t="s">
        <v>64</v>
      </c>
      <c r="B76" s="582"/>
      <c r="C76" s="583"/>
      <c r="D76" s="584"/>
      <c r="E76" s="585"/>
      <c r="F76" s="586">
        <f>SUM(F74:F75)</f>
        <v>4548</v>
      </c>
      <c r="G76" s="586">
        <f aca="true" t="shared" si="11" ref="G76:N76">SUM(G74:G75)</f>
        <v>0</v>
      </c>
      <c r="H76" s="586">
        <f t="shared" si="11"/>
        <v>0</v>
      </c>
      <c r="I76" s="586">
        <f t="shared" si="11"/>
        <v>0</v>
      </c>
      <c r="J76" s="586">
        <f t="shared" si="11"/>
        <v>21</v>
      </c>
      <c r="K76" s="586">
        <f t="shared" si="11"/>
        <v>77</v>
      </c>
      <c r="L76" s="586">
        <f t="shared" si="11"/>
        <v>0</v>
      </c>
      <c r="M76" s="586">
        <f t="shared" si="11"/>
        <v>0</v>
      </c>
      <c r="N76" s="586">
        <f t="shared" si="11"/>
        <v>4604</v>
      </c>
      <c r="O76" s="587"/>
    </row>
    <row r="77" spans="1:15" ht="16.5" customHeight="1">
      <c r="A77" s="99" t="s">
        <v>81</v>
      </c>
      <c r="B77" s="77"/>
      <c r="C77" s="404"/>
      <c r="D77" s="75"/>
      <c r="E77" s="335"/>
      <c r="F77" s="77"/>
      <c r="G77" s="77"/>
      <c r="H77" s="77"/>
      <c r="I77" s="77"/>
      <c r="J77" s="77"/>
      <c r="K77" s="77"/>
      <c r="L77" s="77"/>
      <c r="M77" s="77"/>
      <c r="N77" s="77"/>
      <c r="O77" s="76"/>
    </row>
    <row r="78" spans="1:15" ht="33" customHeight="1">
      <c r="A78" s="120">
        <v>3113043</v>
      </c>
      <c r="B78" s="191" t="s">
        <v>1317</v>
      </c>
      <c r="C78" s="285" t="s">
        <v>1318</v>
      </c>
      <c r="D78" s="190" t="s">
        <v>77</v>
      </c>
      <c r="E78" s="312">
        <v>15</v>
      </c>
      <c r="F78" s="191">
        <v>2625</v>
      </c>
      <c r="G78" s="191">
        <v>0</v>
      </c>
      <c r="H78" s="191">
        <v>0</v>
      </c>
      <c r="I78" s="191">
        <v>0</v>
      </c>
      <c r="J78" s="191">
        <v>21</v>
      </c>
      <c r="K78" s="191">
        <v>0</v>
      </c>
      <c r="L78" s="191">
        <v>0</v>
      </c>
      <c r="M78" s="191">
        <v>0</v>
      </c>
      <c r="N78" s="191">
        <f>F78+G78+H78+I78-J78+K78-L78+M78</f>
        <v>2604</v>
      </c>
      <c r="O78" s="29"/>
    </row>
    <row r="79" spans="1:15" ht="13.5" customHeight="1">
      <c r="A79" s="581" t="s">
        <v>64</v>
      </c>
      <c r="B79" s="582"/>
      <c r="C79" s="583"/>
      <c r="D79" s="584"/>
      <c r="E79" s="585"/>
      <c r="F79" s="586">
        <f aca="true" t="shared" si="12" ref="F79:N79">SUM(F78:F78)</f>
        <v>2625</v>
      </c>
      <c r="G79" s="586">
        <f t="shared" si="12"/>
        <v>0</v>
      </c>
      <c r="H79" s="586">
        <f t="shared" si="12"/>
        <v>0</v>
      </c>
      <c r="I79" s="586">
        <f t="shared" si="12"/>
        <v>0</v>
      </c>
      <c r="J79" s="586">
        <f t="shared" si="12"/>
        <v>21</v>
      </c>
      <c r="K79" s="586">
        <f t="shared" si="12"/>
        <v>0</v>
      </c>
      <c r="L79" s="586">
        <f t="shared" si="12"/>
        <v>0</v>
      </c>
      <c r="M79" s="586">
        <f t="shared" si="12"/>
        <v>0</v>
      </c>
      <c r="N79" s="586">
        <f t="shared" si="12"/>
        <v>2604</v>
      </c>
      <c r="O79" s="587"/>
    </row>
    <row r="80" spans="1:15" ht="16.5" customHeight="1">
      <c r="A80" s="99" t="s">
        <v>82</v>
      </c>
      <c r="B80" s="77"/>
      <c r="C80" s="404"/>
      <c r="D80" s="75"/>
      <c r="E80" s="335"/>
      <c r="F80" s="77"/>
      <c r="G80" s="77"/>
      <c r="H80" s="77"/>
      <c r="I80" s="77"/>
      <c r="J80" s="77"/>
      <c r="K80" s="77"/>
      <c r="L80" s="77"/>
      <c r="M80" s="77"/>
      <c r="N80" s="77"/>
      <c r="O80" s="76"/>
    </row>
    <row r="81" spans="1:15" ht="33" customHeight="1">
      <c r="A81" s="120">
        <v>3113050</v>
      </c>
      <c r="B81" s="191" t="s">
        <v>83</v>
      </c>
      <c r="C81" s="285" t="s">
        <v>656</v>
      </c>
      <c r="D81" s="190" t="s">
        <v>2</v>
      </c>
      <c r="E81" s="312">
        <v>15</v>
      </c>
      <c r="F81" s="191">
        <v>1924</v>
      </c>
      <c r="G81" s="191">
        <v>0</v>
      </c>
      <c r="H81" s="191">
        <v>0</v>
      </c>
      <c r="I81" s="191">
        <v>0</v>
      </c>
      <c r="J81" s="191">
        <v>0</v>
      </c>
      <c r="K81" s="191">
        <v>77</v>
      </c>
      <c r="L81" s="191">
        <v>0</v>
      </c>
      <c r="M81" s="191">
        <v>0</v>
      </c>
      <c r="N81" s="191">
        <f>F81+G81+H81+I81-J81+K81-L81+M81</f>
        <v>2001</v>
      </c>
      <c r="O81" s="29"/>
    </row>
    <row r="82" spans="1:15" ht="33" customHeight="1">
      <c r="A82" s="120">
        <v>3113052</v>
      </c>
      <c r="B82" s="191" t="s">
        <v>1326</v>
      </c>
      <c r="C82" s="285" t="s">
        <v>1321</v>
      </c>
      <c r="D82" s="190" t="s">
        <v>77</v>
      </c>
      <c r="E82" s="312">
        <v>15</v>
      </c>
      <c r="F82" s="191">
        <v>4420</v>
      </c>
      <c r="G82" s="191">
        <v>0</v>
      </c>
      <c r="H82" s="191">
        <v>0</v>
      </c>
      <c r="I82" s="191">
        <v>0</v>
      </c>
      <c r="J82" s="191">
        <v>420</v>
      </c>
      <c r="K82" s="191">
        <v>0</v>
      </c>
      <c r="L82" s="191">
        <v>500</v>
      </c>
      <c r="M82" s="191">
        <v>0</v>
      </c>
      <c r="N82" s="191">
        <f>F82+G82+H82+I82-J82+K82-L82+M82</f>
        <v>3500</v>
      </c>
      <c r="O82" s="29"/>
    </row>
    <row r="83" spans="1:15" ht="13.5" customHeight="1">
      <c r="A83" s="581" t="s">
        <v>64</v>
      </c>
      <c r="B83" s="582"/>
      <c r="C83" s="583"/>
      <c r="D83" s="584"/>
      <c r="E83" s="585"/>
      <c r="F83" s="586">
        <f>SUM(F81:F82)</f>
        <v>6344</v>
      </c>
      <c r="G83" s="586">
        <f aca="true" t="shared" si="13" ref="G83:N83">SUM(G81:G82)</f>
        <v>0</v>
      </c>
      <c r="H83" s="586">
        <f t="shared" si="13"/>
        <v>0</v>
      </c>
      <c r="I83" s="586">
        <f t="shared" si="13"/>
        <v>0</v>
      </c>
      <c r="J83" s="586">
        <f t="shared" si="13"/>
        <v>420</v>
      </c>
      <c r="K83" s="586">
        <f t="shared" si="13"/>
        <v>77</v>
      </c>
      <c r="L83" s="586">
        <f t="shared" si="13"/>
        <v>500</v>
      </c>
      <c r="M83" s="586">
        <f t="shared" si="13"/>
        <v>0</v>
      </c>
      <c r="N83" s="586">
        <f t="shared" si="13"/>
        <v>5501</v>
      </c>
      <c r="O83" s="587"/>
    </row>
    <row r="84" spans="1:15" ht="16.5" customHeight="1">
      <c r="A84" s="99" t="s">
        <v>84</v>
      </c>
      <c r="B84" s="77"/>
      <c r="C84" s="404"/>
      <c r="D84" s="75"/>
      <c r="E84" s="335"/>
      <c r="F84" s="77"/>
      <c r="G84" s="77"/>
      <c r="H84" s="77"/>
      <c r="I84" s="77"/>
      <c r="J84" s="77"/>
      <c r="K84" s="77"/>
      <c r="L84" s="77"/>
      <c r="M84" s="77"/>
      <c r="N84" s="77"/>
      <c r="O84" s="76"/>
    </row>
    <row r="85" spans="1:15" ht="33.75" customHeight="1">
      <c r="A85" s="120">
        <v>3110101</v>
      </c>
      <c r="B85" s="191" t="s">
        <v>85</v>
      </c>
      <c r="C85" s="285" t="s">
        <v>806</v>
      </c>
      <c r="D85" s="190" t="s">
        <v>2</v>
      </c>
      <c r="E85" s="312">
        <v>15</v>
      </c>
      <c r="F85" s="191">
        <v>2154</v>
      </c>
      <c r="G85" s="191">
        <v>0</v>
      </c>
      <c r="H85" s="191">
        <v>0</v>
      </c>
      <c r="I85" s="191">
        <v>0</v>
      </c>
      <c r="J85" s="191">
        <v>0</v>
      </c>
      <c r="K85" s="191">
        <v>58</v>
      </c>
      <c r="L85" s="191">
        <v>0</v>
      </c>
      <c r="M85" s="191">
        <v>0</v>
      </c>
      <c r="N85" s="191">
        <f>F85+G85+H85+I85-J85+K85-L85+M85</f>
        <v>2212</v>
      </c>
      <c r="O85" s="390"/>
    </row>
    <row r="86" spans="1:15" ht="33.75" customHeight="1">
      <c r="A86" s="120">
        <v>33110104</v>
      </c>
      <c r="B86" s="191" t="s">
        <v>870</v>
      </c>
      <c r="C86" s="285" t="s">
        <v>907</v>
      </c>
      <c r="D86" s="190" t="s">
        <v>77</v>
      </c>
      <c r="E86" s="312">
        <v>15</v>
      </c>
      <c r="F86" s="191">
        <v>2625</v>
      </c>
      <c r="G86" s="191">
        <v>0</v>
      </c>
      <c r="H86" s="191">
        <v>0</v>
      </c>
      <c r="I86" s="191">
        <v>0</v>
      </c>
      <c r="J86" s="191">
        <v>21</v>
      </c>
      <c r="K86" s="191">
        <v>0</v>
      </c>
      <c r="L86" s="191">
        <v>0</v>
      </c>
      <c r="M86" s="191">
        <v>0</v>
      </c>
      <c r="N86" s="191">
        <f>F86+G86+H86+I86-J86+K86-L86+M86</f>
        <v>2604</v>
      </c>
      <c r="O86" s="29"/>
    </row>
    <row r="87" spans="1:15" ht="13.5" customHeight="1">
      <c r="A87" s="581" t="s">
        <v>64</v>
      </c>
      <c r="B87" s="582"/>
      <c r="C87" s="583"/>
      <c r="D87" s="584"/>
      <c r="E87" s="585"/>
      <c r="F87" s="586">
        <f aca="true" t="shared" si="14" ref="F87:N87">SUM(F85:F86)</f>
        <v>4779</v>
      </c>
      <c r="G87" s="586">
        <f t="shared" si="14"/>
        <v>0</v>
      </c>
      <c r="H87" s="586">
        <f t="shared" si="14"/>
        <v>0</v>
      </c>
      <c r="I87" s="586">
        <f t="shared" si="14"/>
        <v>0</v>
      </c>
      <c r="J87" s="586">
        <f t="shared" si="14"/>
        <v>21</v>
      </c>
      <c r="K87" s="586">
        <f t="shared" si="14"/>
        <v>58</v>
      </c>
      <c r="L87" s="586">
        <f t="shared" si="14"/>
        <v>0</v>
      </c>
      <c r="M87" s="586">
        <f t="shared" si="14"/>
        <v>0</v>
      </c>
      <c r="N87" s="586">
        <f t="shared" si="14"/>
        <v>4816</v>
      </c>
      <c r="O87" s="587"/>
    </row>
    <row r="88" spans="1:15" s="23" customFormat="1" ht="18" customHeight="1">
      <c r="A88" s="56"/>
      <c r="B88" s="181" t="s">
        <v>31</v>
      </c>
      <c r="C88" s="413"/>
      <c r="D88" s="57"/>
      <c r="E88" s="336"/>
      <c r="F88" s="195">
        <f aca="true" t="shared" si="15" ref="F88:M88">F67+F72+F76+F79+F83+F87</f>
        <v>28488</v>
      </c>
      <c r="G88" s="195">
        <f t="shared" si="15"/>
        <v>0</v>
      </c>
      <c r="H88" s="195">
        <f t="shared" si="15"/>
        <v>0</v>
      </c>
      <c r="I88" s="195">
        <f>I67+I72+I76+I79+I83+I87</f>
        <v>0</v>
      </c>
      <c r="J88" s="195">
        <f t="shared" si="15"/>
        <v>625</v>
      </c>
      <c r="K88" s="195">
        <f t="shared" si="15"/>
        <v>557</v>
      </c>
      <c r="L88" s="195">
        <f t="shared" si="15"/>
        <v>500</v>
      </c>
      <c r="M88" s="195">
        <f t="shared" si="15"/>
        <v>0</v>
      </c>
      <c r="N88" s="195">
        <f>N67+N72+N76+N79+N83+N87</f>
        <v>27920</v>
      </c>
      <c r="O88" s="58"/>
    </row>
    <row r="89" spans="1:15" s="23" customFormat="1" ht="11.25" customHeight="1">
      <c r="A89" s="437"/>
      <c r="B89" s="438"/>
      <c r="C89" s="438"/>
      <c r="D89" s="438" t="s">
        <v>463</v>
      </c>
      <c r="E89" s="439"/>
      <c r="F89" s="438"/>
      <c r="G89" s="438"/>
      <c r="H89" s="438"/>
      <c r="J89" s="467" t="s">
        <v>464</v>
      </c>
      <c r="K89" s="438"/>
      <c r="L89" s="438"/>
      <c r="M89" s="438"/>
      <c r="N89" s="438" t="s">
        <v>464</v>
      </c>
      <c r="O89" s="440"/>
    </row>
    <row r="90" spans="1:15" s="187" customFormat="1" ht="13.5" customHeight="1">
      <c r="A90" s="437" t="s">
        <v>472</v>
      </c>
      <c r="B90" s="438"/>
      <c r="C90" s="438" t="s">
        <v>1285</v>
      </c>
      <c r="D90" s="438"/>
      <c r="E90" s="439"/>
      <c r="F90" s="438"/>
      <c r="G90" s="438"/>
      <c r="H90" s="438"/>
      <c r="J90" s="443" t="s">
        <v>975</v>
      </c>
      <c r="K90" s="438"/>
      <c r="L90" s="437"/>
      <c r="M90" s="438" t="s">
        <v>972</v>
      </c>
      <c r="N90" s="438"/>
      <c r="O90" s="441"/>
    </row>
    <row r="91" spans="1:15" s="37" customFormat="1" ht="18" customHeight="1">
      <c r="A91" s="437"/>
      <c r="B91" s="438"/>
      <c r="C91" s="438" t="s">
        <v>600</v>
      </c>
      <c r="D91" s="438"/>
      <c r="E91" s="439"/>
      <c r="F91" s="438"/>
      <c r="G91" s="438"/>
      <c r="H91" s="438"/>
      <c r="J91" s="442" t="s">
        <v>461</v>
      </c>
      <c r="K91" s="438"/>
      <c r="L91" s="438"/>
      <c r="M91" s="438" t="s">
        <v>462</v>
      </c>
      <c r="N91" s="438"/>
      <c r="O91" s="440"/>
    </row>
    <row r="92" spans="1:15" ht="33.75">
      <c r="A92" s="183" t="s">
        <v>0</v>
      </c>
      <c r="B92" s="20"/>
      <c r="C92" s="169" t="s">
        <v>624</v>
      </c>
      <c r="D92" s="169"/>
      <c r="E92" s="325"/>
      <c r="F92" s="4"/>
      <c r="G92" s="4"/>
      <c r="H92" s="4"/>
      <c r="I92" s="4"/>
      <c r="J92" s="4"/>
      <c r="K92" s="4"/>
      <c r="L92" s="4"/>
      <c r="M92" s="4"/>
      <c r="N92" s="4"/>
      <c r="O92" s="27" t="s">
        <v>457</v>
      </c>
    </row>
    <row r="93" spans="1:15" ht="20.25">
      <c r="A93" s="6"/>
      <c r="B93" s="96" t="s">
        <v>20</v>
      </c>
      <c r="C93" s="401"/>
      <c r="D93" s="7"/>
      <c r="E93" s="315"/>
      <c r="F93" s="7"/>
      <c r="G93" s="7"/>
      <c r="H93" s="7"/>
      <c r="I93" s="8"/>
      <c r="J93" s="7"/>
      <c r="K93" s="7"/>
      <c r="L93" s="8"/>
      <c r="M93" s="7"/>
      <c r="N93" s="7"/>
      <c r="O93" s="391" t="s">
        <v>1375</v>
      </c>
    </row>
    <row r="94" spans="1:15" ht="24.75">
      <c r="A94" s="10"/>
      <c r="B94" s="44"/>
      <c r="C94" s="402"/>
      <c r="D94" s="95" t="s">
        <v>1471</v>
      </c>
      <c r="E94" s="316"/>
      <c r="F94" s="12"/>
      <c r="G94" s="12"/>
      <c r="H94" s="12"/>
      <c r="I94" s="12"/>
      <c r="J94" s="12"/>
      <c r="K94" s="12"/>
      <c r="L94" s="12"/>
      <c r="M94" s="12"/>
      <c r="N94" s="12"/>
      <c r="O94" s="28"/>
    </row>
    <row r="95" spans="1:15" s="70" customFormat="1" ht="24" customHeight="1" thickBot="1">
      <c r="A95" s="46" t="s">
        <v>427</v>
      </c>
      <c r="B95" s="62" t="s">
        <v>428</v>
      </c>
      <c r="C95" s="403" t="s">
        <v>1</v>
      </c>
      <c r="D95" s="62" t="s">
        <v>426</v>
      </c>
      <c r="E95" s="337" t="s">
        <v>434</v>
      </c>
      <c r="F95" s="26" t="s">
        <v>423</v>
      </c>
      <c r="G95" s="26" t="s">
        <v>424</v>
      </c>
      <c r="H95" s="26" t="s">
        <v>33</v>
      </c>
      <c r="I95" s="26" t="s">
        <v>425</v>
      </c>
      <c r="J95" s="26" t="s">
        <v>17</v>
      </c>
      <c r="K95" s="26" t="s">
        <v>18</v>
      </c>
      <c r="L95" s="26" t="s">
        <v>16</v>
      </c>
      <c r="M95" s="26" t="s">
        <v>30</v>
      </c>
      <c r="N95" s="26" t="s">
        <v>429</v>
      </c>
      <c r="O95" s="63" t="s">
        <v>19</v>
      </c>
    </row>
    <row r="96" spans="1:15" ht="18" customHeight="1" thickTop="1">
      <c r="A96" s="99" t="s">
        <v>86</v>
      </c>
      <c r="B96" s="77"/>
      <c r="C96" s="404"/>
      <c r="D96" s="77"/>
      <c r="E96" s="338"/>
      <c r="F96" s="77"/>
      <c r="G96" s="77"/>
      <c r="H96" s="77"/>
      <c r="I96" s="77"/>
      <c r="J96" s="77"/>
      <c r="K96" s="77"/>
      <c r="L96" s="77"/>
      <c r="M96" s="77"/>
      <c r="N96" s="77"/>
      <c r="O96" s="76"/>
    </row>
    <row r="97" spans="1:15" ht="30.75" customHeight="1">
      <c r="A97" s="120">
        <v>3123071</v>
      </c>
      <c r="B97" s="189" t="s">
        <v>1319</v>
      </c>
      <c r="C97" s="190" t="s">
        <v>1320</v>
      </c>
      <c r="D97" s="192" t="s">
        <v>87</v>
      </c>
      <c r="E97" s="319">
        <v>15</v>
      </c>
      <c r="F97" s="189">
        <v>2205</v>
      </c>
      <c r="G97" s="189">
        <v>0</v>
      </c>
      <c r="H97" s="189">
        <v>0</v>
      </c>
      <c r="I97" s="191">
        <v>0</v>
      </c>
      <c r="J97" s="189">
        <v>0</v>
      </c>
      <c r="K97" s="189">
        <v>39</v>
      </c>
      <c r="L97" s="189">
        <v>0</v>
      </c>
      <c r="M97" s="189">
        <v>0</v>
      </c>
      <c r="N97" s="189">
        <f>F97+G97+H97+I97-J97+K97-L97+M97</f>
        <v>2244</v>
      </c>
      <c r="O97" s="29"/>
    </row>
    <row r="98" spans="1:15" s="200" customFormat="1" ht="15" customHeight="1">
      <c r="A98" s="502" t="s">
        <v>64</v>
      </c>
      <c r="B98" s="574"/>
      <c r="C98" s="498"/>
      <c r="D98" s="574"/>
      <c r="E98" s="575"/>
      <c r="F98" s="509">
        <f>F97</f>
        <v>2205</v>
      </c>
      <c r="G98" s="509">
        <f aca="true" t="shared" si="16" ref="G98:N98">G97</f>
        <v>0</v>
      </c>
      <c r="H98" s="509">
        <f t="shared" si="16"/>
        <v>0</v>
      </c>
      <c r="I98" s="509">
        <f t="shared" si="16"/>
        <v>0</v>
      </c>
      <c r="J98" s="509">
        <f t="shared" si="16"/>
        <v>0</v>
      </c>
      <c r="K98" s="509">
        <f t="shared" si="16"/>
        <v>39</v>
      </c>
      <c r="L98" s="509">
        <f t="shared" si="16"/>
        <v>0</v>
      </c>
      <c r="M98" s="509">
        <f t="shared" si="16"/>
        <v>0</v>
      </c>
      <c r="N98" s="509">
        <f t="shared" si="16"/>
        <v>2244</v>
      </c>
      <c r="O98" s="576"/>
    </row>
    <row r="99" spans="1:15" ht="18" customHeight="1">
      <c r="A99" s="99" t="s">
        <v>88</v>
      </c>
      <c r="B99" s="198"/>
      <c r="C99" s="405"/>
      <c r="D99" s="194"/>
      <c r="E99" s="320"/>
      <c r="F99" s="198"/>
      <c r="G99" s="198"/>
      <c r="H99" s="198"/>
      <c r="I99" s="198"/>
      <c r="J99" s="198"/>
      <c r="K99" s="198"/>
      <c r="L99" s="198"/>
      <c r="M99" s="198"/>
      <c r="N99" s="198"/>
      <c r="O99" s="76"/>
    </row>
    <row r="100" spans="1:15" ht="30.75" customHeight="1">
      <c r="A100" s="120">
        <v>3123083</v>
      </c>
      <c r="B100" s="189" t="s">
        <v>1147</v>
      </c>
      <c r="C100" s="190" t="s">
        <v>1213</v>
      </c>
      <c r="D100" s="192" t="s">
        <v>87</v>
      </c>
      <c r="E100" s="319">
        <v>15</v>
      </c>
      <c r="F100" s="189">
        <v>2205</v>
      </c>
      <c r="G100" s="189">
        <v>0</v>
      </c>
      <c r="H100" s="189">
        <v>0</v>
      </c>
      <c r="I100" s="189">
        <v>0</v>
      </c>
      <c r="J100" s="189">
        <v>0</v>
      </c>
      <c r="K100" s="189">
        <v>39</v>
      </c>
      <c r="L100" s="189">
        <v>0</v>
      </c>
      <c r="M100" s="189">
        <v>0</v>
      </c>
      <c r="N100" s="189">
        <f>F100+G100+H100+I100-J100+K100-L100+M100</f>
        <v>2244</v>
      </c>
      <c r="O100" s="121"/>
    </row>
    <row r="101" spans="1:15" s="201" customFormat="1" ht="15" customHeight="1">
      <c r="A101" s="502" t="s">
        <v>64</v>
      </c>
      <c r="B101" s="509"/>
      <c r="C101" s="709"/>
      <c r="D101" s="509"/>
      <c r="E101" s="577"/>
      <c r="F101" s="509">
        <f aca="true" t="shared" si="17" ref="F101:N101">F100</f>
        <v>2205</v>
      </c>
      <c r="G101" s="509">
        <f t="shared" si="17"/>
        <v>0</v>
      </c>
      <c r="H101" s="509">
        <f t="shared" si="17"/>
        <v>0</v>
      </c>
      <c r="I101" s="509">
        <f t="shared" si="17"/>
        <v>0</v>
      </c>
      <c r="J101" s="509">
        <f t="shared" si="17"/>
        <v>0</v>
      </c>
      <c r="K101" s="509">
        <f t="shared" si="17"/>
        <v>39</v>
      </c>
      <c r="L101" s="509">
        <f t="shared" si="17"/>
        <v>0</v>
      </c>
      <c r="M101" s="509">
        <f t="shared" si="17"/>
        <v>0</v>
      </c>
      <c r="N101" s="509">
        <f t="shared" si="17"/>
        <v>2244</v>
      </c>
      <c r="O101" s="578"/>
    </row>
    <row r="102" spans="1:15" ht="18" customHeight="1">
      <c r="A102" s="99" t="s">
        <v>89</v>
      </c>
      <c r="B102" s="198"/>
      <c r="C102" s="199"/>
      <c r="D102" s="194"/>
      <c r="E102" s="320"/>
      <c r="F102" s="198"/>
      <c r="G102" s="198"/>
      <c r="H102" s="198"/>
      <c r="I102" s="198"/>
      <c r="J102" s="198"/>
      <c r="K102" s="198"/>
      <c r="L102" s="198"/>
      <c r="M102" s="198"/>
      <c r="N102" s="198"/>
      <c r="O102" s="76"/>
    </row>
    <row r="103" spans="1:15" ht="30.75" customHeight="1">
      <c r="A103" s="120">
        <v>3123091</v>
      </c>
      <c r="B103" s="189" t="s">
        <v>1322</v>
      </c>
      <c r="C103" s="190" t="s">
        <v>1323</v>
      </c>
      <c r="D103" s="192" t="s">
        <v>87</v>
      </c>
      <c r="E103" s="319">
        <v>15</v>
      </c>
      <c r="F103" s="189">
        <v>2205</v>
      </c>
      <c r="G103" s="189">
        <v>0</v>
      </c>
      <c r="H103" s="189">
        <v>0</v>
      </c>
      <c r="I103" s="189">
        <v>0</v>
      </c>
      <c r="J103" s="189">
        <v>0</v>
      </c>
      <c r="K103" s="189">
        <v>39</v>
      </c>
      <c r="L103" s="189">
        <v>0</v>
      </c>
      <c r="M103" s="189">
        <v>0</v>
      </c>
      <c r="N103" s="189">
        <f>F103+G103+H103+I103-J103+K103-L103+M103</f>
        <v>2244</v>
      </c>
      <c r="O103" s="29"/>
    </row>
    <row r="104" spans="1:15" s="200" customFormat="1" ht="15" customHeight="1">
      <c r="A104" s="502" t="s">
        <v>64</v>
      </c>
      <c r="B104" s="574"/>
      <c r="C104" s="710"/>
      <c r="D104" s="574"/>
      <c r="E104" s="575"/>
      <c r="F104" s="509">
        <f aca="true" t="shared" si="18" ref="F104:N104">F103</f>
        <v>2205</v>
      </c>
      <c r="G104" s="509">
        <f t="shared" si="18"/>
        <v>0</v>
      </c>
      <c r="H104" s="509">
        <f t="shared" si="18"/>
        <v>0</v>
      </c>
      <c r="I104" s="509">
        <f t="shared" si="18"/>
        <v>0</v>
      </c>
      <c r="J104" s="509">
        <f t="shared" si="18"/>
        <v>0</v>
      </c>
      <c r="K104" s="509">
        <f t="shared" si="18"/>
        <v>39</v>
      </c>
      <c r="L104" s="509">
        <f t="shared" si="18"/>
        <v>0</v>
      </c>
      <c r="M104" s="509">
        <f t="shared" si="18"/>
        <v>0</v>
      </c>
      <c r="N104" s="509">
        <f t="shared" si="18"/>
        <v>2244</v>
      </c>
      <c r="O104" s="576"/>
    </row>
    <row r="105" spans="1:15" ht="18" customHeight="1">
      <c r="A105" s="99" t="s">
        <v>90</v>
      </c>
      <c r="B105" s="198"/>
      <c r="C105" s="199"/>
      <c r="D105" s="194"/>
      <c r="E105" s="320"/>
      <c r="F105" s="198"/>
      <c r="G105" s="198"/>
      <c r="H105" s="198"/>
      <c r="I105" s="198"/>
      <c r="J105" s="198"/>
      <c r="K105" s="198"/>
      <c r="L105" s="198"/>
      <c r="M105" s="198"/>
      <c r="N105" s="198"/>
      <c r="O105" s="76"/>
    </row>
    <row r="106" spans="1:15" ht="30.75" customHeight="1">
      <c r="A106" s="120">
        <v>3123101</v>
      </c>
      <c r="B106" s="189" t="s">
        <v>1324</v>
      </c>
      <c r="C106" s="190" t="s">
        <v>1325</v>
      </c>
      <c r="D106" s="192" t="s">
        <v>87</v>
      </c>
      <c r="E106" s="319">
        <v>15</v>
      </c>
      <c r="F106" s="189">
        <v>2205</v>
      </c>
      <c r="G106" s="189">
        <v>0</v>
      </c>
      <c r="H106" s="189">
        <v>0</v>
      </c>
      <c r="I106" s="189">
        <v>0</v>
      </c>
      <c r="J106" s="189">
        <v>0</v>
      </c>
      <c r="K106" s="189">
        <v>39</v>
      </c>
      <c r="L106" s="189">
        <v>0</v>
      </c>
      <c r="M106" s="189">
        <v>0</v>
      </c>
      <c r="N106" s="189">
        <f>F106+G106+H106+I106-J106+K106-L106+M106</f>
        <v>2244</v>
      </c>
      <c r="O106" s="29"/>
    </row>
    <row r="107" spans="1:15" s="201" customFormat="1" ht="15" customHeight="1">
      <c r="A107" s="502" t="s">
        <v>64</v>
      </c>
      <c r="B107" s="509"/>
      <c r="C107" s="709"/>
      <c r="D107" s="509"/>
      <c r="E107" s="577"/>
      <c r="F107" s="509">
        <f aca="true" t="shared" si="19" ref="F107:N107">SUM(F106:F106)</f>
        <v>2205</v>
      </c>
      <c r="G107" s="509">
        <f t="shared" si="19"/>
        <v>0</v>
      </c>
      <c r="H107" s="509">
        <f t="shared" si="19"/>
        <v>0</v>
      </c>
      <c r="I107" s="509">
        <f t="shared" si="19"/>
        <v>0</v>
      </c>
      <c r="J107" s="509">
        <f t="shared" si="19"/>
        <v>0</v>
      </c>
      <c r="K107" s="509">
        <f t="shared" si="19"/>
        <v>39</v>
      </c>
      <c r="L107" s="509">
        <f t="shared" si="19"/>
        <v>0</v>
      </c>
      <c r="M107" s="509">
        <f t="shared" si="19"/>
        <v>0</v>
      </c>
      <c r="N107" s="509">
        <f t="shared" si="19"/>
        <v>2244</v>
      </c>
      <c r="O107" s="578"/>
    </row>
    <row r="108" spans="1:15" ht="18" customHeight="1">
      <c r="A108" s="99" t="s">
        <v>92</v>
      </c>
      <c r="B108" s="198"/>
      <c r="C108" s="199"/>
      <c r="D108" s="194"/>
      <c r="E108" s="320"/>
      <c r="F108" s="198"/>
      <c r="G108" s="198"/>
      <c r="H108" s="198"/>
      <c r="I108" s="198"/>
      <c r="J108" s="198"/>
      <c r="K108" s="198"/>
      <c r="L108" s="198"/>
      <c r="M108" s="198"/>
      <c r="N108" s="198"/>
      <c r="O108" s="76"/>
    </row>
    <row r="109" spans="1:15" ht="30.75" customHeight="1">
      <c r="A109" s="120">
        <v>3123112</v>
      </c>
      <c r="B109" s="189" t="s">
        <v>724</v>
      </c>
      <c r="C109" s="190" t="s">
        <v>725</v>
      </c>
      <c r="D109" s="192" t="s">
        <v>87</v>
      </c>
      <c r="E109" s="319">
        <v>15</v>
      </c>
      <c r="F109" s="189">
        <v>2205</v>
      </c>
      <c r="G109" s="189">
        <v>0</v>
      </c>
      <c r="H109" s="189">
        <v>0</v>
      </c>
      <c r="I109" s="189">
        <v>0</v>
      </c>
      <c r="J109" s="189">
        <v>0</v>
      </c>
      <c r="K109" s="189">
        <v>39</v>
      </c>
      <c r="L109" s="189">
        <v>0</v>
      </c>
      <c r="M109" s="189">
        <v>0</v>
      </c>
      <c r="N109" s="189">
        <f>F109+G109+H109+I109-J109+K109-L109+M109</f>
        <v>2244</v>
      </c>
      <c r="O109" s="29"/>
    </row>
    <row r="110" spans="1:15" s="200" customFormat="1" ht="15" customHeight="1">
      <c r="A110" s="502" t="s">
        <v>64</v>
      </c>
      <c r="B110" s="574"/>
      <c r="C110" s="710"/>
      <c r="D110" s="574"/>
      <c r="E110" s="575"/>
      <c r="F110" s="509">
        <f aca="true" t="shared" si="20" ref="F110:N110">F109</f>
        <v>2205</v>
      </c>
      <c r="G110" s="509">
        <f t="shared" si="20"/>
        <v>0</v>
      </c>
      <c r="H110" s="509">
        <f t="shared" si="20"/>
        <v>0</v>
      </c>
      <c r="I110" s="509">
        <f t="shared" si="20"/>
        <v>0</v>
      </c>
      <c r="J110" s="509">
        <f t="shared" si="20"/>
        <v>0</v>
      </c>
      <c r="K110" s="509">
        <f t="shared" si="20"/>
        <v>39</v>
      </c>
      <c r="L110" s="509">
        <f t="shared" si="20"/>
        <v>0</v>
      </c>
      <c r="M110" s="509">
        <f t="shared" si="20"/>
        <v>0</v>
      </c>
      <c r="N110" s="509">
        <f t="shared" si="20"/>
        <v>2244</v>
      </c>
      <c r="O110" s="576"/>
    </row>
    <row r="111" spans="1:15" ht="18" customHeight="1">
      <c r="A111" s="99" t="s">
        <v>93</v>
      </c>
      <c r="B111" s="198"/>
      <c r="C111" s="199"/>
      <c r="D111" s="194"/>
      <c r="E111" s="320"/>
      <c r="F111" s="198"/>
      <c r="G111" s="198"/>
      <c r="H111" s="198"/>
      <c r="I111" s="198"/>
      <c r="J111" s="198"/>
      <c r="K111" s="198"/>
      <c r="L111" s="198"/>
      <c r="M111" s="198"/>
      <c r="N111" s="198"/>
      <c r="O111" s="76"/>
    </row>
    <row r="112" spans="1:15" ht="30.75" customHeight="1">
      <c r="A112" s="695">
        <v>3123122</v>
      </c>
      <c r="B112" s="189" t="s">
        <v>1434</v>
      </c>
      <c r="C112" s="190" t="s">
        <v>1438</v>
      </c>
      <c r="D112" s="192" t="s">
        <v>87</v>
      </c>
      <c r="E112" s="319">
        <v>15</v>
      </c>
      <c r="F112" s="189">
        <v>2205</v>
      </c>
      <c r="G112" s="189">
        <v>0</v>
      </c>
      <c r="H112" s="189">
        <v>0</v>
      </c>
      <c r="I112" s="189">
        <v>0</v>
      </c>
      <c r="J112" s="189">
        <v>0</v>
      </c>
      <c r="K112" s="189">
        <v>39</v>
      </c>
      <c r="L112" s="189">
        <v>0</v>
      </c>
      <c r="M112" s="189">
        <v>0</v>
      </c>
      <c r="N112" s="189">
        <f>F112+G112+H112+I112-J112+K112-L112-M112</f>
        <v>2244</v>
      </c>
      <c r="O112" s="29"/>
    </row>
    <row r="113" spans="1:15" s="200" customFormat="1" ht="15" customHeight="1">
      <c r="A113" s="502" t="s">
        <v>64</v>
      </c>
      <c r="B113" s="574"/>
      <c r="C113" s="710"/>
      <c r="D113" s="574"/>
      <c r="E113" s="575"/>
      <c r="F113" s="509">
        <f>F112</f>
        <v>2205</v>
      </c>
      <c r="G113" s="509">
        <f aca="true" t="shared" si="21" ref="G113:N113">G112</f>
        <v>0</v>
      </c>
      <c r="H113" s="509">
        <f t="shared" si="21"/>
        <v>0</v>
      </c>
      <c r="I113" s="509">
        <f t="shared" si="21"/>
        <v>0</v>
      </c>
      <c r="J113" s="509">
        <f t="shared" si="21"/>
        <v>0</v>
      </c>
      <c r="K113" s="509">
        <f t="shared" si="21"/>
        <v>39</v>
      </c>
      <c r="L113" s="509">
        <f t="shared" si="21"/>
        <v>0</v>
      </c>
      <c r="M113" s="509">
        <f t="shared" si="21"/>
        <v>0</v>
      </c>
      <c r="N113" s="509">
        <f t="shared" si="21"/>
        <v>2244</v>
      </c>
      <c r="O113" s="576"/>
    </row>
    <row r="114" spans="1:15" ht="18" customHeight="1">
      <c r="A114" s="99" t="s">
        <v>94</v>
      </c>
      <c r="B114" s="198"/>
      <c r="C114" s="199"/>
      <c r="D114" s="194"/>
      <c r="E114" s="320"/>
      <c r="F114" s="198"/>
      <c r="G114" s="198"/>
      <c r="H114" s="198"/>
      <c r="I114" s="198"/>
      <c r="J114" s="198"/>
      <c r="K114" s="198"/>
      <c r="L114" s="198"/>
      <c r="M114" s="198"/>
      <c r="N114" s="198"/>
      <c r="O114" s="76"/>
    </row>
    <row r="115" spans="1:15" ht="30.75" customHeight="1">
      <c r="A115" s="120">
        <v>3123132</v>
      </c>
      <c r="B115" s="189" t="s">
        <v>726</v>
      </c>
      <c r="C115" s="190" t="s">
        <v>727</v>
      </c>
      <c r="D115" s="192" t="s">
        <v>87</v>
      </c>
      <c r="E115" s="319">
        <v>15</v>
      </c>
      <c r="F115" s="189">
        <v>2205</v>
      </c>
      <c r="G115" s="189">
        <v>0</v>
      </c>
      <c r="H115" s="189">
        <v>0</v>
      </c>
      <c r="I115" s="189">
        <v>0</v>
      </c>
      <c r="J115" s="189">
        <v>0</v>
      </c>
      <c r="K115" s="189">
        <v>39</v>
      </c>
      <c r="L115" s="189">
        <v>0</v>
      </c>
      <c r="M115" s="189">
        <v>0</v>
      </c>
      <c r="N115" s="189">
        <f>F115+G115+H115+I115-J115+K115-L115+M115</f>
        <v>2244</v>
      </c>
      <c r="O115" s="29"/>
    </row>
    <row r="116" spans="1:15" s="200" customFormat="1" ht="15" customHeight="1">
      <c r="A116" s="502" t="s">
        <v>64</v>
      </c>
      <c r="B116" s="574"/>
      <c r="C116" s="498"/>
      <c r="D116" s="574"/>
      <c r="E116" s="575"/>
      <c r="F116" s="509">
        <f aca="true" t="shared" si="22" ref="F116:N116">F115</f>
        <v>2205</v>
      </c>
      <c r="G116" s="509">
        <f t="shared" si="22"/>
        <v>0</v>
      </c>
      <c r="H116" s="509">
        <f t="shared" si="22"/>
        <v>0</v>
      </c>
      <c r="I116" s="509">
        <f t="shared" si="22"/>
        <v>0</v>
      </c>
      <c r="J116" s="509">
        <f t="shared" si="22"/>
        <v>0</v>
      </c>
      <c r="K116" s="509">
        <f t="shared" si="22"/>
        <v>39</v>
      </c>
      <c r="L116" s="509">
        <f t="shared" si="22"/>
        <v>0</v>
      </c>
      <c r="M116" s="509">
        <f t="shared" si="22"/>
        <v>0</v>
      </c>
      <c r="N116" s="509">
        <f t="shared" si="22"/>
        <v>2244</v>
      </c>
      <c r="O116" s="576"/>
    </row>
    <row r="117" spans="1:15" ht="21" customHeight="1">
      <c r="A117" s="51"/>
      <c r="B117" s="181" t="s">
        <v>31</v>
      </c>
      <c r="C117" s="409"/>
      <c r="D117" s="53"/>
      <c r="E117" s="339"/>
      <c r="F117" s="195">
        <f aca="true" t="shared" si="23" ref="F117:N117">F98+F101+F104+F107+F110+F113+F116</f>
        <v>15435</v>
      </c>
      <c r="G117" s="195">
        <f t="shared" si="23"/>
        <v>0</v>
      </c>
      <c r="H117" s="195">
        <f t="shared" si="23"/>
        <v>0</v>
      </c>
      <c r="I117" s="195">
        <f t="shared" si="23"/>
        <v>0</v>
      </c>
      <c r="J117" s="195">
        <f t="shared" si="23"/>
        <v>0</v>
      </c>
      <c r="K117" s="195">
        <f t="shared" si="23"/>
        <v>273</v>
      </c>
      <c r="L117" s="195">
        <f t="shared" si="23"/>
        <v>0</v>
      </c>
      <c r="M117" s="195">
        <f t="shared" si="23"/>
        <v>0</v>
      </c>
      <c r="N117" s="195">
        <f t="shared" si="23"/>
        <v>15708</v>
      </c>
      <c r="O117" s="54"/>
    </row>
    <row r="118" spans="1:15" ht="15.75" customHeight="1">
      <c r="A118" s="445"/>
      <c r="B118" s="389"/>
      <c r="C118" s="446"/>
      <c r="D118" s="447"/>
      <c r="E118" s="448"/>
      <c r="F118" s="444"/>
      <c r="G118" s="449"/>
      <c r="H118" s="449"/>
      <c r="I118" s="449"/>
      <c r="J118" s="449"/>
      <c r="K118" s="449"/>
      <c r="L118" s="449"/>
      <c r="M118" s="449"/>
      <c r="N118" s="449"/>
      <c r="O118" s="450"/>
    </row>
    <row r="119" spans="1:15" ht="20.25" customHeight="1">
      <c r="A119" s="437"/>
      <c r="B119" s="438"/>
      <c r="C119" s="438"/>
      <c r="D119" s="438" t="s">
        <v>463</v>
      </c>
      <c r="E119" s="439"/>
      <c r="F119" s="438"/>
      <c r="G119" s="438"/>
      <c r="H119" s="438"/>
      <c r="J119" s="443" t="s">
        <v>464</v>
      </c>
      <c r="K119" s="443"/>
      <c r="L119" s="438"/>
      <c r="M119" s="438"/>
      <c r="N119" s="438" t="s">
        <v>464</v>
      </c>
      <c r="O119" s="440"/>
    </row>
    <row r="120" spans="1:15" s="187" customFormat="1" ht="18.75">
      <c r="A120" s="437"/>
      <c r="B120" s="438"/>
      <c r="C120" s="438"/>
      <c r="D120" s="438"/>
      <c r="E120" s="439"/>
      <c r="F120" s="438"/>
      <c r="G120" s="438"/>
      <c r="H120" s="438"/>
      <c r="J120" s="452"/>
      <c r="K120" s="460"/>
      <c r="L120" s="437"/>
      <c r="M120" s="438"/>
      <c r="N120" s="438"/>
      <c r="O120" s="441"/>
    </row>
    <row r="121" spans="1:15" s="187" customFormat="1" ht="18.75">
      <c r="A121" s="437" t="s">
        <v>472</v>
      </c>
      <c r="B121" s="438"/>
      <c r="C121" s="438" t="s">
        <v>1285</v>
      </c>
      <c r="D121" s="438"/>
      <c r="E121" s="439"/>
      <c r="F121" s="438"/>
      <c r="G121" s="438"/>
      <c r="H121" s="438"/>
      <c r="J121" s="443" t="s">
        <v>975</v>
      </c>
      <c r="K121" s="460"/>
      <c r="L121" s="437"/>
      <c r="M121" s="438" t="s">
        <v>972</v>
      </c>
      <c r="N121" s="438"/>
      <c r="O121" s="441"/>
    </row>
    <row r="122" spans="1:15" s="37" customFormat="1" ht="18" customHeight="1">
      <c r="A122" s="437"/>
      <c r="B122" s="438"/>
      <c r="C122" s="438" t="s">
        <v>600</v>
      </c>
      <c r="D122" s="438"/>
      <c r="E122" s="439"/>
      <c r="F122" s="438"/>
      <c r="G122" s="438"/>
      <c r="H122" s="438"/>
      <c r="J122" s="442" t="s">
        <v>461</v>
      </c>
      <c r="K122" s="442"/>
      <c r="L122" s="438"/>
      <c r="M122" s="438" t="s">
        <v>462</v>
      </c>
      <c r="N122" s="438"/>
      <c r="O122" s="440"/>
    </row>
    <row r="123" spans="1:15" ht="33.75">
      <c r="A123" s="183" t="s">
        <v>0</v>
      </c>
      <c r="B123" s="20"/>
      <c r="C123" s="169" t="s">
        <v>624</v>
      </c>
      <c r="D123" s="169"/>
      <c r="E123" s="325"/>
      <c r="F123" s="55"/>
      <c r="G123" s="4"/>
      <c r="H123" s="4"/>
      <c r="I123" s="4"/>
      <c r="J123" s="4"/>
      <c r="K123" s="4"/>
      <c r="L123" s="4"/>
      <c r="M123" s="4"/>
      <c r="N123" s="4"/>
      <c r="O123" s="27"/>
    </row>
    <row r="124" spans="1:15" ht="20.25">
      <c r="A124" s="6"/>
      <c r="B124" s="96" t="s">
        <v>20</v>
      </c>
      <c r="C124" s="401"/>
      <c r="D124" s="7"/>
      <c r="E124" s="315"/>
      <c r="F124" s="7"/>
      <c r="G124" s="7"/>
      <c r="H124" s="7"/>
      <c r="I124" s="8"/>
      <c r="J124" s="7"/>
      <c r="K124" s="7"/>
      <c r="L124" s="8"/>
      <c r="M124" s="7"/>
      <c r="N124" s="7"/>
      <c r="O124" s="391" t="s">
        <v>1376</v>
      </c>
    </row>
    <row r="125" spans="1:15" ht="22.5" customHeight="1">
      <c r="A125" s="10"/>
      <c r="B125" s="44"/>
      <c r="C125" s="402"/>
      <c r="D125" s="95" t="s">
        <v>1471</v>
      </c>
      <c r="E125" s="316"/>
      <c r="F125" s="12"/>
      <c r="G125" s="12"/>
      <c r="H125" s="12"/>
      <c r="I125" s="12"/>
      <c r="J125" s="12"/>
      <c r="K125" s="12"/>
      <c r="L125" s="12"/>
      <c r="M125" s="12"/>
      <c r="N125" s="12"/>
      <c r="O125" s="28"/>
    </row>
    <row r="126" spans="1:15" s="394" customFormat="1" ht="45" customHeight="1" thickBot="1">
      <c r="A126" s="297" t="s">
        <v>427</v>
      </c>
      <c r="B126" s="298" t="s">
        <v>428</v>
      </c>
      <c r="C126" s="414" t="s">
        <v>1</v>
      </c>
      <c r="D126" s="298" t="s">
        <v>426</v>
      </c>
      <c r="E126" s="340" t="s">
        <v>434</v>
      </c>
      <c r="F126" s="213" t="s">
        <v>423</v>
      </c>
      <c r="G126" s="213" t="s">
        <v>424</v>
      </c>
      <c r="H126" s="210" t="s">
        <v>33</v>
      </c>
      <c r="I126" s="213" t="s">
        <v>425</v>
      </c>
      <c r="J126" s="213" t="s">
        <v>17</v>
      </c>
      <c r="K126" s="213" t="s">
        <v>18</v>
      </c>
      <c r="L126" s="215" t="s">
        <v>432</v>
      </c>
      <c r="M126" s="213" t="s">
        <v>30</v>
      </c>
      <c r="N126" s="213" t="s">
        <v>429</v>
      </c>
      <c r="O126" s="299" t="s">
        <v>19</v>
      </c>
    </row>
    <row r="127" spans="1:15" ht="33" customHeight="1" thickTop="1">
      <c r="A127" s="100" t="s">
        <v>5</v>
      </c>
      <c r="B127" s="81"/>
      <c r="C127" s="404"/>
      <c r="D127" s="82"/>
      <c r="E127" s="341"/>
      <c r="F127" s="81"/>
      <c r="G127" s="81"/>
      <c r="H127" s="81"/>
      <c r="I127" s="81"/>
      <c r="J127" s="81"/>
      <c r="K127" s="81"/>
      <c r="L127" s="81"/>
      <c r="M127" s="81"/>
      <c r="N127" s="81"/>
      <c r="O127" s="76"/>
    </row>
    <row r="128" spans="1:15" ht="42" customHeight="1">
      <c r="A128" s="170">
        <v>320001</v>
      </c>
      <c r="B128" s="189" t="s">
        <v>986</v>
      </c>
      <c r="C128" s="190" t="s">
        <v>1062</v>
      </c>
      <c r="D128" s="396" t="s">
        <v>987</v>
      </c>
      <c r="E128" s="312">
        <v>15</v>
      </c>
      <c r="F128" s="189">
        <v>5029</v>
      </c>
      <c r="G128" s="189">
        <v>0</v>
      </c>
      <c r="H128" s="189">
        <v>0</v>
      </c>
      <c r="I128" s="189">
        <v>0</v>
      </c>
      <c r="J128" s="189">
        <v>529</v>
      </c>
      <c r="K128" s="189">
        <v>0</v>
      </c>
      <c r="L128" s="189">
        <v>0</v>
      </c>
      <c r="M128" s="189">
        <v>0</v>
      </c>
      <c r="N128" s="189">
        <f>F128+G128+H128+I128-J128+K128-L128+M128</f>
        <v>4500</v>
      </c>
      <c r="O128" s="43"/>
    </row>
    <row r="129" spans="1:15" ht="42" customHeight="1">
      <c r="A129" s="170">
        <v>5200001</v>
      </c>
      <c r="B129" s="189" t="s">
        <v>96</v>
      </c>
      <c r="C129" s="190" t="s">
        <v>97</v>
      </c>
      <c r="D129" s="190" t="s">
        <v>51</v>
      </c>
      <c r="E129" s="312">
        <v>15</v>
      </c>
      <c r="F129" s="189">
        <v>4750</v>
      </c>
      <c r="G129" s="189">
        <v>0</v>
      </c>
      <c r="H129" s="189">
        <v>0</v>
      </c>
      <c r="I129" s="189">
        <v>0</v>
      </c>
      <c r="J129" s="189">
        <v>479</v>
      </c>
      <c r="K129" s="189">
        <v>0</v>
      </c>
      <c r="L129" s="189">
        <v>0</v>
      </c>
      <c r="M129" s="189">
        <v>0</v>
      </c>
      <c r="N129" s="189">
        <f>F129+G129+H129+I129-J129+K129-L129+M129</f>
        <v>4271</v>
      </c>
      <c r="O129" s="122"/>
    </row>
    <row r="130" spans="1:15" s="202" customFormat="1" ht="15">
      <c r="A130" s="496" t="s">
        <v>64</v>
      </c>
      <c r="B130" s="497"/>
      <c r="C130" s="498"/>
      <c r="D130" s="497"/>
      <c r="E130" s="499"/>
      <c r="F130" s="500">
        <f aca="true" t="shared" si="24" ref="F130:N130">SUM(F128:F129)</f>
        <v>9779</v>
      </c>
      <c r="G130" s="500">
        <f t="shared" si="24"/>
        <v>0</v>
      </c>
      <c r="H130" s="500">
        <f t="shared" si="24"/>
        <v>0</v>
      </c>
      <c r="I130" s="500">
        <f t="shared" si="24"/>
        <v>0</v>
      </c>
      <c r="J130" s="500">
        <f t="shared" si="24"/>
        <v>1008</v>
      </c>
      <c r="K130" s="500">
        <f t="shared" si="24"/>
        <v>0</v>
      </c>
      <c r="L130" s="500">
        <f t="shared" si="24"/>
        <v>0</v>
      </c>
      <c r="M130" s="500">
        <f t="shared" si="24"/>
        <v>0</v>
      </c>
      <c r="N130" s="500">
        <f t="shared" si="24"/>
        <v>8771</v>
      </c>
      <c r="O130" s="501"/>
    </row>
    <row r="131" spans="1:15" ht="33" customHeight="1">
      <c r="A131" s="100" t="s">
        <v>37</v>
      </c>
      <c r="B131" s="198"/>
      <c r="C131" s="405"/>
      <c r="D131" s="199"/>
      <c r="E131" s="342"/>
      <c r="F131" s="198"/>
      <c r="G131" s="198"/>
      <c r="H131" s="198"/>
      <c r="I131" s="198"/>
      <c r="J131" s="198"/>
      <c r="K131" s="198"/>
      <c r="L131" s="198"/>
      <c r="M131" s="198"/>
      <c r="N131" s="198"/>
      <c r="O131" s="76"/>
    </row>
    <row r="132" spans="1:15" s="41" customFormat="1" ht="42" customHeight="1">
      <c r="A132" s="659">
        <v>330001</v>
      </c>
      <c r="B132" s="660" t="s">
        <v>1099</v>
      </c>
      <c r="C132" s="924" t="s">
        <v>1100</v>
      </c>
      <c r="D132" s="192" t="s">
        <v>347</v>
      </c>
      <c r="E132" s="319">
        <v>15</v>
      </c>
      <c r="F132" s="189">
        <v>4420</v>
      </c>
      <c r="G132" s="189">
        <v>0</v>
      </c>
      <c r="H132" s="189">
        <v>0</v>
      </c>
      <c r="I132" s="189">
        <v>0</v>
      </c>
      <c r="J132" s="189">
        <v>420</v>
      </c>
      <c r="K132" s="189">
        <v>0</v>
      </c>
      <c r="L132" s="189">
        <v>0</v>
      </c>
      <c r="M132" s="189">
        <v>0</v>
      </c>
      <c r="N132" s="189">
        <f>F132+G132+H132+I132-J132+K132-L132+M132</f>
        <v>4000</v>
      </c>
      <c r="O132" s="16"/>
    </row>
    <row r="133" spans="1:15" s="41" customFormat="1" ht="42" customHeight="1">
      <c r="A133" s="170">
        <v>3100105</v>
      </c>
      <c r="B133" s="85" t="s">
        <v>39</v>
      </c>
      <c r="C133" s="166" t="s">
        <v>1237</v>
      </c>
      <c r="D133" s="435" t="s">
        <v>40</v>
      </c>
      <c r="E133" s="375">
        <v>15</v>
      </c>
      <c r="F133" s="189">
        <v>3169</v>
      </c>
      <c r="G133" s="189">
        <v>0</v>
      </c>
      <c r="H133" s="189">
        <v>0</v>
      </c>
      <c r="I133" s="189">
        <v>0</v>
      </c>
      <c r="J133" s="189">
        <v>116</v>
      </c>
      <c r="K133" s="189">
        <v>0</v>
      </c>
      <c r="L133" s="189">
        <v>0</v>
      </c>
      <c r="M133" s="189">
        <v>0</v>
      </c>
      <c r="N133" s="189">
        <f>F133+G133+H133+I133-J133+K133-L133+M133</f>
        <v>3053</v>
      </c>
      <c r="O133" s="16"/>
    </row>
    <row r="134" spans="1:15" s="41" customFormat="1" ht="15">
      <c r="A134" s="496" t="s">
        <v>64</v>
      </c>
      <c r="B134" s="497"/>
      <c r="C134" s="498"/>
      <c r="D134" s="497"/>
      <c r="E134" s="499"/>
      <c r="F134" s="500">
        <f>SUM(F132:F133)</f>
        <v>7589</v>
      </c>
      <c r="G134" s="500">
        <f aca="true" t="shared" si="25" ref="G134:N134">SUM(G132:G133)</f>
        <v>0</v>
      </c>
      <c r="H134" s="500">
        <f t="shared" si="25"/>
        <v>0</v>
      </c>
      <c r="I134" s="500">
        <f t="shared" si="25"/>
        <v>0</v>
      </c>
      <c r="J134" s="500">
        <f t="shared" si="25"/>
        <v>536</v>
      </c>
      <c r="K134" s="500">
        <f t="shared" si="25"/>
        <v>0</v>
      </c>
      <c r="L134" s="500">
        <f t="shared" si="25"/>
        <v>0</v>
      </c>
      <c r="M134" s="500">
        <f t="shared" si="25"/>
        <v>0</v>
      </c>
      <c r="N134" s="500">
        <f t="shared" si="25"/>
        <v>7053</v>
      </c>
      <c r="O134" s="835"/>
    </row>
    <row r="135" spans="1:15" ht="33" customHeight="1">
      <c r="A135" s="100" t="s">
        <v>100</v>
      </c>
      <c r="B135" s="198"/>
      <c r="C135" s="405"/>
      <c r="D135" s="193"/>
      <c r="E135" s="328"/>
      <c r="F135" s="198"/>
      <c r="G135" s="198"/>
      <c r="H135" s="198"/>
      <c r="I135" s="198"/>
      <c r="J135" s="198"/>
      <c r="K135" s="198"/>
      <c r="L135" s="198"/>
      <c r="M135" s="198"/>
      <c r="N135" s="198"/>
      <c r="O135" s="76"/>
    </row>
    <row r="136" spans="1:15" ht="42" customHeight="1">
      <c r="A136" s="170">
        <v>340002</v>
      </c>
      <c r="B136" s="191" t="s">
        <v>988</v>
      </c>
      <c r="C136" s="924" t="s">
        <v>1236</v>
      </c>
      <c r="D136" s="396" t="s">
        <v>541</v>
      </c>
      <c r="E136" s="312">
        <v>15</v>
      </c>
      <c r="F136" s="189">
        <v>5662</v>
      </c>
      <c r="G136" s="189">
        <v>0</v>
      </c>
      <c r="H136" s="189">
        <v>0</v>
      </c>
      <c r="I136" s="189">
        <v>0</v>
      </c>
      <c r="J136" s="189">
        <v>662</v>
      </c>
      <c r="K136" s="189">
        <v>0</v>
      </c>
      <c r="L136" s="189">
        <v>0</v>
      </c>
      <c r="M136" s="189">
        <v>0</v>
      </c>
      <c r="N136" s="189">
        <f>F136+G136+H136+I136-J136+K136-L136+M136</f>
        <v>5000</v>
      </c>
      <c r="O136" s="654"/>
    </row>
    <row r="137" spans="1:15" ht="42" customHeight="1">
      <c r="A137" s="120">
        <v>3130104</v>
      </c>
      <c r="B137" s="65" t="s">
        <v>98</v>
      </c>
      <c r="C137" s="166" t="s">
        <v>99</v>
      </c>
      <c r="D137" s="43" t="s">
        <v>51</v>
      </c>
      <c r="E137" s="346">
        <v>15</v>
      </c>
      <c r="F137" s="65">
        <v>4214</v>
      </c>
      <c r="G137" s="65">
        <v>0</v>
      </c>
      <c r="H137" s="65">
        <v>0</v>
      </c>
      <c r="I137" s="65">
        <v>0</v>
      </c>
      <c r="J137" s="65">
        <v>383</v>
      </c>
      <c r="K137" s="65">
        <v>0</v>
      </c>
      <c r="L137" s="65">
        <v>0</v>
      </c>
      <c r="M137" s="65">
        <v>0</v>
      </c>
      <c r="N137" s="59">
        <f>F137+G137+H137+I137-J137+K137-L137+M137</f>
        <v>3831</v>
      </c>
      <c r="O137" s="29"/>
    </row>
    <row r="138" spans="1:15" s="202" customFormat="1" ht="15">
      <c r="A138" s="496" t="s">
        <v>64</v>
      </c>
      <c r="B138" s="497"/>
      <c r="C138" s="498"/>
      <c r="D138" s="497"/>
      <c r="E138" s="499"/>
      <c r="F138" s="500">
        <f>SUM(F136:F137)</f>
        <v>9876</v>
      </c>
      <c r="G138" s="500">
        <f aca="true" t="shared" si="26" ref="G138:L138">SUM(G136:G137)</f>
        <v>0</v>
      </c>
      <c r="H138" s="500">
        <f t="shared" si="26"/>
        <v>0</v>
      </c>
      <c r="I138" s="500">
        <f t="shared" si="26"/>
        <v>0</v>
      </c>
      <c r="J138" s="500">
        <f t="shared" si="26"/>
        <v>1045</v>
      </c>
      <c r="K138" s="500">
        <f t="shared" si="26"/>
        <v>0</v>
      </c>
      <c r="L138" s="500">
        <f t="shared" si="26"/>
        <v>0</v>
      </c>
      <c r="M138" s="500">
        <f>SUM(M136:M137)</f>
        <v>0</v>
      </c>
      <c r="N138" s="500">
        <f>SUM(N136:N137)</f>
        <v>8831</v>
      </c>
      <c r="O138" s="501"/>
    </row>
    <row r="139" spans="1:15" s="23" customFormat="1" ht="22.5">
      <c r="A139" s="92"/>
      <c r="B139" s="181" t="s">
        <v>31</v>
      </c>
      <c r="C139" s="413"/>
      <c r="D139" s="71"/>
      <c r="E139" s="343"/>
      <c r="F139" s="195">
        <f>F130+F134+F138</f>
        <v>27244</v>
      </c>
      <c r="G139" s="195">
        <f aca="true" t="shared" si="27" ref="G139:M139">G130+G134+G138</f>
        <v>0</v>
      </c>
      <c r="H139" s="195">
        <f t="shared" si="27"/>
        <v>0</v>
      </c>
      <c r="I139" s="195">
        <f t="shared" si="27"/>
        <v>0</v>
      </c>
      <c r="J139" s="195">
        <f>J130+J134+J138</f>
        <v>2589</v>
      </c>
      <c r="K139" s="195">
        <f t="shared" si="27"/>
        <v>0</v>
      </c>
      <c r="L139" s="195">
        <f t="shared" si="27"/>
        <v>0</v>
      </c>
      <c r="M139" s="195">
        <f t="shared" si="27"/>
        <v>0</v>
      </c>
      <c r="N139" s="195">
        <f>N130+N134+N138</f>
        <v>24655</v>
      </c>
      <c r="O139" s="58"/>
    </row>
    <row r="140" spans="1:15" s="188" customFormat="1" ht="42.75" customHeight="1">
      <c r="A140" s="437"/>
      <c r="B140" s="438"/>
      <c r="C140" s="438"/>
      <c r="D140" s="438" t="s">
        <v>463</v>
      </c>
      <c r="E140" s="439"/>
      <c r="F140" s="438"/>
      <c r="G140" s="438"/>
      <c r="H140" s="438"/>
      <c r="J140" s="452" t="s">
        <v>464</v>
      </c>
      <c r="K140" s="452"/>
      <c r="L140" s="438"/>
      <c r="M140" s="438"/>
      <c r="N140" s="438" t="s">
        <v>464</v>
      </c>
      <c r="O140" s="440"/>
    </row>
    <row r="141" spans="1:15" ht="18.75">
      <c r="A141" s="437" t="s">
        <v>472</v>
      </c>
      <c r="B141" s="438"/>
      <c r="C141" s="438" t="s">
        <v>1285</v>
      </c>
      <c r="D141" s="438"/>
      <c r="E141" s="439"/>
      <c r="F141" s="438"/>
      <c r="G141" s="438"/>
      <c r="H141" s="438"/>
      <c r="J141" s="443" t="s">
        <v>975</v>
      </c>
      <c r="K141" s="460"/>
      <c r="L141" s="437"/>
      <c r="M141" s="438" t="s">
        <v>972</v>
      </c>
      <c r="N141" s="438"/>
      <c r="O141" s="441"/>
    </row>
    <row r="142" spans="1:15" ht="18.75">
      <c r="A142" s="437"/>
      <c r="B142" s="438"/>
      <c r="C142" s="438" t="s">
        <v>600</v>
      </c>
      <c r="D142" s="438"/>
      <c r="E142" s="439"/>
      <c r="F142" s="438"/>
      <c r="G142" s="438"/>
      <c r="H142" s="438"/>
      <c r="J142" s="442" t="s">
        <v>461</v>
      </c>
      <c r="K142" s="451"/>
      <c r="L142" s="438"/>
      <c r="M142" s="438" t="s">
        <v>462</v>
      </c>
      <c r="N142" s="438"/>
      <c r="O142" s="440"/>
    </row>
    <row r="143" spans="1:15" ht="51" customHeight="1">
      <c r="A143" s="183" t="s">
        <v>0</v>
      </c>
      <c r="B143" s="33"/>
      <c r="C143" s="708" t="s">
        <v>624</v>
      </c>
      <c r="D143" s="708"/>
      <c r="E143" s="325"/>
      <c r="F143" s="4"/>
      <c r="G143" s="4"/>
      <c r="H143" s="4"/>
      <c r="I143" s="4"/>
      <c r="J143" s="4"/>
      <c r="K143" s="4"/>
      <c r="L143" s="4"/>
      <c r="M143" s="4"/>
      <c r="N143" s="4"/>
      <c r="O143" s="27"/>
    </row>
    <row r="144" spans="1:15" ht="20.25">
      <c r="A144" s="6"/>
      <c r="B144" s="96" t="s">
        <v>21</v>
      </c>
      <c r="C144" s="401"/>
      <c r="D144" s="7"/>
      <c r="E144" s="315"/>
      <c r="F144" s="7"/>
      <c r="G144" s="7"/>
      <c r="H144" s="7"/>
      <c r="I144" s="8"/>
      <c r="J144" s="7"/>
      <c r="K144" s="7"/>
      <c r="L144" s="8"/>
      <c r="M144" s="7"/>
      <c r="N144" s="7"/>
      <c r="O144" s="391" t="s">
        <v>1377</v>
      </c>
    </row>
    <row r="145" spans="1:15" ht="24.75">
      <c r="A145" s="10"/>
      <c r="B145" s="11"/>
      <c r="C145" s="402"/>
      <c r="D145" s="95" t="s">
        <v>1471</v>
      </c>
      <c r="E145" s="316"/>
      <c r="F145" s="12"/>
      <c r="G145" s="12"/>
      <c r="H145" s="12"/>
      <c r="I145" s="12"/>
      <c r="J145" s="12"/>
      <c r="K145" s="12"/>
      <c r="L145" s="12"/>
      <c r="M145" s="12"/>
      <c r="N145" s="12"/>
      <c r="O145" s="28"/>
    </row>
    <row r="146" spans="1:15" s="237" customFormat="1" ht="38.25" customHeight="1" thickBot="1">
      <c r="A146" s="208" t="s">
        <v>427</v>
      </c>
      <c r="B146" s="209" t="s">
        <v>428</v>
      </c>
      <c r="C146" s="414" t="s">
        <v>1</v>
      </c>
      <c r="D146" s="214" t="s">
        <v>426</v>
      </c>
      <c r="E146" s="345" t="s">
        <v>434</v>
      </c>
      <c r="F146" s="210" t="s">
        <v>423</v>
      </c>
      <c r="G146" s="215" t="s">
        <v>424</v>
      </c>
      <c r="H146" s="210" t="s">
        <v>33</v>
      </c>
      <c r="I146" s="215" t="s">
        <v>425</v>
      </c>
      <c r="J146" s="215" t="s">
        <v>17</v>
      </c>
      <c r="K146" s="215" t="s">
        <v>18</v>
      </c>
      <c r="L146" s="215" t="s">
        <v>432</v>
      </c>
      <c r="M146" s="210" t="s">
        <v>30</v>
      </c>
      <c r="N146" s="210" t="s">
        <v>429</v>
      </c>
      <c r="O146" s="216" t="s">
        <v>19</v>
      </c>
    </row>
    <row r="147" spans="1:15" ht="24" customHeight="1" thickTop="1">
      <c r="A147" s="102" t="s">
        <v>101</v>
      </c>
      <c r="B147" s="77"/>
      <c r="C147" s="404"/>
      <c r="D147" s="77"/>
      <c r="E147" s="338"/>
      <c r="F147" s="77"/>
      <c r="G147" s="77"/>
      <c r="H147" s="77"/>
      <c r="I147" s="77"/>
      <c r="J147" s="77"/>
      <c r="K147" s="77"/>
      <c r="L147" s="77"/>
      <c r="M147" s="77"/>
      <c r="N147" s="77"/>
      <c r="O147" s="76"/>
    </row>
    <row r="148" spans="1:16" ht="42" customHeight="1">
      <c r="A148" s="108">
        <v>400002</v>
      </c>
      <c r="B148" s="189" t="s">
        <v>1101</v>
      </c>
      <c r="C148" s="285" t="s">
        <v>1102</v>
      </c>
      <c r="D148" s="192" t="s">
        <v>539</v>
      </c>
      <c r="E148" s="319">
        <v>15</v>
      </c>
      <c r="F148" s="189">
        <v>15339</v>
      </c>
      <c r="G148" s="189">
        <v>0</v>
      </c>
      <c r="H148" s="189">
        <v>0</v>
      </c>
      <c r="I148" s="189">
        <v>0</v>
      </c>
      <c r="J148" s="189">
        <v>2839</v>
      </c>
      <c r="K148" s="189">
        <v>0</v>
      </c>
      <c r="L148" s="189">
        <v>0</v>
      </c>
      <c r="M148" s="189">
        <v>0</v>
      </c>
      <c r="N148" s="189">
        <f>F148+G148+H148+I148-J148+K148-L148+M148</f>
        <v>12500</v>
      </c>
      <c r="O148" s="43"/>
      <c r="P148" s="41"/>
    </row>
    <row r="149" spans="1:15" ht="42" customHeight="1">
      <c r="A149" s="108">
        <v>2300101</v>
      </c>
      <c r="B149" s="189" t="s">
        <v>373</v>
      </c>
      <c r="C149" s="285" t="s">
        <v>396</v>
      </c>
      <c r="D149" s="190" t="s">
        <v>2</v>
      </c>
      <c r="E149" s="312">
        <v>15</v>
      </c>
      <c r="F149" s="189">
        <v>4275</v>
      </c>
      <c r="G149" s="189">
        <v>0</v>
      </c>
      <c r="H149" s="189">
        <v>0</v>
      </c>
      <c r="I149" s="189">
        <v>0</v>
      </c>
      <c r="J149" s="189">
        <v>394</v>
      </c>
      <c r="K149" s="189">
        <v>0</v>
      </c>
      <c r="L149" s="189">
        <v>500</v>
      </c>
      <c r="M149" s="189">
        <v>0</v>
      </c>
      <c r="N149" s="189">
        <f>F149+G149+H149+I149-J149+K149-L149+M149</f>
        <v>3381</v>
      </c>
      <c r="O149" s="14"/>
    </row>
    <row r="150" spans="1:15" ht="42" customHeight="1">
      <c r="A150" s="108">
        <v>3100103</v>
      </c>
      <c r="B150" s="59" t="s">
        <v>38</v>
      </c>
      <c r="C150" s="43" t="s">
        <v>502</v>
      </c>
      <c r="D150" s="398" t="s">
        <v>453</v>
      </c>
      <c r="E150" s="346">
        <v>15</v>
      </c>
      <c r="F150" s="189">
        <v>4663</v>
      </c>
      <c r="G150" s="189">
        <v>0</v>
      </c>
      <c r="H150" s="189">
        <v>0</v>
      </c>
      <c r="I150" s="189">
        <v>0</v>
      </c>
      <c r="J150" s="189">
        <v>463</v>
      </c>
      <c r="K150" s="189">
        <v>0</v>
      </c>
      <c r="L150" s="189">
        <v>0</v>
      </c>
      <c r="M150" s="189">
        <v>0</v>
      </c>
      <c r="N150" s="189">
        <f>F150+G150+H150+I150-J150+K150-L150+M150</f>
        <v>4200</v>
      </c>
      <c r="O150" s="14"/>
    </row>
    <row r="151" spans="1:15" s="202" customFormat="1" ht="21" customHeight="1">
      <c r="A151" s="496" t="s">
        <v>64</v>
      </c>
      <c r="B151" s="497"/>
      <c r="C151" s="498"/>
      <c r="D151" s="497"/>
      <c r="E151" s="499"/>
      <c r="F151" s="500">
        <f>SUM(F148:F150)</f>
        <v>24277</v>
      </c>
      <c r="G151" s="500">
        <f aca="true" t="shared" si="28" ref="G151:N151">SUM(G148:G150)</f>
        <v>0</v>
      </c>
      <c r="H151" s="500">
        <f t="shared" si="28"/>
        <v>0</v>
      </c>
      <c r="I151" s="500">
        <f t="shared" si="28"/>
        <v>0</v>
      </c>
      <c r="J151" s="500">
        <f t="shared" si="28"/>
        <v>3696</v>
      </c>
      <c r="K151" s="500">
        <f t="shared" si="28"/>
        <v>0</v>
      </c>
      <c r="L151" s="500">
        <f t="shared" si="28"/>
        <v>500</v>
      </c>
      <c r="M151" s="500">
        <f t="shared" si="28"/>
        <v>0</v>
      </c>
      <c r="N151" s="500">
        <f t="shared" si="28"/>
        <v>20081</v>
      </c>
      <c r="O151" s="501"/>
    </row>
    <row r="152" spans="1:15" ht="24" customHeight="1">
      <c r="A152" s="102" t="s">
        <v>525</v>
      </c>
      <c r="B152" s="198"/>
      <c r="C152" s="405"/>
      <c r="D152" s="194"/>
      <c r="E152" s="320"/>
      <c r="F152" s="198"/>
      <c r="G152" s="198"/>
      <c r="H152" s="198"/>
      <c r="I152" s="198"/>
      <c r="J152" s="198"/>
      <c r="K152" s="198"/>
      <c r="L152" s="198"/>
      <c r="M152" s="198"/>
      <c r="N152" s="198"/>
      <c r="O152" s="76"/>
    </row>
    <row r="153" spans="1:16" ht="42" customHeight="1">
      <c r="A153" s="170">
        <v>410003</v>
      </c>
      <c r="B153" s="59" t="s">
        <v>989</v>
      </c>
      <c r="C153" s="656" t="s">
        <v>1112</v>
      </c>
      <c r="D153" s="430" t="s">
        <v>542</v>
      </c>
      <c r="E153" s="348">
        <v>15</v>
      </c>
      <c r="F153" s="59">
        <v>5662</v>
      </c>
      <c r="G153" s="59">
        <v>0</v>
      </c>
      <c r="H153" s="59">
        <v>0</v>
      </c>
      <c r="I153" s="59">
        <v>0</v>
      </c>
      <c r="J153" s="59">
        <v>662</v>
      </c>
      <c r="K153" s="59">
        <v>0</v>
      </c>
      <c r="L153" s="59">
        <v>0</v>
      </c>
      <c r="M153" s="59">
        <v>0</v>
      </c>
      <c r="N153" s="189">
        <f>F153+G153+H153+I153-J153+K153-L153+M153</f>
        <v>5000</v>
      </c>
      <c r="O153" s="59"/>
      <c r="P153" s="31"/>
    </row>
    <row r="154" spans="1:15" ht="42" customHeight="1">
      <c r="A154" s="120">
        <v>4100102</v>
      </c>
      <c r="B154" s="59" t="s">
        <v>44</v>
      </c>
      <c r="C154" s="285" t="s">
        <v>526</v>
      </c>
      <c r="D154" s="192" t="s">
        <v>51</v>
      </c>
      <c r="E154" s="319">
        <v>15</v>
      </c>
      <c r="F154" s="189">
        <v>4900</v>
      </c>
      <c r="G154" s="189">
        <v>0</v>
      </c>
      <c r="H154" s="189">
        <v>0</v>
      </c>
      <c r="I154" s="189">
        <v>0</v>
      </c>
      <c r="J154" s="189">
        <v>506</v>
      </c>
      <c r="K154" s="189">
        <v>0</v>
      </c>
      <c r="L154" s="189">
        <v>0</v>
      </c>
      <c r="M154" s="189">
        <v>0</v>
      </c>
      <c r="N154" s="189">
        <f>F154+G154+H154+I154-J154+K154-L154+M154</f>
        <v>4394</v>
      </c>
      <c r="O154" s="29"/>
    </row>
    <row r="155" spans="1:15" s="202" customFormat="1" ht="21" customHeight="1">
      <c r="A155" s="496" t="s">
        <v>64</v>
      </c>
      <c r="B155" s="497"/>
      <c r="C155" s="498"/>
      <c r="D155" s="497"/>
      <c r="E155" s="499"/>
      <c r="F155" s="500">
        <f aca="true" t="shared" si="29" ref="F155:N155">SUM(F153:F154)</f>
        <v>10562</v>
      </c>
      <c r="G155" s="500">
        <f t="shared" si="29"/>
        <v>0</v>
      </c>
      <c r="H155" s="500">
        <f t="shared" si="29"/>
        <v>0</v>
      </c>
      <c r="I155" s="500">
        <f t="shared" si="29"/>
        <v>0</v>
      </c>
      <c r="J155" s="500">
        <f t="shared" si="29"/>
        <v>1168</v>
      </c>
      <c r="K155" s="500">
        <f t="shared" si="29"/>
        <v>0</v>
      </c>
      <c r="L155" s="500">
        <f t="shared" si="29"/>
        <v>0</v>
      </c>
      <c r="M155" s="500">
        <f t="shared" si="29"/>
        <v>0</v>
      </c>
      <c r="N155" s="500">
        <f t="shared" si="29"/>
        <v>9394</v>
      </c>
      <c r="O155" s="501"/>
    </row>
    <row r="156" spans="1:15" ht="24" customHeight="1">
      <c r="A156" s="102" t="s">
        <v>8</v>
      </c>
      <c r="B156" s="198"/>
      <c r="C156" s="405"/>
      <c r="D156" s="194"/>
      <c r="E156" s="320"/>
      <c r="F156" s="198"/>
      <c r="G156" s="198"/>
      <c r="H156" s="198"/>
      <c r="I156" s="198"/>
      <c r="J156" s="198"/>
      <c r="K156" s="198"/>
      <c r="L156" s="198"/>
      <c r="M156" s="198"/>
      <c r="N156" s="198"/>
      <c r="O156" s="76"/>
    </row>
    <row r="157" spans="1:15" ht="42" customHeight="1">
      <c r="A157" s="170">
        <v>420001</v>
      </c>
      <c r="B157" s="14" t="s">
        <v>543</v>
      </c>
      <c r="C157" s="656" t="s">
        <v>562</v>
      </c>
      <c r="D157" s="192" t="s">
        <v>52</v>
      </c>
      <c r="E157" s="319">
        <v>15</v>
      </c>
      <c r="F157" s="189">
        <v>8205</v>
      </c>
      <c r="G157" s="189">
        <v>0</v>
      </c>
      <c r="H157" s="189">
        <v>0</v>
      </c>
      <c r="I157" s="189">
        <v>0</v>
      </c>
      <c r="J157" s="189">
        <v>1205</v>
      </c>
      <c r="K157" s="189">
        <v>0</v>
      </c>
      <c r="L157" s="189">
        <v>0</v>
      </c>
      <c r="M157" s="189">
        <v>0</v>
      </c>
      <c r="N157" s="189">
        <f>F157+G157+H157+I157-J157+K157-L157+M157</f>
        <v>7000</v>
      </c>
      <c r="O157" s="16"/>
    </row>
    <row r="158" spans="1:15" s="202" customFormat="1" ht="21" customHeight="1">
      <c r="A158" s="496" t="s">
        <v>64</v>
      </c>
      <c r="B158" s="497"/>
      <c r="C158" s="498"/>
      <c r="D158" s="497"/>
      <c r="E158" s="499"/>
      <c r="F158" s="500">
        <f aca="true" t="shared" si="30" ref="F158:N158">F157</f>
        <v>8205</v>
      </c>
      <c r="G158" s="500">
        <f t="shared" si="30"/>
        <v>0</v>
      </c>
      <c r="H158" s="500">
        <f t="shared" si="30"/>
        <v>0</v>
      </c>
      <c r="I158" s="500">
        <f t="shared" si="30"/>
        <v>0</v>
      </c>
      <c r="J158" s="500">
        <f t="shared" si="30"/>
        <v>1205</v>
      </c>
      <c r="K158" s="500">
        <f t="shared" si="30"/>
        <v>0</v>
      </c>
      <c r="L158" s="500">
        <f t="shared" si="30"/>
        <v>0</v>
      </c>
      <c r="M158" s="500">
        <f t="shared" si="30"/>
        <v>0</v>
      </c>
      <c r="N158" s="500">
        <f t="shared" si="30"/>
        <v>7000</v>
      </c>
      <c r="O158" s="501"/>
    </row>
    <row r="159" spans="1:15" s="23" customFormat="1" ht="24.75" customHeight="1">
      <c r="A159" s="56"/>
      <c r="B159" s="181" t="s">
        <v>31</v>
      </c>
      <c r="C159" s="407"/>
      <c r="D159" s="195"/>
      <c r="E159" s="322"/>
      <c r="F159" s="195">
        <f aca="true" t="shared" si="31" ref="F159:N159">F151+F155+F158</f>
        <v>43044</v>
      </c>
      <c r="G159" s="195">
        <f t="shared" si="31"/>
        <v>0</v>
      </c>
      <c r="H159" s="195">
        <f t="shared" si="31"/>
        <v>0</v>
      </c>
      <c r="I159" s="195">
        <f t="shared" si="31"/>
        <v>0</v>
      </c>
      <c r="J159" s="195">
        <f t="shared" si="31"/>
        <v>6069</v>
      </c>
      <c r="K159" s="195">
        <f t="shared" si="31"/>
        <v>0</v>
      </c>
      <c r="L159" s="195">
        <f t="shared" si="31"/>
        <v>500</v>
      </c>
      <c r="M159" s="195">
        <f t="shared" si="31"/>
        <v>0</v>
      </c>
      <c r="N159" s="195">
        <f t="shared" si="31"/>
        <v>36475</v>
      </c>
      <c r="O159" s="58"/>
    </row>
    <row r="160" spans="11:13" ht="18">
      <c r="K160" s="123"/>
      <c r="M160" s="123"/>
    </row>
    <row r="161" spans="1:15" s="187" customFormat="1" ht="18.75">
      <c r="A161" s="437"/>
      <c r="B161" s="438"/>
      <c r="C161" s="438"/>
      <c r="D161" s="438" t="s">
        <v>463</v>
      </c>
      <c r="E161" s="439"/>
      <c r="F161" s="438"/>
      <c r="G161" s="438"/>
      <c r="H161" s="438"/>
      <c r="J161" s="443" t="s">
        <v>464</v>
      </c>
      <c r="K161" s="443"/>
      <c r="L161" s="438"/>
      <c r="M161" s="438"/>
      <c r="N161" s="438" t="s">
        <v>464</v>
      </c>
      <c r="O161" s="440"/>
    </row>
    <row r="162" spans="1:15" s="187" customFormat="1" ht="18.75">
      <c r="A162" s="437"/>
      <c r="B162" s="438"/>
      <c r="C162" s="438"/>
      <c r="D162" s="438"/>
      <c r="E162" s="439"/>
      <c r="F162" s="438"/>
      <c r="G162" s="438"/>
      <c r="H162" s="438"/>
      <c r="J162" s="452"/>
      <c r="K162" s="460"/>
      <c r="L162" s="437"/>
      <c r="M162" s="438"/>
      <c r="N162" s="438"/>
      <c r="O162" s="441"/>
    </row>
    <row r="163" spans="1:15" ht="18.75">
      <c r="A163" s="437" t="s">
        <v>472</v>
      </c>
      <c r="B163" s="438"/>
      <c r="C163" s="438" t="s">
        <v>1285</v>
      </c>
      <c r="D163" s="438"/>
      <c r="E163" s="439"/>
      <c r="F163" s="438"/>
      <c r="G163" s="438"/>
      <c r="H163" s="438"/>
      <c r="I163" s="2"/>
      <c r="J163" s="443" t="s">
        <v>975</v>
      </c>
      <c r="K163" s="460"/>
      <c r="L163" s="437"/>
      <c r="M163" s="438" t="s">
        <v>972</v>
      </c>
      <c r="N163" s="438"/>
      <c r="O163" s="441"/>
    </row>
    <row r="164" spans="1:15" ht="18.75">
      <c r="A164" s="437"/>
      <c r="B164" s="438"/>
      <c r="C164" s="438" t="s">
        <v>600</v>
      </c>
      <c r="D164" s="438"/>
      <c r="E164" s="439"/>
      <c r="F164" s="438"/>
      <c r="G164" s="438"/>
      <c r="H164" s="438"/>
      <c r="I164" s="2"/>
      <c r="J164" s="442" t="s">
        <v>461</v>
      </c>
      <c r="K164" s="442"/>
      <c r="L164" s="438"/>
      <c r="M164" s="438" t="s">
        <v>462</v>
      </c>
      <c r="N164" s="438"/>
      <c r="O164" s="440"/>
    </row>
    <row r="165" spans="1:15" ht="25.5" customHeight="1">
      <c r="A165" s="183" t="s">
        <v>0</v>
      </c>
      <c r="B165" s="20"/>
      <c r="C165" s="169" t="s">
        <v>624</v>
      </c>
      <c r="D165" s="169"/>
      <c r="E165" s="325"/>
      <c r="F165" s="4"/>
      <c r="G165" s="4"/>
      <c r="H165" s="4"/>
      <c r="I165" s="4"/>
      <c r="J165" s="4"/>
      <c r="K165" s="4"/>
      <c r="L165" s="4"/>
      <c r="M165" s="4"/>
      <c r="N165" s="4"/>
      <c r="O165" s="27"/>
    </row>
    <row r="166" spans="1:15" ht="15.75" customHeight="1">
      <c r="A166" s="6"/>
      <c r="B166" s="96" t="s">
        <v>22</v>
      </c>
      <c r="C166" s="401"/>
      <c r="D166" s="7"/>
      <c r="E166" s="315"/>
      <c r="F166" s="7"/>
      <c r="G166" s="7"/>
      <c r="H166" s="7"/>
      <c r="I166" s="8"/>
      <c r="J166" s="7"/>
      <c r="K166" s="7"/>
      <c r="L166" s="8"/>
      <c r="M166" s="7"/>
      <c r="N166" s="7"/>
      <c r="O166" s="391" t="s">
        <v>1378</v>
      </c>
    </row>
    <row r="167" spans="1:15" ht="19.5" customHeight="1">
      <c r="A167" s="206"/>
      <c r="B167" s="241"/>
      <c r="C167" s="419"/>
      <c r="D167" s="242" t="s">
        <v>1471</v>
      </c>
      <c r="E167" s="358"/>
      <c r="F167" s="7"/>
      <c r="G167" s="7"/>
      <c r="H167" s="7"/>
      <c r="I167" s="7"/>
      <c r="J167" s="7"/>
      <c r="K167" s="7"/>
      <c r="L167" s="7"/>
      <c r="M167" s="7"/>
      <c r="N167" s="7"/>
      <c r="O167" s="144"/>
    </row>
    <row r="168" spans="1:15" s="394" customFormat="1" ht="27" customHeight="1">
      <c r="A168" s="528" t="s">
        <v>427</v>
      </c>
      <c r="B168" s="529" t="s">
        <v>428</v>
      </c>
      <c r="C168" s="426" t="s">
        <v>1</v>
      </c>
      <c r="D168" s="529" t="s">
        <v>426</v>
      </c>
      <c r="E168" s="531" t="s">
        <v>434</v>
      </c>
      <c r="F168" s="307" t="s">
        <v>423</v>
      </c>
      <c r="G168" s="307" t="s">
        <v>424</v>
      </c>
      <c r="H168" s="276" t="s">
        <v>33</v>
      </c>
      <c r="I168" s="307" t="s">
        <v>425</v>
      </c>
      <c r="J168" s="307" t="s">
        <v>17</v>
      </c>
      <c r="K168" s="307" t="s">
        <v>18</v>
      </c>
      <c r="L168" s="307" t="s">
        <v>432</v>
      </c>
      <c r="M168" s="307" t="s">
        <v>430</v>
      </c>
      <c r="N168" s="307" t="s">
        <v>429</v>
      </c>
      <c r="O168" s="530" t="s">
        <v>19</v>
      </c>
    </row>
    <row r="169" spans="1:15" ht="21" customHeight="1">
      <c r="A169" s="532" t="s">
        <v>102</v>
      </c>
      <c r="B169" s="221"/>
      <c r="C169" s="388"/>
      <c r="D169" s="221"/>
      <c r="E169" s="365"/>
      <c r="F169" s="221"/>
      <c r="G169" s="221"/>
      <c r="H169" s="221"/>
      <c r="I169" s="221"/>
      <c r="J169" s="221"/>
      <c r="K169" s="221"/>
      <c r="L169" s="221"/>
      <c r="M169" s="221"/>
      <c r="N169" s="221"/>
      <c r="O169" s="533"/>
    </row>
    <row r="170" spans="1:15" ht="36" customHeight="1">
      <c r="A170" s="933">
        <v>500001</v>
      </c>
      <c r="B170" s="927" t="s">
        <v>990</v>
      </c>
      <c r="C170" s="934" t="s">
        <v>1178</v>
      </c>
      <c r="D170" s="935" t="s">
        <v>348</v>
      </c>
      <c r="E170" s="936">
        <v>15</v>
      </c>
      <c r="F170" s="937">
        <v>15339</v>
      </c>
      <c r="G170" s="927">
        <v>0</v>
      </c>
      <c r="H170" s="927">
        <v>0</v>
      </c>
      <c r="I170" s="927">
        <v>0</v>
      </c>
      <c r="J170" s="927">
        <v>2839</v>
      </c>
      <c r="K170" s="927">
        <v>0</v>
      </c>
      <c r="L170" s="927">
        <v>0</v>
      </c>
      <c r="M170" s="927">
        <v>0</v>
      </c>
      <c r="N170" s="927">
        <f>F170+G170+H170+I170-J170+K170-L170+M170</f>
        <v>12500</v>
      </c>
      <c r="O170" s="938"/>
    </row>
    <row r="171" spans="1:15" s="41" customFormat="1" ht="36" customHeight="1">
      <c r="A171" s="222">
        <v>1110002</v>
      </c>
      <c r="B171" s="130" t="s">
        <v>364</v>
      </c>
      <c r="C171" s="386" t="s">
        <v>382</v>
      </c>
      <c r="D171" s="433" t="s">
        <v>11</v>
      </c>
      <c r="E171" s="351">
        <v>15</v>
      </c>
      <c r="F171" s="262">
        <v>2204</v>
      </c>
      <c r="G171" s="262">
        <v>0</v>
      </c>
      <c r="H171" s="262">
        <v>0</v>
      </c>
      <c r="I171" s="262">
        <v>0</v>
      </c>
      <c r="J171" s="262">
        <v>0</v>
      </c>
      <c r="K171" s="262">
        <v>39</v>
      </c>
      <c r="L171" s="262">
        <v>0</v>
      </c>
      <c r="M171" s="476">
        <v>0</v>
      </c>
      <c r="N171" s="476">
        <f>F171+G171+H171+I171-J171+K171-L171+M171</f>
        <v>2243</v>
      </c>
      <c r="O171" s="145"/>
    </row>
    <row r="172" spans="1:15" ht="36" customHeight="1">
      <c r="A172" s="874">
        <v>5100101</v>
      </c>
      <c r="B172" s="865" t="s">
        <v>104</v>
      </c>
      <c r="C172" s="941" t="s">
        <v>105</v>
      </c>
      <c r="D172" s="942" t="s">
        <v>51</v>
      </c>
      <c r="E172" s="785">
        <v>15</v>
      </c>
      <c r="F172" s="865">
        <v>6934</v>
      </c>
      <c r="G172" s="865">
        <v>0</v>
      </c>
      <c r="H172" s="865">
        <v>0</v>
      </c>
      <c r="I172" s="865">
        <v>0</v>
      </c>
      <c r="J172" s="865">
        <v>934</v>
      </c>
      <c r="K172" s="865">
        <v>0</v>
      </c>
      <c r="L172" s="865">
        <v>0</v>
      </c>
      <c r="M172" s="865">
        <v>0</v>
      </c>
      <c r="N172" s="865">
        <f>F172+G172+H172+I172-J172+K172-L172+M172</f>
        <v>6000</v>
      </c>
      <c r="O172" s="940"/>
    </row>
    <row r="173" spans="1:15" ht="36" customHeight="1">
      <c r="A173" s="939">
        <v>5100102</v>
      </c>
      <c r="B173" s="139" t="s">
        <v>431</v>
      </c>
      <c r="C173" s="429" t="s">
        <v>931</v>
      </c>
      <c r="D173" s="688" t="s">
        <v>11</v>
      </c>
      <c r="E173" s="383">
        <v>15</v>
      </c>
      <c r="F173" s="865">
        <v>2839</v>
      </c>
      <c r="G173" s="865">
        <v>0</v>
      </c>
      <c r="H173" s="865">
        <v>0</v>
      </c>
      <c r="I173" s="865">
        <v>0</v>
      </c>
      <c r="J173" s="865">
        <v>59</v>
      </c>
      <c r="K173" s="865">
        <v>0</v>
      </c>
      <c r="L173" s="865">
        <v>0</v>
      </c>
      <c r="M173" s="865">
        <v>0</v>
      </c>
      <c r="N173" s="865">
        <f>F173+G173+H173+I173-J173+K173-L173+M173</f>
        <v>2780</v>
      </c>
      <c r="O173" s="940"/>
    </row>
    <row r="174" spans="1:15" ht="36" customHeight="1">
      <c r="A174" s="874">
        <v>11100311</v>
      </c>
      <c r="B174" s="865" t="s">
        <v>135</v>
      </c>
      <c r="C174" s="429" t="s">
        <v>932</v>
      </c>
      <c r="D174" s="688" t="s">
        <v>51</v>
      </c>
      <c r="E174" s="383">
        <v>15</v>
      </c>
      <c r="F174" s="689">
        <v>1918</v>
      </c>
      <c r="G174" s="262">
        <v>0</v>
      </c>
      <c r="H174" s="262">
        <v>0</v>
      </c>
      <c r="I174" s="262">
        <v>0</v>
      </c>
      <c r="J174" s="262">
        <v>0</v>
      </c>
      <c r="K174" s="262">
        <v>77</v>
      </c>
      <c r="L174" s="262">
        <v>0</v>
      </c>
      <c r="M174" s="262">
        <v>0</v>
      </c>
      <c r="N174" s="476">
        <f>F174+G174+H174+I174-J174+K174-L174+M174</f>
        <v>1995</v>
      </c>
      <c r="O174" s="131"/>
    </row>
    <row r="175" spans="1:15" s="202" customFormat="1" ht="14.25" customHeight="1">
      <c r="A175" s="567" t="s">
        <v>64</v>
      </c>
      <c r="B175" s="568"/>
      <c r="C175" s="569"/>
      <c r="D175" s="573"/>
      <c r="E175" s="570"/>
      <c r="F175" s="571">
        <f aca="true" t="shared" si="32" ref="F175:N175">SUM(F170:F174)</f>
        <v>29234</v>
      </c>
      <c r="G175" s="571">
        <f t="shared" si="32"/>
        <v>0</v>
      </c>
      <c r="H175" s="571">
        <f t="shared" si="32"/>
        <v>0</v>
      </c>
      <c r="I175" s="571">
        <f t="shared" si="32"/>
        <v>0</v>
      </c>
      <c r="J175" s="571">
        <f t="shared" si="32"/>
        <v>3832</v>
      </c>
      <c r="K175" s="571">
        <f t="shared" si="32"/>
        <v>116</v>
      </c>
      <c r="L175" s="571">
        <f t="shared" si="32"/>
        <v>0</v>
      </c>
      <c r="M175" s="571">
        <f t="shared" si="32"/>
        <v>0</v>
      </c>
      <c r="N175" s="571">
        <f t="shared" si="32"/>
        <v>25518</v>
      </c>
      <c r="O175" s="572"/>
    </row>
    <row r="176" spans="1:15" ht="21" customHeight="1">
      <c r="A176" s="532" t="s">
        <v>103</v>
      </c>
      <c r="B176" s="537"/>
      <c r="C176" s="538"/>
      <c r="D176" s="539"/>
      <c r="E176" s="540"/>
      <c r="F176" s="537"/>
      <c r="G176" s="537"/>
      <c r="H176" s="537"/>
      <c r="I176" s="537"/>
      <c r="J176" s="537"/>
      <c r="K176" s="537"/>
      <c r="L176" s="537"/>
      <c r="M176" s="537"/>
      <c r="N176" s="537"/>
      <c r="O176" s="533"/>
    </row>
    <row r="177" spans="1:15" ht="36" customHeight="1">
      <c r="A177" s="222">
        <v>5200104</v>
      </c>
      <c r="B177" s="476" t="s">
        <v>109</v>
      </c>
      <c r="C177" s="742" t="s">
        <v>110</v>
      </c>
      <c r="D177" s="478" t="s">
        <v>108</v>
      </c>
      <c r="E177" s="479">
        <v>15</v>
      </c>
      <c r="F177" s="476">
        <v>3820</v>
      </c>
      <c r="G177" s="476">
        <v>0</v>
      </c>
      <c r="H177" s="476">
        <v>0</v>
      </c>
      <c r="I177" s="476">
        <v>0</v>
      </c>
      <c r="J177" s="476">
        <v>320</v>
      </c>
      <c r="K177" s="476">
        <v>0</v>
      </c>
      <c r="L177" s="476">
        <v>0</v>
      </c>
      <c r="M177" s="476">
        <v>0</v>
      </c>
      <c r="N177" s="476">
        <f aca="true" t="shared" si="33" ref="N177:N182">F177+G177+H177+I177-J177+K177-L177+M177</f>
        <v>3500</v>
      </c>
      <c r="O177" s="536"/>
    </row>
    <row r="178" spans="1:15" ht="36" customHeight="1">
      <c r="A178" s="222">
        <v>5200201</v>
      </c>
      <c r="B178" s="535" t="s">
        <v>111</v>
      </c>
      <c r="C178" s="742" t="s">
        <v>908</v>
      </c>
      <c r="D178" s="478" t="s">
        <v>108</v>
      </c>
      <c r="E178" s="479">
        <v>15</v>
      </c>
      <c r="F178" s="476">
        <v>3820</v>
      </c>
      <c r="G178" s="476">
        <v>0</v>
      </c>
      <c r="H178" s="476">
        <v>0</v>
      </c>
      <c r="I178" s="476">
        <v>0</v>
      </c>
      <c r="J178" s="476">
        <v>320</v>
      </c>
      <c r="K178" s="476">
        <v>0</v>
      </c>
      <c r="L178" s="476">
        <v>500</v>
      </c>
      <c r="M178" s="476">
        <v>0</v>
      </c>
      <c r="N178" s="476">
        <f t="shared" si="33"/>
        <v>3000</v>
      </c>
      <c r="O178" s="536"/>
    </row>
    <row r="179" spans="1:15" ht="36" customHeight="1">
      <c r="A179" s="222">
        <v>5200205</v>
      </c>
      <c r="B179" s="476" t="s">
        <v>112</v>
      </c>
      <c r="C179" s="742" t="s">
        <v>909</v>
      </c>
      <c r="D179" s="478" t="s">
        <v>113</v>
      </c>
      <c r="E179" s="479">
        <v>15</v>
      </c>
      <c r="F179" s="476">
        <v>1269</v>
      </c>
      <c r="G179" s="476">
        <v>0</v>
      </c>
      <c r="H179" s="476">
        <v>0</v>
      </c>
      <c r="I179" s="476">
        <v>0</v>
      </c>
      <c r="J179" s="476">
        <v>0</v>
      </c>
      <c r="K179" s="476">
        <v>130</v>
      </c>
      <c r="L179" s="476">
        <v>0</v>
      </c>
      <c r="M179" s="476">
        <v>0</v>
      </c>
      <c r="N179" s="476">
        <f t="shared" si="33"/>
        <v>1399</v>
      </c>
      <c r="O179" s="541"/>
    </row>
    <row r="180" spans="1:18" ht="36" customHeight="1">
      <c r="A180" s="545">
        <v>5200207</v>
      </c>
      <c r="B180" s="476" t="s">
        <v>114</v>
      </c>
      <c r="C180" s="131" t="s">
        <v>1179</v>
      </c>
      <c r="D180" s="478" t="s">
        <v>113</v>
      </c>
      <c r="E180" s="479">
        <v>15</v>
      </c>
      <c r="F180" s="476">
        <v>2509</v>
      </c>
      <c r="G180" s="476">
        <v>0</v>
      </c>
      <c r="H180" s="476">
        <v>0</v>
      </c>
      <c r="I180" s="476">
        <v>0</v>
      </c>
      <c r="J180" s="476">
        <v>9</v>
      </c>
      <c r="K180" s="476">
        <v>0</v>
      </c>
      <c r="L180" s="476">
        <v>0</v>
      </c>
      <c r="M180" s="476">
        <v>0</v>
      </c>
      <c r="N180" s="476">
        <f t="shared" si="33"/>
        <v>2500</v>
      </c>
      <c r="O180" s="541"/>
      <c r="P180" s="37"/>
      <c r="Q180" s="37"/>
      <c r="R180" s="37"/>
    </row>
    <row r="181" spans="1:15" ht="36" customHeight="1">
      <c r="A181" s="222">
        <v>5200301</v>
      </c>
      <c r="B181" s="476" t="s">
        <v>115</v>
      </c>
      <c r="C181" s="742" t="s">
        <v>1180</v>
      </c>
      <c r="D181" s="478" t="s">
        <v>366</v>
      </c>
      <c r="E181" s="479">
        <v>15</v>
      </c>
      <c r="F181" s="476">
        <v>3276</v>
      </c>
      <c r="G181" s="476">
        <v>0</v>
      </c>
      <c r="H181" s="476">
        <v>0</v>
      </c>
      <c r="I181" s="476">
        <v>0</v>
      </c>
      <c r="J181" s="476">
        <v>127</v>
      </c>
      <c r="K181" s="476">
        <v>0</v>
      </c>
      <c r="L181" s="476">
        <v>0</v>
      </c>
      <c r="M181" s="476">
        <v>0</v>
      </c>
      <c r="N181" s="476">
        <f t="shared" si="33"/>
        <v>3149</v>
      </c>
      <c r="O181" s="541"/>
    </row>
    <row r="182" spans="1:15" ht="36" customHeight="1">
      <c r="A182" s="222">
        <v>5200401</v>
      </c>
      <c r="B182" s="476" t="s">
        <v>117</v>
      </c>
      <c r="C182" s="742" t="s">
        <v>1181</v>
      </c>
      <c r="D182" s="478" t="s">
        <v>51</v>
      </c>
      <c r="E182" s="479">
        <v>15</v>
      </c>
      <c r="F182" s="476">
        <v>7570</v>
      </c>
      <c r="G182" s="476">
        <v>0</v>
      </c>
      <c r="H182" s="476">
        <v>0</v>
      </c>
      <c r="I182" s="476">
        <v>0</v>
      </c>
      <c r="J182" s="476">
        <v>1070</v>
      </c>
      <c r="K182" s="476">
        <v>0</v>
      </c>
      <c r="L182" s="476">
        <v>0</v>
      </c>
      <c r="M182" s="476">
        <v>0</v>
      </c>
      <c r="N182" s="476">
        <f t="shared" si="33"/>
        <v>6500</v>
      </c>
      <c r="O182" s="541"/>
    </row>
    <row r="183" spans="1:15" s="202" customFormat="1" ht="14.25" customHeight="1">
      <c r="A183" s="567" t="s">
        <v>64</v>
      </c>
      <c r="B183" s="568"/>
      <c r="C183" s="569"/>
      <c r="D183" s="573"/>
      <c r="E183" s="570"/>
      <c r="F183" s="571">
        <f aca="true" t="shared" si="34" ref="F183:N183">SUM(F177:F182)</f>
        <v>22264</v>
      </c>
      <c r="G183" s="571">
        <f t="shared" si="34"/>
        <v>0</v>
      </c>
      <c r="H183" s="571">
        <f t="shared" si="34"/>
        <v>0</v>
      </c>
      <c r="I183" s="571">
        <f t="shared" si="34"/>
        <v>0</v>
      </c>
      <c r="J183" s="571">
        <f t="shared" si="34"/>
        <v>1846</v>
      </c>
      <c r="K183" s="571">
        <f t="shared" si="34"/>
        <v>130</v>
      </c>
      <c r="L183" s="571">
        <f t="shared" si="34"/>
        <v>500</v>
      </c>
      <c r="M183" s="571">
        <f t="shared" si="34"/>
        <v>0</v>
      </c>
      <c r="N183" s="571">
        <f t="shared" si="34"/>
        <v>20048</v>
      </c>
      <c r="O183" s="572"/>
    </row>
    <row r="184" spans="1:15" s="37" customFormat="1" ht="21" customHeight="1">
      <c r="A184" s="916" t="s">
        <v>774</v>
      </c>
      <c r="B184" s="917"/>
      <c r="C184" s="918"/>
      <c r="D184" s="919"/>
      <c r="E184" s="920"/>
      <c r="F184" s="921"/>
      <c r="G184" s="921"/>
      <c r="H184" s="921"/>
      <c r="I184" s="921"/>
      <c r="J184" s="921"/>
      <c r="K184" s="921"/>
      <c r="L184" s="921"/>
      <c r="M184" s="921"/>
      <c r="N184" s="921"/>
      <c r="O184" s="922"/>
    </row>
    <row r="185" spans="1:15" ht="36" customHeight="1">
      <c r="A185" s="793">
        <v>550001</v>
      </c>
      <c r="B185" s="794" t="s">
        <v>1094</v>
      </c>
      <c r="C185" s="645" t="s">
        <v>1138</v>
      </c>
      <c r="D185" s="478" t="s">
        <v>775</v>
      </c>
      <c r="E185" s="479">
        <v>15</v>
      </c>
      <c r="F185" s="476">
        <v>6934</v>
      </c>
      <c r="G185" s="476">
        <v>0</v>
      </c>
      <c r="H185" s="476">
        <v>0</v>
      </c>
      <c r="I185" s="476">
        <v>0</v>
      </c>
      <c r="J185" s="476">
        <v>934</v>
      </c>
      <c r="K185" s="476">
        <v>0</v>
      </c>
      <c r="L185" s="476">
        <v>0</v>
      </c>
      <c r="M185" s="476">
        <v>0</v>
      </c>
      <c r="N185" s="476">
        <f>F185+G185+H185+I185-J185+K185-L185+M185</f>
        <v>6000</v>
      </c>
      <c r="O185" s="795"/>
    </row>
    <row r="186" spans="1:15" s="873" customFormat="1" ht="14.25" customHeight="1">
      <c r="A186" s="867" t="s">
        <v>64</v>
      </c>
      <c r="B186" s="868"/>
      <c r="C186" s="869"/>
      <c r="D186" s="868"/>
      <c r="E186" s="870"/>
      <c r="F186" s="871">
        <f aca="true" t="shared" si="35" ref="F186:N186">SUM(F185:F185)</f>
        <v>6934</v>
      </c>
      <c r="G186" s="871">
        <f t="shared" si="35"/>
        <v>0</v>
      </c>
      <c r="H186" s="871">
        <f t="shared" si="35"/>
        <v>0</v>
      </c>
      <c r="I186" s="871">
        <f t="shared" si="35"/>
        <v>0</v>
      </c>
      <c r="J186" s="871">
        <f t="shared" si="35"/>
        <v>934</v>
      </c>
      <c r="K186" s="871">
        <f t="shared" si="35"/>
        <v>0</v>
      </c>
      <c r="L186" s="871">
        <f t="shared" si="35"/>
        <v>0</v>
      </c>
      <c r="M186" s="871">
        <f t="shared" si="35"/>
        <v>0</v>
      </c>
      <c r="N186" s="871">
        <f t="shared" si="35"/>
        <v>6000</v>
      </c>
      <c r="O186" s="872"/>
    </row>
    <row r="187" spans="1:15" ht="20.25" customHeight="1">
      <c r="A187" s="786"/>
      <c r="B187" s="787" t="s">
        <v>31</v>
      </c>
      <c r="C187" s="788"/>
      <c r="D187" s="789"/>
      <c r="E187" s="790"/>
      <c r="F187" s="791">
        <f aca="true" t="shared" si="36" ref="F187:N187">F175+F183+F186</f>
        <v>58432</v>
      </c>
      <c r="G187" s="791">
        <f t="shared" si="36"/>
        <v>0</v>
      </c>
      <c r="H187" s="791">
        <f t="shared" si="36"/>
        <v>0</v>
      </c>
      <c r="I187" s="791">
        <f t="shared" si="36"/>
        <v>0</v>
      </c>
      <c r="J187" s="791">
        <f t="shared" si="36"/>
        <v>6612</v>
      </c>
      <c r="K187" s="791">
        <f t="shared" si="36"/>
        <v>246</v>
      </c>
      <c r="L187" s="791">
        <f t="shared" si="36"/>
        <v>500</v>
      </c>
      <c r="M187" s="791">
        <f t="shared" si="36"/>
        <v>0</v>
      </c>
      <c r="N187" s="791">
        <f t="shared" si="36"/>
        <v>51566</v>
      </c>
      <c r="O187" s="792"/>
    </row>
    <row r="188" spans="1:15" s="187" customFormat="1" ht="16.5" customHeight="1">
      <c r="A188" s="437"/>
      <c r="B188" s="438"/>
      <c r="C188" s="438"/>
      <c r="D188" s="438" t="s">
        <v>463</v>
      </c>
      <c r="E188" s="439"/>
      <c r="F188" s="438"/>
      <c r="G188" s="438"/>
      <c r="H188" s="438"/>
      <c r="J188" s="443" t="s">
        <v>464</v>
      </c>
      <c r="K188" s="443"/>
      <c r="L188" s="438"/>
      <c r="M188" s="438"/>
      <c r="N188" s="438" t="s">
        <v>464</v>
      </c>
      <c r="O188" s="440"/>
    </row>
    <row r="189" spans="1:15" s="187" customFormat="1" ht="12" customHeight="1">
      <c r="A189" s="437" t="s">
        <v>472</v>
      </c>
      <c r="B189" s="438"/>
      <c r="C189" s="438" t="s">
        <v>1285</v>
      </c>
      <c r="D189" s="438"/>
      <c r="E189" s="439"/>
      <c r="F189" s="438"/>
      <c r="G189" s="438"/>
      <c r="H189" s="438"/>
      <c r="J189" s="443" t="s">
        <v>975</v>
      </c>
      <c r="K189" s="460"/>
      <c r="L189" s="437"/>
      <c r="M189" s="438" t="s">
        <v>972</v>
      </c>
      <c r="N189" s="438"/>
      <c r="O189" s="441"/>
    </row>
    <row r="190" spans="1:15" ht="15" customHeight="1">
      <c r="A190" s="437"/>
      <c r="B190" s="438"/>
      <c r="C190" s="438" t="s">
        <v>600</v>
      </c>
      <c r="D190" s="438"/>
      <c r="E190" s="439"/>
      <c r="F190" s="438"/>
      <c r="G190" s="438"/>
      <c r="H190" s="438"/>
      <c r="I190" s="2"/>
      <c r="J190" s="442" t="s">
        <v>461</v>
      </c>
      <c r="K190" s="442"/>
      <c r="L190" s="438"/>
      <c r="M190" s="438" t="s">
        <v>462</v>
      </c>
      <c r="N190" s="438"/>
      <c r="O190" s="440"/>
    </row>
    <row r="191" spans="1:15" ht="24.75" customHeight="1">
      <c r="A191" s="183" t="s">
        <v>0</v>
      </c>
      <c r="B191" s="20"/>
      <c r="C191" s="169" t="s">
        <v>624</v>
      </c>
      <c r="D191" s="169"/>
      <c r="E191" s="325"/>
      <c r="F191" s="4"/>
      <c r="G191" s="4"/>
      <c r="H191" s="4"/>
      <c r="I191" s="4"/>
      <c r="J191" s="4"/>
      <c r="K191" s="4"/>
      <c r="L191" s="4"/>
      <c r="M191" s="4"/>
      <c r="N191" s="4"/>
      <c r="O191" s="27"/>
    </row>
    <row r="192" spans="1:15" ht="15" customHeight="1">
      <c r="A192" s="6"/>
      <c r="B192" s="96" t="s">
        <v>22</v>
      </c>
      <c r="C192" s="401"/>
      <c r="D192" s="7"/>
      <c r="E192" s="315"/>
      <c r="F192" s="7"/>
      <c r="G192" s="7"/>
      <c r="H192" s="7"/>
      <c r="I192" s="8"/>
      <c r="J192" s="7"/>
      <c r="K192" s="7"/>
      <c r="L192" s="8"/>
      <c r="M192" s="7"/>
      <c r="N192" s="7"/>
      <c r="O192" s="391" t="s">
        <v>1379</v>
      </c>
    </row>
    <row r="193" spans="1:15" s="300" customFormat="1" ht="19.5" customHeight="1">
      <c r="A193" s="10"/>
      <c r="B193" s="11"/>
      <c r="C193" s="402"/>
      <c r="D193" s="95" t="s">
        <v>1471</v>
      </c>
      <c r="E193" s="316"/>
      <c r="F193" s="12"/>
      <c r="G193" s="12"/>
      <c r="H193" s="12"/>
      <c r="I193" s="12"/>
      <c r="J193" s="12"/>
      <c r="K193" s="12"/>
      <c r="L193" s="12"/>
      <c r="M193" s="12"/>
      <c r="N193" s="12"/>
      <c r="O193" s="28"/>
    </row>
    <row r="194" spans="1:15" ht="25.5" customHeight="1">
      <c r="A194" s="293" t="s">
        <v>427</v>
      </c>
      <c r="B194" s="294" t="s">
        <v>428</v>
      </c>
      <c r="C194" s="412" t="s">
        <v>1</v>
      </c>
      <c r="D194" s="294" t="s">
        <v>426</v>
      </c>
      <c r="E194" s="334" t="s">
        <v>434</v>
      </c>
      <c r="F194" s="238" t="s">
        <v>423</v>
      </c>
      <c r="G194" s="238" t="s">
        <v>424</v>
      </c>
      <c r="H194" s="239" t="s">
        <v>33</v>
      </c>
      <c r="I194" s="238" t="s">
        <v>425</v>
      </c>
      <c r="J194" s="238" t="s">
        <v>17</v>
      </c>
      <c r="K194" s="238" t="s">
        <v>18</v>
      </c>
      <c r="L194" s="238" t="s">
        <v>432</v>
      </c>
      <c r="M194" s="238" t="s">
        <v>30</v>
      </c>
      <c r="N194" s="238" t="s">
        <v>429</v>
      </c>
      <c r="O194" s="296" t="s">
        <v>19</v>
      </c>
    </row>
    <row r="195" spans="1:15" ht="21" customHeight="1">
      <c r="A195" s="100" t="s">
        <v>116</v>
      </c>
      <c r="B195" s="193"/>
      <c r="C195" s="405"/>
      <c r="D195" s="671"/>
      <c r="E195" s="342"/>
      <c r="F195" s="193"/>
      <c r="G195" s="193"/>
      <c r="H195" s="193"/>
      <c r="I195" s="193"/>
      <c r="J195" s="193"/>
      <c r="K195" s="193"/>
      <c r="L195" s="193"/>
      <c r="M195" s="193"/>
      <c r="N195" s="193"/>
      <c r="O195" s="76"/>
    </row>
    <row r="196" spans="1:15" ht="30.75" customHeight="1">
      <c r="A196" s="170">
        <v>500002</v>
      </c>
      <c r="B196" s="189" t="s">
        <v>349</v>
      </c>
      <c r="C196" s="285" t="s">
        <v>416</v>
      </c>
      <c r="D196" s="396" t="s">
        <v>51</v>
      </c>
      <c r="E196" s="312">
        <v>15</v>
      </c>
      <c r="F196" s="189">
        <v>6934</v>
      </c>
      <c r="G196" s="189">
        <v>0</v>
      </c>
      <c r="H196" s="189">
        <v>0</v>
      </c>
      <c r="I196" s="189">
        <v>0</v>
      </c>
      <c r="J196" s="189">
        <v>934</v>
      </c>
      <c r="K196" s="189">
        <v>0</v>
      </c>
      <c r="L196" s="189">
        <v>500</v>
      </c>
      <c r="M196" s="189">
        <v>0</v>
      </c>
      <c r="N196" s="189">
        <f>F196+G196+H196+I196-J196+K196-L196+M196</f>
        <v>5500</v>
      </c>
      <c r="O196" s="29"/>
    </row>
    <row r="197" spans="1:15" ht="30.75" customHeight="1">
      <c r="A197" s="170">
        <v>5100101</v>
      </c>
      <c r="B197" s="189" t="s">
        <v>991</v>
      </c>
      <c r="C197" s="285" t="s">
        <v>1063</v>
      </c>
      <c r="D197" s="396" t="s">
        <v>597</v>
      </c>
      <c r="E197" s="312">
        <v>15</v>
      </c>
      <c r="F197" s="189">
        <v>7570</v>
      </c>
      <c r="G197" s="189">
        <v>0</v>
      </c>
      <c r="H197" s="189">
        <v>0</v>
      </c>
      <c r="I197" s="189">
        <v>0</v>
      </c>
      <c r="J197" s="189">
        <v>1070</v>
      </c>
      <c r="K197" s="189">
        <v>0</v>
      </c>
      <c r="L197" s="189">
        <v>0</v>
      </c>
      <c r="M197" s="189">
        <v>0</v>
      </c>
      <c r="N197" s="189">
        <f>F197+G197+H197+I197-J197+K197-L197+M197</f>
        <v>6500</v>
      </c>
      <c r="O197" s="29"/>
    </row>
    <row r="198" spans="1:15" ht="30.75" customHeight="1">
      <c r="A198" s="120">
        <v>5200202</v>
      </c>
      <c r="B198" s="189" t="s">
        <v>367</v>
      </c>
      <c r="C198" s="285" t="s">
        <v>1103</v>
      </c>
      <c r="D198" s="396" t="s">
        <v>51</v>
      </c>
      <c r="E198" s="312">
        <v>15</v>
      </c>
      <c r="F198" s="189">
        <v>7570</v>
      </c>
      <c r="G198" s="191">
        <v>0</v>
      </c>
      <c r="H198" s="189">
        <v>0</v>
      </c>
      <c r="I198" s="189">
        <v>0</v>
      </c>
      <c r="J198" s="189">
        <v>1070</v>
      </c>
      <c r="K198" s="189">
        <v>0</v>
      </c>
      <c r="L198" s="189">
        <v>500</v>
      </c>
      <c r="M198" s="189">
        <v>0</v>
      </c>
      <c r="N198" s="189">
        <f>F198+G198+H198+I198-J198+K198-L198+M198</f>
        <v>6000</v>
      </c>
      <c r="O198" s="29"/>
    </row>
    <row r="199" spans="1:15" s="23" customFormat="1" ht="15.75" customHeight="1">
      <c r="A199" s="496" t="s">
        <v>64</v>
      </c>
      <c r="B199" s="497"/>
      <c r="C199" s="498"/>
      <c r="D199" s="497"/>
      <c r="E199" s="499"/>
      <c r="F199" s="500">
        <f aca="true" t="shared" si="37" ref="F199:N199">SUM(F196:F198)</f>
        <v>22074</v>
      </c>
      <c r="G199" s="509">
        <f t="shared" si="37"/>
        <v>0</v>
      </c>
      <c r="H199" s="500">
        <f t="shared" si="37"/>
        <v>0</v>
      </c>
      <c r="I199" s="500">
        <f t="shared" si="37"/>
        <v>0</v>
      </c>
      <c r="J199" s="500">
        <f t="shared" si="37"/>
        <v>3074</v>
      </c>
      <c r="K199" s="500">
        <f t="shared" si="37"/>
        <v>0</v>
      </c>
      <c r="L199" s="500">
        <f t="shared" si="37"/>
        <v>1000</v>
      </c>
      <c r="M199" s="500">
        <f t="shared" si="37"/>
        <v>0</v>
      </c>
      <c r="N199" s="500">
        <f t="shared" si="37"/>
        <v>18000</v>
      </c>
      <c r="O199" s="501"/>
    </row>
    <row r="200" spans="1:15" ht="21" customHeight="1">
      <c r="A200" s="100" t="s">
        <v>544</v>
      </c>
      <c r="B200" s="193"/>
      <c r="C200" s="405"/>
      <c r="D200" s="204"/>
      <c r="E200" s="320"/>
      <c r="F200" s="194"/>
      <c r="G200" s="194"/>
      <c r="H200" s="194"/>
      <c r="I200" s="194"/>
      <c r="J200" s="194"/>
      <c r="K200" s="194"/>
      <c r="L200" s="194"/>
      <c r="M200" s="194"/>
      <c r="N200" s="194"/>
      <c r="O200" s="76"/>
    </row>
    <row r="201" spans="1:15" ht="30.75" customHeight="1">
      <c r="A201" s="170">
        <v>530002</v>
      </c>
      <c r="B201" s="191" t="s">
        <v>992</v>
      </c>
      <c r="C201" s="656" t="s">
        <v>1064</v>
      </c>
      <c r="D201" s="396" t="s">
        <v>545</v>
      </c>
      <c r="E201" s="312">
        <v>15</v>
      </c>
      <c r="F201" s="189">
        <v>5029</v>
      </c>
      <c r="G201" s="189">
        <v>0</v>
      </c>
      <c r="H201" s="189">
        <v>0</v>
      </c>
      <c r="I201" s="189">
        <v>0</v>
      </c>
      <c r="J201" s="189">
        <v>529</v>
      </c>
      <c r="K201" s="189">
        <v>0</v>
      </c>
      <c r="L201" s="189">
        <v>500</v>
      </c>
      <c r="M201" s="189">
        <v>0</v>
      </c>
      <c r="N201" s="189">
        <f>F201+G201+H201+I201-J201+K201-L201+M201</f>
        <v>4000</v>
      </c>
      <c r="O201" s="661"/>
    </row>
    <row r="202" spans="1:15" s="23" customFormat="1" ht="15.75" customHeight="1">
      <c r="A202" s="496" t="s">
        <v>64</v>
      </c>
      <c r="B202" s="497"/>
      <c r="C202" s="498"/>
      <c r="D202" s="497"/>
      <c r="E202" s="499"/>
      <c r="F202" s="500">
        <f aca="true" t="shared" si="38" ref="F202:N202">F201</f>
        <v>5029</v>
      </c>
      <c r="G202" s="500">
        <f t="shared" si="38"/>
        <v>0</v>
      </c>
      <c r="H202" s="500">
        <f t="shared" si="38"/>
        <v>0</v>
      </c>
      <c r="I202" s="500">
        <f t="shared" si="38"/>
        <v>0</v>
      </c>
      <c r="J202" s="500">
        <f t="shared" si="38"/>
        <v>529</v>
      </c>
      <c r="K202" s="500">
        <f t="shared" si="38"/>
        <v>0</v>
      </c>
      <c r="L202" s="500">
        <f t="shared" si="38"/>
        <v>500</v>
      </c>
      <c r="M202" s="500">
        <f t="shared" si="38"/>
        <v>0</v>
      </c>
      <c r="N202" s="500">
        <f t="shared" si="38"/>
        <v>4000</v>
      </c>
      <c r="O202" s="501"/>
    </row>
    <row r="203" spans="1:15" ht="21" customHeight="1">
      <c r="A203" s="100" t="s">
        <v>118</v>
      </c>
      <c r="B203" s="662"/>
      <c r="C203" s="404"/>
      <c r="D203" s="75"/>
      <c r="E203" s="335"/>
      <c r="F203" s="662"/>
      <c r="G203" s="662"/>
      <c r="H203" s="662"/>
      <c r="I203" s="662"/>
      <c r="J203" s="662"/>
      <c r="K203" s="662"/>
      <c r="L203" s="662"/>
      <c r="M203" s="662"/>
      <c r="N203" s="662"/>
      <c r="O203" s="76"/>
    </row>
    <row r="204" spans="1:15" ht="30.75" customHeight="1">
      <c r="A204" s="120">
        <v>2200101</v>
      </c>
      <c r="B204" s="191" t="s">
        <v>625</v>
      </c>
      <c r="C204" s="285" t="s">
        <v>119</v>
      </c>
      <c r="D204" s="396" t="s">
        <v>259</v>
      </c>
      <c r="E204" s="312">
        <v>15</v>
      </c>
      <c r="F204" s="189">
        <v>3276</v>
      </c>
      <c r="G204" s="189">
        <v>0</v>
      </c>
      <c r="H204" s="189">
        <v>0</v>
      </c>
      <c r="I204" s="189">
        <v>0</v>
      </c>
      <c r="J204" s="189">
        <v>127</v>
      </c>
      <c r="K204" s="189">
        <v>0</v>
      </c>
      <c r="L204" s="189">
        <v>0</v>
      </c>
      <c r="M204" s="189">
        <v>0</v>
      </c>
      <c r="N204" s="189">
        <f aca="true" t="shared" si="39" ref="N204:N211">F204+G204+H204+I204-J204+K204-L204+M204</f>
        <v>3149</v>
      </c>
      <c r="O204" s="16"/>
    </row>
    <row r="205" spans="1:15" ht="30.75" customHeight="1">
      <c r="A205" s="120">
        <v>5200103</v>
      </c>
      <c r="B205" s="189" t="s">
        <v>120</v>
      </c>
      <c r="C205" s="285" t="s">
        <v>121</v>
      </c>
      <c r="D205" s="396" t="s">
        <v>2</v>
      </c>
      <c r="E205" s="312">
        <v>15</v>
      </c>
      <c r="F205" s="189">
        <v>3799</v>
      </c>
      <c r="G205" s="189">
        <v>0</v>
      </c>
      <c r="H205" s="189">
        <v>0</v>
      </c>
      <c r="I205" s="189">
        <v>0</v>
      </c>
      <c r="J205" s="189">
        <v>317</v>
      </c>
      <c r="K205" s="189">
        <v>0</v>
      </c>
      <c r="L205" s="189">
        <v>0</v>
      </c>
      <c r="M205" s="189">
        <v>0</v>
      </c>
      <c r="N205" s="189">
        <f t="shared" si="39"/>
        <v>3482</v>
      </c>
      <c r="O205" s="29"/>
    </row>
    <row r="206" spans="1:15" ht="30.75" customHeight="1">
      <c r="A206" s="120">
        <v>5300000</v>
      </c>
      <c r="B206" s="493" t="s">
        <v>122</v>
      </c>
      <c r="C206" s="285" t="s">
        <v>123</v>
      </c>
      <c r="D206" s="396" t="s">
        <v>259</v>
      </c>
      <c r="E206" s="312">
        <v>15</v>
      </c>
      <c r="F206" s="189">
        <v>6006</v>
      </c>
      <c r="G206" s="189">
        <v>0</v>
      </c>
      <c r="H206" s="189">
        <v>0</v>
      </c>
      <c r="I206" s="189">
        <v>0</v>
      </c>
      <c r="J206" s="189">
        <v>736</v>
      </c>
      <c r="K206" s="189">
        <v>0</v>
      </c>
      <c r="L206" s="189">
        <v>500</v>
      </c>
      <c r="M206" s="189">
        <v>0</v>
      </c>
      <c r="N206" s="189">
        <f t="shared" si="39"/>
        <v>4770</v>
      </c>
      <c r="O206" s="29"/>
    </row>
    <row r="207" spans="1:15" ht="30.75" customHeight="1">
      <c r="A207" s="120">
        <v>5300101</v>
      </c>
      <c r="B207" s="189" t="s">
        <v>124</v>
      </c>
      <c r="C207" s="285" t="s">
        <v>910</v>
      </c>
      <c r="D207" s="396" t="s">
        <v>2</v>
      </c>
      <c r="E207" s="312">
        <v>15</v>
      </c>
      <c r="F207" s="189">
        <v>3276</v>
      </c>
      <c r="G207" s="189">
        <v>0</v>
      </c>
      <c r="H207" s="189">
        <v>0</v>
      </c>
      <c r="I207" s="189">
        <v>0</v>
      </c>
      <c r="J207" s="189">
        <v>127</v>
      </c>
      <c r="K207" s="189">
        <v>0</v>
      </c>
      <c r="L207" s="189">
        <v>0</v>
      </c>
      <c r="M207" s="189">
        <v>0</v>
      </c>
      <c r="N207" s="189">
        <f t="shared" si="39"/>
        <v>3149</v>
      </c>
      <c r="O207" s="122"/>
    </row>
    <row r="208" spans="1:15" ht="30.75" customHeight="1">
      <c r="A208" s="120">
        <v>5300201</v>
      </c>
      <c r="B208" s="189" t="s">
        <v>125</v>
      </c>
      <c r="C208" s="285" t="s">
        <v>126</v>
      </c>
      <c r="D208" s="396" t="s">
        <v>369</v>
      </c>
      <c r="E208" s="312">
        <v>15</v>
      </c>
      <c r="F208" s="189">
        <v>4259</v>
      </c>
      <c r="G208" s="189">
        <v>0</v>
      </c>
      <c r="H208" s="189">
        <v>0</v>
      </c>
      <c r="I208" s="189">
        <v>0</v>
      </c>
      <c r="J208" s="189">
        <v>391</v>
      </c>
      <c r="K208" s="189">
        <v>0</v>
      </c>
      <c r="L208" s="189">
        <v>0</v>
      </c>
      <c r="M208" s="189">
        <v>0</v>
      </c>
      <c r="N208" s="189">
        <f t="shared" si="39"/>
        <v>3868</v>
      </c>
      <c r="O208" s="122"/>
    </row>
    <row r="209" spans="1:15" ht="30.75" customHeight="1">
      <c r="A209" s="120">
        <v>5300202</v>
      </c>
      <c r="B209" s="189" t="s">
        <v>127</v>
      </c>
      <c r="C209" s="285" t="s">
        <v>128</v>
      </c>
      <c r="D209" s="396" t="s">
        <v>370</v>
      </c>
      <c r="E209" s="312">
        <v>15</v>
      </c>
      <c r="F209" s="189">
        <v>3148</v>
      </c>
      <c r="G209" s="189">
        <v>0</v>
      </c>
      <c r="H209" s="189">
        <v>0</v>
      </c>
      <c r="I209" s="189">
        <v>0</v>
      </c>
      <c r="J209" s="189">
        <v>113</v>
      </c>
      <c r="K209" s="189">
        <v>0</v>
      </c>
      <c r="L209" s="189">
        <v>0</v>
      </c>
      <c r="M209" s="189">
        <v>0</v>
      </c>
      <c r="N209" s="189">
        <f t="shared" si="39"/>
        <v>3035</v>
      </c>
      <c r="O209" s="122"/>
    </row>
    <row r="210" spans="1:15" ht="30.75" customHeight="1">
      <c r="A210" s="120">
        <v>5300204</v>
      </c>
      <c r="B210" s="189" t="s">
        <v>129</v>
      </c>
      <c r="C210" s="285" t="s">
        <v>911</v>
      </c>
      <c r="D210" s="396" t="s">
        <v>371</v>
      </c>
      <c r="E210" s="312">
        <v>15</v>
      </c>
      <c r="F210" s="189">
        <v>4805</v>
      </c>
      <c r="G210" s="189">
        <v>0</v>
      </c>
      <c r="H210" s="189">
        <v>0</v>
      </c>
      <c r="I210" s="189">
        <v>0</v>
      </c>
      <c r="J210" s="189">
        <v>489</v>
      </c>
      <c r="K210" s="189">
        <v>0</v>
      </c>
      <c r="L210" s="189">
        <v>0</v>
      </c>
      <c r="M210" s="189">
        <v>0</v>
      </c>
      <c r="N210" s="189">
        <f t="shared" si="39"/>
        <v>4316</v>
      </c>
      <c r="O210" s="122"/>
    </row>
    <row r="211" spans="1:15" ht="30.75" customHeight="1">
      <c r="A211" s="120">
        <v>5300206</v>
      </c>
      <c r="B211" s="189" t="s">
        <v>618</v>
      </c>
      <c r="C211" s="285" t="s">
        <v>130</v>
      </c>
      <c r="D211" s="396" t="s">
        <v>372</v>
      </c>
      <c r="E211" s="312">
        <v>15</v>
      </c>
      <c r="F211" s="189">
        <v>4259</v>
      </c>
      <c r="G211" s="189">
        <v>0</v>
      </c>
      <c r="H211" s="189">
        <v>0</v>
      </c>
      <c r="I211" s="189">
        <v>0</v>
      </c>
      <c r="J211" s="189">
        <v>391</v>
      </c>
      <c r="K211" s="189">
        <v>0</v>
      </c>
      <c r="L211" s="189">
        <v>0</v>
      </c>
      <c r="M211" s="189">
        <v>0</v>
      </c>
      <c r="N211" s="189">
        <f t="shared" si="39"/>
        <v>3868</v>
      </c>
      <c r="O211" s="122"/>
    </row>
    <row r="212" spans="1:15" s="202" customFormat="1" ht="30.75" customHeight="1">
      <c r="A212" s="120">
        <v>5300207</v>
      </c>
      <c r="B212" s="189" t="s">
        <v>131</v>
      </c>
      <c r="C212" s="285" t="s">
        <v>132</v>
      </c>
      <c r="D212" s="396" t="s">
        <v>370</v>
      </c>
      <c r="E212" s="312">
        <v>15</v>
      </c>
      <c r="F212" s="189">
        <v>3549</v>
      </c>
      <c r="G212" s="189">
        <v>0</v>
      </c>
      <c r="H212" s="189">
        <v>0</v>
      </c>
      <c r="I212" s="189">
        <v>0</v>
      </c>
      <c r="J212" s="189">
        <v>175</v>
      </c>
      <c r="K212" s="189">
        <v>0</v>
      </c>
      <c r="L212" s="189">
        <v>0</v>
      </c>
      <c r="M212" s="189">
        <v>0</v>
      </c>
      <c r="N212" s="189">
        <f>F212+G212+H212+I212-J212+K212-L212+M212</f>
        <v>3374</v>
      </c>
      <c r="O212" s="122"/>
    </row>
    <row r="213" spans="1:15" ht="15.75" customHeight="1">
      <c r="A213" s="496" t="s">
        <v>64</v>
      </c>
      <c r="B213" s="497"/>
      <c r="C213" s="498"/>
      <c r="D213" s="497"/>
      <c r="E213" s="499"/>
      <c r="F213" s="500">
        <f aca="true" t="shared" si="40" ref="F213:N213">SUM(F204:F212)</f>
        <v>36377</v>
      </c>
      <c r="G213" s="500">
        <f t="shared" si="40"/>
        <v>0</v>
      </c>
      <c r="H213" s="500">
        <f t="shared" si="40"/>
        <v>0</v>
      </c>
      <c r="I213" s="500">
        <f t="shared" si="40"/>
        <v>0</v>
      </c>
      <c r="J213" s="500">
        <f t="shared" si="40"/>
        <v>2866</v>
      </c>
      <c r="K213" s="500">
        <f t="shared" si="40"/>
        <v>0</v>
      </c>
      <c r="L213" s="500">
        <f t="shared" si="40"/>
        <v>500</v>
      </c>
      <c r="M213" s="500">
        <f t="shared" si="40"/>
        <v>0</v>
      </c>
      <c r="N213" s="500">
        <f t="shared" si="40"/>
        <v>33011</v>
      </c>
      <c r="O213" s="501"/>
    </row>
    <row r="214" spans="1:15" ht="24.75" customHeight="1">
      <c r="A214" s="56"/>
      <c r="B214" s="181" t="s">
        <v>31</v>
      </c>
      <c r="C214" s="413"/>
      <c r="D214" s="61"/>
      <c r="E214" s="347"/>
      <c r="F214" s="195">
        <f aca="true" t="shared" si="41" ref="F214:M214">F199+F202+F213</f>
        <v>63480</v>
      </c>
      <c r="G214" s="195">
        <f t="shared" si="41"/>
        <v>0</v>
      </c>
      <c r="H214" s="195">
        <f t="shared" si="41"/>
        <v>0</v>
      </c>
      <c r="I214" s="195">
        <f t="shared" si="41"/>
        <v>0</v>
      </c>
      <c r="J214" s="195">
        <f>J199+J202+J213</f>
        <v>6469</v>
      </c>
      <c r="K214" s="195">
        <f t="shared" si="41"/>
        <v>0</v>
      </c>
      <c r="L214" s="195">
        <f t="shared" si="41"/>
        <v>2000</v>
      </c>
      <c r="M214" s="195">
        <f t="shared" si="41"/>
        <v>0</v>
      </c>
      <c r="N214" s="195">
        <f>N199+N202+N213</f>
        <v>55011</v>
      </c>
      <c r="O214" s="57"/>
    </row>
    <row r="215" spans="1:15" s="187" customFormat="1" ht="12.75" customHeight="1">
      <c r="A215" s="437"/>
      <c r="B215" s="438"/>
      <c r="C215" s="438"/>
      <c r="D215" s="438" t="s">
        <v>463</v>
      </c>
      <c r="E215" s="439"/>
      <c r="F215" s="438"/>
      <c r="G215" s="438"/>
      <c r="H215" s="438"/>
      <c r="J215" s="443" t="s">
        <v>464</v>
      </c>
      <c r="K215" s="443"/>
      <c r="L215" s="438"/>
      <c r="M215" s="438"/>
      <c r="N215" s="438" t="s">
        <v>464</v>
      </c>
      <c r="O215" s="440"/>
    </row>
    <row r="216" spans="1:15" s="187" customFormat="1" ht="8.25" customHeight="1">
      <c r="A216" s="437"/>
      <c r="B216" s="438"/>
      <c r="C216" s="438"/>
      <c r="D216" s="438"/>
      <c r="E216" s="439"/>
      <c r="F216" s="438"/>
      <c r="G216" s="438"/>
      <c r="H216" s="438"/>
      <c r="J216" s="452"/>
      <c r="K216" s="460"/>
      <c r="L216" s="437"/>
      <c r="M216" s="438"/>
      <c r="N216" s="438"/>
      <c r="O216" s="441"/>
    </row>
    <row r="217" spans="1:15" s="187" customFormat="1" ht="10.5" customHeight="1">
      <c r="A217" s="437" t="s">
        <v>472</v>
      </c>
      <c r="B217" s="438"/>
      <c r="C217" s="438" t="s">
        <v>1285</v>
      </c>
      <c r="D217" s="438"/>
      <c r="E217" s="439"/>
      <c r="F217" s="438"/>
      <c r="G217" s="438"/>
      <c r="H217" s="438"/>
      <c r="J217" s="443" t="s">
        <v>975</v>
      </c>
      <c r="K217" s="460"/>
      <c r="L217" s="437"/>
      <c r="M217" s="438" t="s">
        <v>972</v>
      </c>
      <c r="N217" s="438"/>
      <c r="O217" s="441"/>
    </row>
    <row r="218" spans="1:15" ht="15" customHeight="1">
      <c r="A218" s="437"/>
      <c r="B218" s="438"/>
      <c r="C218" s="438" t="s">
        <v>600</v>
      </c>
      <c r="D218" s="438"/>
      <c r="E218" s="439"/>
      <c r="F218" s="438"/>
      <c r="G218" s="438"/>
      <c r="H218" s="438"/>
      <c r="I218" s="2"/>
      <c r="J218" s="442" t="s">
        <v>461</v>
      </c>
      <c r="K218" s="442"/>
      <c r="L218" s="438"/>
      <c r="M218" s="438" t="s">
        <v>462</v>
      </c>
      <c r="N218" s="438"/>
      <c r="O218" s="440"/>
    </row>
    <row r="219" spans="1:15" ht="22.5" customHeight="1">
      <c r="A219" s="183" t="s">
        <v>0</v>
      </c>
      <c r="B219" s="20"/>
      <c r="C219" s="169" t="s">
        <v>624</v>
      </c>
      <c r="D219" s="169"/>
      <c r="E219" s="325"/>
      <c r="F219" s="4"/>
      <c r="G219" s="4"/>
      <c r="H219" s="4"/>
      <c r="I219" s="4"/>
      <c r="J219" s="4"/>
      <c r="K219" s="4"/>
      <c r="L219" s="4"/>
      <c r="M219" s="4"/>
      <c r="N219" s="4"/>
      <c r="O219" s="27"/>
    </row>
    <row r="220" spans="1:15" ht="15" customHeight="1">
      <c r="A220" s="6"/>
      <c r="B220" s="96" t="s">
        <v>22</v>
      </c>
      <c r="C220" s="401"/>
      <c r="D220" s="7"/>
      <c r="E220" s="315"/>
      <c r="F220" s="7"/>
      <c r="G220" s="7"/>
      <c r="H220" s="7"/>
      <c r="I220" s="8"/>
      <c r="J220" s="7"/>
      <c r="K220" s="7"/>
      <c r="L220" s="8"/>
      <c r="M220" s="7"/>
      <c r="N220" s="7"/>
      <c r="O220" s="391" t="s">
        <v>1380</v>
      </c>
    </row>
    <row r="221" spans="1:15" s="300" customFormat="1" ht="17.25" customHeight="1">
      <c r="A221" s="10"/>
      <c r="B221" s="11"/>
      <c r="C221" s="402"/>
      <c r="D221" s="95" t="s">
        <v>1471</v>
      </c>
      <c r="E221" s="316"/>
      <c r="F221" s="12"/>
      <c r="G221" s="12"/>
      <c r="H221" s="12"/>
      <c r="I221" s="12"/>
      <c r="J221" s="12"/>
      <c r="K221" s="12"/>
      <c r="L221" s="12"/>
      <c r="M221" s="12"/>
      <c r="N221" s="12"/>
      <c r="O221" s="28"/>
    </row>
    <row r="222" spans="1:15" ht="25.5" customHeight="1">
      <c r="A222" s="293" t="s">
        <v>427</v>
      </c>
      <c r="B222" s="294" t="s">
        <v>428</v>
      </c>
      <c r="C222" s="412" t="s">
        <v>1</v>
      </c>
      <c r="D222" s="294" t="s">
        <v>426</v>
      </c>
      <c r="E222" s="334" t="s">
        <v>434</v>
      </c>
      <c r="F222" s="238" t="s">
        <v>423</v>
      </c>
      <c r="G222" s="238" t="s">
        <v>424</v>
      </c>
      <c r="H222" s="239" t="s">
        <v>33</v>
      </c>
      <c r="I222" s="238" t="s">
        <v>425</v>
      </c>
      <c r="J222" s="238" t="s">
        <v>17</v>
      </c>
      <c r="K222" s="238" t="s">
        <v>18</v>
      </c>
      <c r="L222" s="238" t="s">
        <v>432</v>
      </c>
      <c r="M222" s="238" t="s">
        <v>30</v>
      </c>
      <c r="N222" s="238" t="s">
        <v>429</v>
      </c>
      <c r="O222" s="296" t="s">
        <v>19</v>
      </c>
    </row>
    <row r="223" spans="1:16" ht="16.5" customHeight="1">
      <c r="A223" s="663" t="s">
        <v>53</v>
      </c>
      <c r="B223" s="81"/>
      <c r="C223" s="77"/>
      <c r="D223" s="78"/>
      <c r="E223" s="338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31"/>
    </row>
    <row r="224" spans="1:15" ht="39" customHeight="1">
      <c r="A224" s="659">
        <v>55003</v>
      </c>
      <c r="B224" s="894" t="s">
        <v>1055</v>
      </c>
      <c r="C224" s="166" t="s">
        <v>1243</v>
      </c>
      <c r="D224" s="396" t="s">
        <v>546</v>
      </c>
      <c r="E224" s="312">
        <v>15</v>
      </c>
      <c r="F224" s="189">
        <v>4420</v>
      </c>
      <c r="G224" s="189">
        <v>0</v>
      </c>
      <c r="H224" s="189">
        <v>0</v>
      </c>
      <c r="I224" s="189">
        <v>0</v>
      </c>
      <c r="J224" s="189">
        <v>420</v>
      </c>
      <c r="K224" s="189">
        <v>0</v>
      </c>
      <c r="L224" s="189">
        <v>0</v>
      </c>
      <c r="M224" s="189">
        <v>0</v>
      </c>
      <c r="N224" s="189">
        <f>F224+G224+H224+I224-J224+K224-L224+M224</f>
        <v>4000</v>
      </c>
      <c r="O224" s="657"/>
    </row>
    <row r="225" spans="1:15" ht="15" customHeight="1">
      <c r="A225" s="496" t="s">
        <v>64</v>
      </c>
      <c r="B225" s="497"/>
      <c r="C225" s="498"/>
      <c r="D225" s="497"/>
      <c r="E225" s="499"/>
      <c r="F225" s="500">
        <f aca="true" t="shared" si="42" ref="F225:M225">F224</f>
        <v>4420</v>
      </c>
      <c r="G225" s="500">
        <f t="shared" si="42"/>
        <v>0</v>
      </c>
      <c r="H225" s="500">
        <f t="shared" si="42"/>
        <v>0</v>
      </c>
      <c r="I225" s="500">
        <f t="shared" si="42"/>
        <v>0</v>
      </c>
      <c r="J225" s="500">
        <f>J224</f>
        <v>420</v>
      </c>
      <c r="K225" s="500">
        <f t="shared" si="42"/>
        <v>0</v>
      </c>
      <c r="L225" s="500">
        <f t="shared" si="42"/>
        <v>0</v>
      </c>
      <c r="M225" s="500">
        <f t="shared" si="42"/>
        <v>0</v>
      </c>
      <c r="N225" s="500">
        <f>N224</f>
        <v>4000</v>
      </c>
      <c r="O225" s="501"/>
    </row>
    <row r="226" spans="1:15" ht="16.5" customHeight="1">
      <c r="A226" s="100" t="s">
        <v>350</v>
      </c>
      <c r="B226" s="194"/>
      <c r="C226" s="405"/>
      <c r="D226" s="194"/>
      <c r="E226" s="320"/>
      <c r="F226" s="194"/>
      <c r="G226" s="194"/>
      <c r="H226" s="194"/>
      <c r="I226" s="194"/>
      <c r="J226" s="194"/>
      <c r="K226" s="194"/>
      <c r="L226" s="194"/>
      <c r="M226" s="194"/>
      <c r="N226" s="194"/>
      <c r="O226" s="76"/>
    </row>
    <row r="227" spans="1:15" ht="38.25" customHeight="1">
      <c r="A227" s="659">
        <v>560001</v>
      </c>
      <c r="B227" s="894" t="s">
        <v>993</v>
      </c>
      <c r="C227" s="924" t="s">
        <v>1104</v>
      </c>
      <c r="D227" s="396" t="s">
        <v>547</v>
      </c>
      <c r="E227" s="312">
        <v>15</v>
      </c>
      <c r="F227" s="189">
        <v>6298</v>
      </c>
      <c r="G227" s="189">
        <v>0</v>
      </c>
      <c r="H227" s="189">
        <v>0</v>
      </c>
      <c r="I227" s="189">
        <v>0</v>
      </c>
      <c r="J227" s="189">
        <v>798</v>
      </c>
      <c r="K227" s="189">
        <v>0</v>
      </c>
      <c r="L227" s="189">
        <v>0</v>
      </c>
      <c r="M227" s="189">
        <v>0</v>
      </c>
      <c r="N227" s="189">
        <f>F227+G227+H227+I227-J227+K227-L227+M227</f>
        <v>5500</v>
      </c>
      <c r="O227" s="654"/>
    </row>
    <row r="228" spans="1:15" ht="15" customHeight="1">
      <c r="A228" s="502" t="s">
        <v>64</v>
      </c>
      <c r="B228" s="497"/>
      <c r="C228" s="498"/>
      <c r="D228" s="503"/>
      <c r="E228" s="504"/>
      <c r="F228" s="500">
        <f aca="true" t="shared" si="43" ref="F228:N228">SUM(F227:F227)</f>
        <v>6298</v>
      </c>
      <c r="G228" s="500">
        <f t="shared" si="43"/>
        <v>0</v>
      </c>
      <c r="H228" s="500">
        <f t="shared" si="43"/>
        <v>0</v>
      </c>
      <c r="I228" s="500">
        <f t="shared" si="43"/>
        <v>0</v>
      </c>
      <c r="J228" s="500">
        <f t="shared" si="43"/>
        <v>798</v>
      </c>
      <c r="K228" s="500">
        <f t="shared" si="43"/>
        <v>0</v>
      </c>
      <c r="L228" s="500">
        <f t="shared" si="43"/>
        <v>0</v>
      </c>
      <c r="M228" s="500">
        <f t="shared" si="43"/>
        <v>0</v>
      </c>
      <c r="N228" s="500">
        <f t="shared" si="43"/>
        <v>5500</v>
      </c>
      <c r="O228" s="510"/>
    </row>
    <row r="229" spans="1:15" ht="16.5" customHeight="1">
      <c r="A229" s="100" t="s">
        <v>351</v>
      </c>
      <c r="B229" s="194"/>
      <c r="C229" s="405"/>
      <c r="D229" s="204"/>
      <c r="E229" s="320"/>
      <c r="F229" s="194"/>
      <c r="G229" s="194"/>
      <c r="H229" s="194"/>
      <c r="I229" s="194"/>
      <c r="J229" s="194"/>
      <c r="K229" s="194"/>
      <c r="L229" s="194"/>
      <c r="M229" s="194"/>
      <c r="N229" s="194"/>
      <c r="O229" s="76"/>
    </row>
    <row r="230" spans="1:15" ht="38.25" customHeight="1">
      <c r="A230" s="170">
        <v>5700001</v>
      </c>
      <c r="B230" s="191" t="s">
        <v>994</v>
      </c>
      <c r="C230" s="924" t="s">
        <v>1065</v>
      </c>
      <c r="D230" s="396" t="s">
        <v>548</v>
      </c>
      <c r="E230" s="312">
        <v>15</v>
      </c>
      <c r="F230" s="189">
        <v>8841</v>
      </c>
      <c r="G230" s="189">
        <v>0</v>
      </c>
      <c r="H230" s="189">
        <v>0</v>
      </c>
      <c r="I230" s="189">
        <v>0</v>
      </c>
      <c r="J230" s="189">
        <v>1341</v>
      </c>
      <c r="K230" s="189">
        <v>0</v>
      </c>
      <c r="L230" s="189">
        <v>0</v>
      </c>
      <c r="M230" s="189">
        <v>0</v>
      </c>
      <c r="N230" s="189">
        <f aca="true" t="shared" si="44" ref="N230:N236">F230+G230+H230+I230-J230+K230-L230+M230</f>
        <v>7500</v>
      </c>
      <c r="O230" s="29"/>
    </row>
    <row r="231" spans="1:15" ht="38.25" customHeight="1">
      <c r="A231" s="120">
        <v>6200202</v>
      </c>
      <c r="B231" s="189" t="s">
        <v>137</v>
      </c>
      <c r="C231" s="285" t="s">
        <v>138</v>
      </c>
      <c r="D231" s="396" t="s">
        <v>375</v>
      </c>
      <c r="E231" s="312">
        <v>15</v>
      </c>
      <c r="F231" s="189">
        <v>3811</v>
      </c>
      <c r="G231" s="189">
        <v>0</v>
      </c>
      <c r="H231" s="189">
        <v>0</v>
      </c>
      <c r="I231" s="189">
        <v>0</v>
      </c>
      <c r="J231" s="189">
        <v>319</v>
      </c>
      <c r="K231" s="189">
        <v>0</v>
      </c>
      <c r="L231" s="189">
        <v>0</v>
      </c>
      <c r="M231" s="189">
        <v>0</v>
      </c>
      <c r="N231" s="189">
        <f t="shared" si="44"/>
        <v>3492</v>
      </c>
      <c r="O231" s="29"/>
    </row>
    <row r="232" spans="1:15" ht="39.75" customHeight="1">
      <c r="A232" s="120">
        <v>8100201</v>
      </c>
      <c r="B232" s="59" t="s">
        <v>177</v>
      </c>
      <c r="C232" s="166" t="s">
        <v>178</v>
      </c>
      <c r="D232" s="455" t="s">
        <v>377</v>
      </c>
      <c r="E232" s="329">
        <v>15</v>
      </c>
      <c r="F232" s="59">
        <v>3500</v>
      </c>
      <c r="G232" s="59">
        <v>0</v>
      </c>
      <c r="H232" s="59">
        <v>0</v>
      </c>
      <c r="I232" s="59">
        <v>0</v>
      </c>
      <c r="J232" s="59">
        <v>152</v>
      </c>
      <c r="K232" s="59">
        <v>0</v>
      </c>
      <c r="L232" s="59">
        <v>0</v>
      </c>
      <c r="M232" s="59">
        <v>0</v>
      </c>
      <c r="N232" s="189">
        <f t="shared" si="44"/>
        <v>3348</v>
      </c>
      <c r="O232" s="29"/>
    </row>
    <row r="233" spans="1:15" ht="39.75" customHeight="1">
      <c r="A233" s="120">
        <v>8100203</v>
      </c>
      <c r="B233" s="59" t="s">
        <v>181</v>
      </c>
      <c r="C233" s="166" t="s">
        <v>913</v>
      </c>
      <c r="D233" s="398" t="s">
        <v>182</v>
      </c>
      <c r="E233" s="329">
        <v>15</v>
      </c>
      <c r="F233" s="59">
        <v>4132</v>
      </c>
      <c r="G233" s="59">
        <v>0</v>
      </c>
      <c r="H233" s="59">
        <v>0</v>
      </c>
      <c r="I233" s="59">
        <v>0</v>
      </c>
      <c r="J233" s="59">
        <v>370</v>
      </c>
      <c r="K233" s="59">
        <v>0</v>
      </c>
      <c r="L233" s="59">
        <v>0</v>
      </c>
      <c r="M233" s="59">
        <v>0</v>
      </c>
      <c r="N233" s="189">
        <f t="shared" si="44"/>
        <v>3762</v>
      </c>
      <c r="O233" s="29"/>
    </row>
    <row r="234" spans="1:15" s="205" customFormat="1" ht="38.25" customHeight="1">
      <c r="A234" s="120">
        <v>8100209</v>
      </c>
      <c r="B234" s="189" t="s">
        <v>257</v>
      </c>
      <c r="C234" s="285" t="s">
        <v>912</v>
      </c>
      <c r="D234" s="396" t="s">
        <v>376</v>
      </c>
      <c r="E234" s="312">
        <v>15</v>
      </c>
      <c r="F234" s="189">
        <v>2924</v>
      </c>
      <c r="G234" s="189">
        <v>0</v>
      </c>
      <c r="H234" s="189">
        <v>0</v>
      </c>
      <c r="I234" s="189">
        <v>0</v>
      </c>
      <c r="J234" s="189">
        <v>69</v>
      </c>
      <c r="K234" s="189">
        <v>0</v>
      </c>
      <c r="L234" s="189">
        <v>0</v>
      </c>
      <c r="M234" s="189">
        <v>0</v>
      </c>
      <c r="N234" s="189">
        <f t="shared" si="44"/>
        <v>2855</v>
      </c>
      <c r="O234" s="29"/>
    </row>
    <row r="235" spans="1:15" ht="39.75" customHeight="1">
      <c r="A235" s="120">
        <v>11100201</v>
      </c>
      <c r="B235" s="59" t="s">
        <v>204</v>
      </c>
      <c r="C235" s="166" t="s">
        <v>914</v>
      </c>
      <c r="D235" s="43" t="s">
        <v>9</v>
      </c>
      <c r="E235" s="329">
        <v>15</v>
      </c>
      <c r="F235" s="59">
        <v>2746</v>
      </c>
      <c r="G235" s="59">
        <v>0</v>
      </c>
      <c r="H235" s="59">
        <v>0</v>
      </c>
      <c r="I235" s="59">
        <v>0</v>
      </c>
      <c r="J235" s="59">
        <v>49</v>
      </c>
      <c r="K235" s="59">
        <v>0</v>
      </c>
      <c r="L235" s="59">
        <v>0</v>
      </c>
      <c r="M235" s="59">
        <v>0</v>
      </c>
      <c r="N235" s="189">
        <f t="shared" si="44"/>
        <v>2697</v>
      </c>
      <c r="O235" s="29"/>
    </row>
    <row r="236" spans="1:15" ht="39.75" customHeight="1">
      <c r="A236" s="120">
        <v>11100210</v>
      </c>
      <c r="B236" s="14" t="s">
        <v>209</v>
      </c>
      <c r="C236" s="166" t="s">
        <v>210</v>
      </c>
      <c r="D236" s="43" t="s">
        <v>9</v>
      </c>
      <c r="E236" s="329">
        <v>15</v>
      </c>
      <c r="F236" s="59">
        <v>3494</v>
      </c>
      <c r="G236" s="59">
        <v>3100</v>
      </c>
      <c r="H236" s="59">
        <v>0</v>
      </c>
      <c r="I236" s="59">
        <v>0</v>
      </c>
      <c r="J236" s="59">
        <v>861</v>
      </c>
      <c r="K236" s="59">
        <v>0</v>
      </c>
      <c r="L236" s="59">
        <v>0</v>
      </c>
      <c r="M236" s="59">
        <v>0</v>
      </c>
      <c r="N236" s="189">
        <f t="shared" si="44"/>
        <v>5733</v>
      </c>
      <c r="O236" s="29"/>
    </row>
    <row r="237" spans="1:15" ht="15" customHeight="1">
      <c r="A237" s="505" t="s">
        <v>64</v>
      </c>
      <c r="B237" s="506"/>
      <c r="C237" s="498"/>
      <c r="D237" s="507"/>
      <c r="E237" s="508"/>
      <c r="F237" s="500">
        <f>SUM(F230:F236)</f>
        <v>29448</v>
      </c>
      <c r="G237" s="500">
        <f aca="true" t="shared" si="45" ref="G237:N237">SUM(G230:G236)</f>
        <v>3100</v>
      </c>
      <c r="H237" s="500">
        <f t="shared" si="45"/>
        <v>0</v>
      </c>
      <c r="I237" s="500">
        <f t="shared" si="45"/>
        <v>0</v>
      </c>
      <c r="J237" s="500">
        <f t="shared" si="45"/>
        <v>3161</v>
      </c>
      <c r="K237" s="500">
        <f t="shared" si="45"/>
        <v>0</v>
      </c>
      <c r="L237" s="500">
        <f t="shared" si="45"/>
        <v>0</v>
      </c>
      <c r="M237" s="500">
        <f t="shared" si="45"/>
        <v>0</v>
      </c>
      <c r="N237" s="500">
        <f t="shared" si="45"/>
        <v>29387</v>
      </c>
      <c r="O237" s="664"/>
    </row>
    <row r="238" spans="1:15" ht="16.5" customHeight="1">
      <c r="A238" s="100" t="s">
        <v>65</v>
      </c>
      <c r="B238" s="198"/>
      <c r="C238" s="405"/>
      <c r="D238" s="204"/>
      <c r="E238" s="320"/>
      <c r="F238" s="198"/>
      <c r="G238" s="198"/>
      <c r="H238" s="198"/>
      <c r="I238" s="198"/>
      <c r="J238" s="198"/>
      <c r="K238" s="198"/>
      <c r="L238" s="198"/>
      <c r="M238" s="198"/>
      <c r="N238" s="198"/>
      <c r="O238" s="76"/>
    </row>
    <row r="239" spans="1:15" ht="38.25" customHeight="1">
      <c r="A239" s="170">
        <v>580002</v>
      </c>
      <c r="B239" s="191" t="s">
        <v>995</v>
      </c>
      <c r="C239" s="924" t="s">
        <v>1066</v>
      </c>
      <c r="D239" s="396" t="s">
        <v>549</v>
      </c>
      <c r="E239" s="312">
        <v>15</v>
      </c>
      <c r="F239" s="189">
        <v>5662</v>
      </c>
      <c r="G239" s="189">
        <v>0</v>
      </c>
      <c r="H239" s="189">
        <v>0</v>
      </c>
      <c r="I239" s="189">
        <v>0</v>
      </c>
      <c r="J239" s="189">
        <v>662</v>
      </c>
      <c r="K239" s="189">
        <v>0</v>
      </c>
      <c r="L239" s="189">
        <v>0</v>
      </c>
      <c r="M239" s="189">
        <v>0</v>
      </c>
      <c r="N239" s="189">
        <f>F239+G239+H239+I239-J239+K239-L239+M239</f>
        <v>5000</v>
      </c>
      <c r="O239" s="29"/>
    </row>
    <row r="240" spans="1:15" ht="33.75" customHeight="1">
      <c r="A240" s="120">
        <v>6300201</v>
      </c>
      <c r="B240" s="189" t="s">
        <v>139</v>
      </c>
      <c r="C240" s="285" t="s">
        <v>140</v>
      </c>
      <c r="D240" s="396" t="s">
        <v>458</v>
      </c>
      <c r="E240" s="312">
        <v>15</v>
      </c>
      <c r="F240" s="189">
        <v>5497</v>
      </c>
      <c r="G240" s="189">
        <v>0</v>
      </c>
      <c r="H240" s="189">
        <v>0</v>
      </c>
      <c r="I240" s="189">
        <v>0</v>
      </c>
      <c r="J240" s="189">
        <v>627</v>
      </c>
      <c r="K240" s="189">
        <v>0</v>
      </c>
      <c r="L240" s="189">
        <v>0</v>
      </c>
      <c r="M240" s="189">
        <v>0</v>
      </c>
      <c r="N240" s="189">
        <f>F240+G240+H240+I240-J240+K240-L240+M240</f>
        <v>4870</v>
      </c>
      <c r="O240" s="43"/>
    </row>
    <row r="241" spans="1:15" s="23" customFormat="1" ht="15" customHeight="1">
      <c r="A241" s="502" t="s">
        <v>64</v>
      </c>
      <c r="B241" s="497"/>
      <c r="C241" s="498"/>
      <c r="D241" s="497"/>
      <c r="E241" s="499"/>
      <c r="F241" s="500">
        <f>SUM(F239:F240)</f>
        <v>11159</v>
      </c>
      <c r="G241" s="500">
        <f aca="true" t="shared" si="46" ref="G241:N241">SUM(G239:G240)</f>
        <v>0</v>
      </c>
      <c r="H241" s="500">
        <f t="shared" si="46"/>
        <v>0</v>
      </c>
      <c r="I241" s="500">
        <f t="shared" si="46"/>
        <v>0</v>
      </c>
      <c r="J241" s="500">
        <f t="shared" si="46"/>
        <v>1289</v>
      </c>
      <c r="K241" s="500">
        <f t="shared" si="46"/>
        <v>0</v>
      </c>
      <c r="L241" s="500">
        <f t="shared" si="46"/>
        <v>0</v>
      </c>
      <c r="M241" s="500">
        <f t="shared" si="46"/>
        <v>0</v>
      </c>
      <c r="N241" s="500">
        <f t="shared" si="46"/>
        <v>9870</v>
      </c>
      <c r="O241" s="500"/>
    </row>
    <row r="242" spans="1:15" s="41" customFormat="1" ht="21.75" customHeight="1">
      <c r="A242" s="148"/>
      <c r="B242" s="492" t="s">
        <v>31</v>
      </c>
      <c r="C242" s="57"/>
      <c r="D242" s="57"/>
      <c r="E242" s="336"/>
      <c r="F242" s="195">
        <f aca="true" t="shared" si="47" ref="F242:N242">F225+F228+F237+F241</f>
        <v>51325</v>
      </c>
      <c r="G242" s="195">
        <f t="shared" si="47"/>
        <v>3100</v>
      </c>
      <c r="H242" s="195">
        <f t="shared" si="47"/>
        <v>0</v>
      </c>
      <c r="I242" s="195">
        <f t="shared" si="47"/>
        <v>0</v>
      </c>
      <c r="J242" s="195">
        <f t="shared" si="47"/>
        <v>5668</v>
      </c>
      <c r="K242" s="195">
        <f t="shared" si="47"/>
        <v>0</v>
      </c>
      <c r="L242" s="195">
        <f t="shared" si="47"/>
        <v>0</v>
      </c>
      <c r="M242" s="195">
        <f t="shared" si="47"/>
        <v>0</v>
      </c>
      <c r="N242" s="195">
        <f t="shared" si="47"/>
        <v>48757</v>
      </c>
      <c r="O242" s="57"/>
    </row>
    <row r="243" spans="1:15" ht="20.25" customHeight="1">
      <c r="A243" s="437"/>
      <c r="B243" s="438"/>
      <c r="C243" s="438"/>
      <c r="D243" s="438" t="s">
        <v>463</v>
      </c>
      <c r="E243" s="439"/>
      <c r="F243" s="438"/>
      <c r="G243" s="438"/>
      <c r="H243" s="438"/>
      <c r="I243" s="2"/>
      <c r="J243" s="443" t="s">
        <v>464</v>
      </c>
      <c r="K243" s="443"/>
      <c r="L243" s="438"/>
      <c r="M243" s="438"/>
      <c r="N243" s="438" t="s">
        <v>464</v>
      </c>
      <c r="O243" s="440"/>
    </row>
    <row r="244" spans="1:15" ht="13.5" customHeight="1">
      <c r="A244" s="437" t="s">
        <v>472</v>
      </c>
      <c r="B244" s="438"/>
      <c r="C244" s="438" t="s">
        <v>1285</v>
      </c>
      <c r="D244" s="438"/>
      <c r="E244" s="439"/>
      <c r="F244" s="438"/>
      <c r="G244" s="438"/>
      <c r="H244" s="438"/>
      <c r="I244" s="2"/>
      <c r="J244" s="443" t="s">
        <v>975</v>
      </c>
      <c r="K244" s="460"/>
      <c r="L244" s="437"/>
      <c r="M244" s="438" t="s">
        <v>972</v>
      </c>
      <c r="N244" s="438"/>
      <c r="O244" s="441"/>
    </row>
    <row r="245" spans="1:15" ht="13.5" customHeight="1">
      <c r="A245" s="437"/>
      <c r="B245" s="438"/>
      <c r="C245" s="438" t="s">
        <v>600</v>
      </c>
      <c r="D245" s="438"/>
      <c r="E245" s="439"/>
      <c r="F245" s="438"/>
      <c r="G245" s="438"/>
      <c r="H245" s="438"/>
      <c r="I245" s="2"/>
      <c r="J245" s="442" t="s">
        <v>461</v>
      </c>
      <c r="K245" s="442"/>
      <c r="L245" s="438"/>
      <c r="M245" s="438" t="s">
        <v>462</v>
      </c>
      <c r="N245" s="438"/>
      <c r="O245" s="440"/>
    </row>
    <row r="247" spans="1:15" ht="33.75">
      <c r="A247" s="183" t="s">
        <v>0</v>
      </c>
      <c r="B247" s="33"/>
      <c r="C247" s="169" t="s">
        <v>624</v>
      </c>
      <c r="D247" s="708"/>
      <c r="E247" s="325"/>
      <c r="F247" s="4"/>
      <c r="G247" s="4"/>
      <c r="H247" s="4"/>
      <c r="I247" s="4"/>
      <c r="J247" s="4"/>
      <c r="K247" s="4"/>
      <c r="L247" s="4"/>
      <c r="M247" s="4"/>
      <c r="N247" s="4"/>
      <c r="O247" s="27"/>
    </row>
    <row r="248" spans="1:15" ht="20.25">
      <c r="A248" s="6"/>
      <c r="B248" s="177" t="s">
        <v>23</v>
      </c>
      <c r="C248" s="401"/>
      <c r="D248" s="7"/>
      <c r="E248" s="315"/>
      <c r="F248" s="7"/>
      <c r="G248" s="7"/>
      <c r="H248" s="7"/>
      <c r="I248" s="8"/>
      <c r="J248" s="7"/>
      <c r="K248" s="7"/>
      <c r="L248" s="8"/>
      <c r="M248" s="7"/>
      <c r="N248" s="7"/>
      <c r="O248" s="391" t="s">
        <v>1381</v>
      </c>
    </row>
    <row r="249" spans="1:15" s="237" customFormat="1" ht="36.75" customHeight="1">
      <c r="A249" s="10"/>
      <c r="B249" s="44"/>
      <c r="C249" s="402"/>
      <c r="D249" s="95" t="s">
        <v>1471</v>
      </c>
      <c r="E249" s="316"/>
      <c r="F249" s="12"/>
      <c r="G249" s="12"/>
      <c r="H249" s="12"/>
      <c r="I249" s="12"/>
      <c r="J249" s="12"/>
      <c r="K249" s="12"/>
      <c r="L249" s="12"/>
      <c r="M249" s="12"/>
      <c r="N249" s="12"/>
      <c r="O249" s="28"/>
    </row>
    <row r="250" spans="1:15" ht="42.75" customHeight="1" thickBot="1">
      <c r="A250" s="208" t="s">
        <v>427</v>
      </c>
      <c r="B250" s="209" t="s">
        <v>428</v>
      </c>
      <c r="C250" s="414" t="s">
        <v>1</v>
      </c>
      <c r="D250" s="214" t="s">
        <v>426</v>
      </c>
      <c r="E250" s="345"/>
      <c r="F250" s="210" t="s">
        <v>423</v>
      </c>
      <c r="G250" s="210" t="s">
        <v>424</v>
      </c>
      <c r="H250" s="210" t="s">
        <v>33</v>
      </c>
      <c r="I250" s="213" t="s">
        <v>425</v>
      </c>
      <c r="J250" s="215" t="s">
        <v>17</v>
      </c>
      <c r="K250" s="210" t="s">
        <v>18</v>
      </c>
      <c r="L250" s="213" t="s">
        <v>432</v>
      </c>
      <c r="M250" s="210" t="s">
        <v>30</v>
      </c>
      <c r="N250" s="210" t="s">
        <v>429</v>
      </c>
      <c r="O250" s="217" t="s">
        <v>19</v>
      </c>
    </row>
    <row r="251" spans="1:15" s="41" customFormat="1" ht="24" customHeight="1" thickTop="1">
      <c r="A251" s="100" t="s">
        <v>133</v>
      </c>
      <c r="B251" s="77"/>
      <c r="C251" s="404"/>
      <c r="D251" s="77"/>
      <c r="E251" s="338"/>
      <c r="F251" s="77"/>
      <c r="G251" s="77"/>
      <c r="H251" s="77"/>
      <c r="I251" s="77"/>
      <c r="J251" s="77"/>
      <c r="K251" s="77"/>
      <c r="L251" s="77"/>
      <c r="M251" s="77"/>
      <c r="N251" s="77"/>
      <c r="O251" s="76"/>
    </row>
    <row r="252" spans="1:15" ht="42" customHeight="1">
      <c r="A252" s="170">
        <v>600001</v>
      </c>
      <c r="B252" s="14" t="s">
        <v>996</v>
      </c>
      <c r="C252" s="924" t="s">
        <v>1234</v>
      </c>
      <c r="D252" s="665" t="s">
        <v>550</v>
      </c>
      <c r="E252" s="666">
        <v>15</v>
      </c>
      <c r="F252" s="59">
        <v>6934</v>
      </c>
      <c r="G252" s="59">
        <v>0</v>
      </c>
      <c r="H252" s="59">
        <v>0</v>
      </c>
      <c r="I252" s="59">
        <v>0</v>
      </c>
      <c r="J252" s="59">
        <v>934</v>
      </c>
      <c r="K252" s="59">
        <v>0</v>
      </c>
      <c r="L252" s="59">
        <v>500</v>
      </c>
      <c r="M252" s="59">
        <v>0</v>
      </c>
      <c r="N252" s="189">
        <f>F252+G252+H252+I252-J252+K252-L252+M252</f>
        <v>5500</v>
      </c>
      <c r="O252" s="29"/>
    </row>
    <row r="253" spans="1:15" ht="42" customHeight="1">
      <c r="A253" s="120">
        <v>5200204</v>
      </c>
      <c r="B253" s="65" t="s">
        <v>134</v>
      </c>
      <c r="C253" s="166" t="s">
        <v>1235</v>
      </c>
      <c r="D253" s="398" t="s">
        <v>51</v>
      </c>
      <c r="E253" s="346">
        <v>15</v>
      </c>
      <c r="F253" s="65">
        <v>5029</v>
      </c>
      <c r="G253" s="65">
        <v>0</v>
      </c>
      <c r="H253" s="65">
        <v>0</v>
      </c>
      <c r="I253" s="65">
        <v>0</v>
      </c>
      <c r="J253" s="65">
        <v>529</v>
      </c>
      <c r="K253" s="65">
        <v>0</v>
      </c>
      <c r="L253" s="65">
        <v>0</v>
      </c>
      <c r="M253" s="65">
        <v>0</v>
      </c>
      <c r="N253" s="189">
        <f>F253+G253+H253+I253-J253+K253-L253+M253</f>
        <v>4500</v>
      </c>
      <c r="O253" s="43"/>
    </row>
    <row r="254" spans="1:15" s="220" customFormat="1" ht="27" customHeight="1">
      <c r="A254" s="502" t="s">
        <v>64</v>
      </c>
      <c r="B254" s="511"/>
      <c r="C254" s="512"/>
      <c r="D254" s="513"/>
      <c r="E254" s="514"/>
      <c r="F254" s="515">
        <f aca="true" t="shared" si="48" ref="F254:N254">SUM(F252:F253)</f>
        <v>11963</v>
      </c>
      <c r="G254" s="515">
        <f t="shared" si="48"/>
        <v>0</v>
      </c>
      <c r="H254" s="515">
        <f t="shared" si="48"/>
        <v>0</v>
      </c>
      <c r="I254" s="515">
        <f t="shared" si="48"/>
        <v>0</v>
      </c>
      <c r="J254" s="515">
        <f t="shared" si="48"/>
        <v>1463</v>
      </c>
      <c r="K254" s="515">
        <f t="shared" si="48"/>
        <v>0</v>
      </c>
      <c r="L254" s="515">
        <f t="shared" si="48"/>
        <v>500</v>
      </c>
      <c r="M254" s="515">
        <f t="shared" si="48"/>
        <v>0</v>
      </c>
      <c r="N254" s="515">
        <f t="shared" si="48"/>
        <v>10000</v>
      </c>
      <c r="O254" s="510"/>
    </row>
    <row r="255" spans="1:17" ht="22.5">
      <c r="A255" s="56"/>
      <c r="B255" s="181" t="s">
        <v>31</v>
      </c>
      <c r="C255" s="413"/>
      <c r="D255" s="219"/>
      <c r="E255" s="349"/>
      <c r="F255" s="69">
        <f aca="true" t="shared" si="49" ref="F255:N255">F254</f>
        <v>11963</v>
      </c>
      <c r="G255" s="69">
        <f t="shared" si="49"/>
        <v>0</v>
      </c>
      <c r="H255" s="69">
        <f t="shared" si="49"/>
        <v>0</v>
      </c>
      <c r="I255" s="69">
        <f t="shared" si="49"/>
        <v>0</v>
      </c>
      <c r="J255" s="69">
        <f t="shared" si="49"/>
        <v>1463</v>
      </c>
      <c r="K255" s="69">
        <f t="shared" si="49"/>
        <v>0</v>
      </c>
      <c r="L255" s="69">
        <f t="shared" si="49"/>
        <v>500</v>
      </c>
      <c r="M255" s="69">
        <f t="shared" si="49"/>
        <v>0</v>
      </c>
      <c r="N255" s="69">
        <f t="shared" si="49"/>
        <v>10000</v>
      </c>
      <c r="O255" s="69"/>
      <c r="Q255" s="797"/>
    </row>
    <row r="256" spans="1:15" ht="18">
      <c r="A256" s="21"/>
      <c r="B256" s="8"/>
      <c r="C256" s="410"/>
      <c r="D256" s="8"/>
      <c r="E256" s="315"/>
      <c r="F256" s="8"/>
      <c r="G256" s="8"/>
      <c r="H256" s="8"/>
      <c r="I256" s="8"/>
      <c r="J256" s="8"/>
      <c r="K256" s="8"/>
      <c r="L256" s="8"/>
      <c r="M256" s="8"/>
      <c r="N256" s="8"/>
      <c r="O256" s="31"/>
    </row>
    <row r="257" spans="1:15" ht="18">
      <c r="A257" s="21"/>
      <c r="B257" s="8"/>
      <c r="C257" s="410"/>
      <c r="D257" s="8"/>
      <c r="E257" s="315"/>
      <c r="F257" s="8"/>
      <c r="G257" s="8"/>
      <c r="H257" s="8"/>
      <c r="I257" s="8"/>
      <c r="J257" s="8"/>
      <c r="K257" s="8"/>
      <c r="L257" s="8"/>
      <c r="M257" s="8"/>
      <c r="N257" s="8"/>
      <c r="O257" s="31"/>
    </row>
    <row r="258" spans="1:15" ht="18.75">
      <c r="A258" s="437"/>
      <c r="B258" s="438"/>
      <c r="C258" s="438"/>
      <c r="D258" s="438" t="s">
        <v>463</v>
      </c>
      <c r="E258" s="439"/>
      <c r="F258" s="438"/>
      <c r="G258" s="438"/>
      <c r="H258" s="438"/>
      <c r="J258" s="443" t="s">
        <v>464</v>
      </c>
      <c r="L258" s="443"/>
      <c r="M258" s="438"/>
      <c r="N258" s="438" t="s">
        <v>464</v>
      </c>
      <c r="O258" s="440"/>
    </row>
    <row r="259" spans="1:15" s="187" customFormat="1" ht="18.75">
      <c r="A259" s="437"/>
      <c r="B259" s="438"/>
      <c r="C259" s="438"/>
      <c r="D259" s="438"/>
      <c r="E259" s="439"/>
      <c r="F259" s="438"/>
      <c r="G259" s="438"/>
      <c r="H259" s="438"/>
      <c r="I259" s="438"/>
      <c r="J259" s="437"/>
      <c r="K259" s="438"/>
      <c r="L259" s="437"/>
      <c r="M259" s="438"/>
      <c r="N259" s="438"/>
      <c r="O259" s="441"/>
    </row>
    <row r="260" spans="1:15" s="187" customFormat="1" ht="18.75">
      <c r="A260" s="437" t="s">
        <v>472</v>
      </c>
      <c r="B260" s="438"/>
      <c r="C260" s="438" t="s">
        <v>1285</v>
      </c>
      <c r="D260" s="438"/>
      <c r="E260" s="439"/>
      <c r="F260" s="438"/>
      <c r="G260" s="438"/>
      <c r="H260" s="438"/>
      <c r="J260" s="443" t="s">
        <v>975</v>
      </c>
      <c r="L260" s="437"/>
      <c r="M260" s="438" t="s">
        <v>972</v>
      </c>
      <c r="N260" s="438"/>
      <c r="O260" s="441"/>
    </row>
    <row r="261" spans="1:15" ht="18.75">
      <c r="A261" s="437"/>
      <c r="B261" s="438"/>
      <c r="C261" s="438" t="s">
        <v>600</v>
      </c>
      <c r="D261" s="438"/>
      <c r="E261" s="439"/>
      <c r="F261" s="438"/>
      <c r="G261" s="438"/>
      <c r="H261" s="438"/>
      <c r="I261" s="2"/>
      <c r="J261" s="442" t="s">
        <v>461</v>
      </c>
      <c r="K261" s="442"/>
      <c r="L261" s="438"/>
      <c r="M261" s="438" t="s">
        <v>462</v>
      </c>
      <c r="N261" s="438"/>
      <c r="O261" s="440"/>
    </row>
    <row r="262" spans="1:15" ht="18.75">
      <c r="A262" s="437"/>
      <c r="B262" s="438"/>
      <c r="C262" s="438"/>
      <c r="D262" s="438"/>
      <c r="E262" s="439"/>
      <c r="F262" s="438"/>
      <c r="G262" s="438"/>
      <c r="H262" s="438"/>
      <c r="I262" s="2"/>
      <c r="J262" s="442"/>
      <c r="K262" s="442"/>
      <c r="L262" s="438"/>
      <c r="M262" s="438"/>
      <c r="N262" s="438"/>
      <c r="O262" s="440"/>
    </row>
    <row r="263" spans="1:15" ht="6.75" customHeight="1">
      <c r="A263" s="174"/>
      <c r="B263" s="175"/>
      <c r="C263" s="415"/>
      <c r="D263" s="175"/>
      <c r="E263" s="350"/>
      <c r="F263" s="175"/>
      <c r="G263" s="175"/>
      <c r="H263" s="175"/>
      <c r="I263" s="175"/>
      <c r="J263" s="175"/>
      <c r="K263" s="175"/>
      <c r="L263" s="175"/>
      <c r="M263" s="175"/>
      <c r="N263" s="175"/>
      <c r="O263" s="176"/>
    </row>
    <row r="264" spans="1:15" ht="29.25" customHeight="1">
      <c r="A264" s="183" t="s">
        <v>0</v>
      </c>
      <c r="B264" s="20"/>
      <c r="C264" s="169" t="s">
        <v>624</v>
      </c>
      <c r="D264" s="169"/>
      <c r="E264" s="325"/>
      <c r="F264" s="4"/>
      <c r="G264" s="4"/>
      <c r="H264" s="4"/>
      <c r="I264" s="4"/>
      <c r="J264" s="4"/>
      <c r="K264" s="4"/>
      <c r="L264" s="4"/>
      <c r="M264" s="4"/>
      <c r="N264" s="4"/>
      <c r="O264" s="27"/>
    </row>
    <row r="265" spans="1:15" ht="17.25" customHeight="1">
      <c r="A265" s="6"/>
      <c r="B265" s="96" t="s">
        <v>141</v>
      </c>
      <c r="C265" s="401"/>
      <c r="D265" s="7"/>
      <c r="E265" s="315"/>
      <c r="F265" s="7"/>
      <c r="G265" s="7"/>
      <c r="H265" s="7"/>
      <c r="I265" s="8"/>
      <c r="J265" s="7"/>
      <c r="K265" s="7"/>
      <c r="L265" s="8"/>
      <c r="M265" s="7"/>
      <c r="N265" s="7"/>
      <c r="O265" s="391" t="s">
        <v>1382</v>
      </c>
    </row>
    <row r="266" spans="1:15" s="237" customFormat="1" ht="24.75" customHeight="1">
      <c r="A266" s="10"/>
      <c r="B266" s="44"/>
      <c r="C266" s="402"/>
      <c r="D266" s="95" t="s">
        <v>1471</v>
      </c>
      <c r="E266" s="316"/>
      <c r="F266" s="12"/>
      <c r="G266" s="12"/>
      <c r="H266" s="12"/>
      <c r="I266" s="12"/>
      <c r="J266" s="12"/>
      <c r="K266" s="12"/>
      <c r="L266" s="12"/>
      <c r="M266" s="12"/>
      <c r="N266" s="12"/>
      <c r="O266" s="28"/>
    </row>
    <row r="267" spans="1:15" ht="30" customHeight="1">
      <c r="A267" s="211" t="s">
        <v>427</v>
      </c>
      <c r="B267" s="212" t="s">
        <v>428</v>
      </c>
      <c r="C267" s="412" t="s">
        <v>1</v>
      </c>
      <c r="D267" s="232" t="s">
        <v>426</v>
      </c>
      <c r="E267" s="387" t="s">
        <v>434</v>
      </c>
      <c r="F267" s="239" t="s">
        <v>423</v>
      </c>
      <c r="G267" s="239" t="s">
        <v>424</v>
      </c>
      <c r="H267" s="239" t="s">
        <v>33</v>
      </c>
      <c r="I267" s="238" t="s">
        <v>425</v>
      </c>
      <c r="J267" s="240" t="s">
        <v>17</v>
      </c>
      <c r="K267" s="239" t="s">
        <v>18</v>
      </c>
      <c r="L267" s="238" t="s">
        <v>432</v>
      </c>
      <c r="M267" s="239" t="s">
        <v>30</v>
      </c>
      <c r="N267" s="239" t="s">
        <v>429</v>
      </c>
      <c r="O267" s="236" t="s">
        <v>19</v>
      </c>
    </row>
    <row r="268" spans="1:15" ht="24" customHeight="1">
      <c r="A268" s="878" t="s">
        <v>142</v>
      </c>
      <c r="B268" s="879"/>
      <c r="C268" s="880"/>
      <c r="D268" s="879"/>
      <c r="E268" s="881"/>
      <c r="F268" s="879"/>
      <c r="G268" s="879"/>
      <c r="H268" s="879"/>
      <c r="I268" s="879"/>
      <c r="J268" s="879"/>
      <c r="K268" s="879"/>
      <c r="L268" s="879"/>
      <c r="M268" s="879"/>
      <c r="N268" s="879"/>
      <c r="O268" s="882"/>
    </row>
    <row r="269" spans="1:15" s="41" customFormat="1" ht="41.25" customHeight="1">
      <c r="A269" s="546">
        <v>7100003</v>
      </c>
      <c r="B269" s="140" t="s">
        <v>595</v>
      </c>
      <c r="C269" s="141" t="s">
        <v>537</v>
      </c>
      <c r="D269" s="926" t="s">
        <v>352</v>
      </c>
      <c r="E269" s="385">
        <v>15</v>
      </c>
      <c r="F269" s="140">
        <v>12900</v>
      </c>
      <c r="G269" s="140">
        <v>0</v>
      </c>
      <c r="H269" s="140">
        <v>0</v>
      </c>
      <c r="I269" s="140">
        <v>0</v>
      </c>
      <c r="J269" s="140">
        <v>2265</v>
      </c>
      <c r="K269" s="140">
        <v>0</v>
      </c>
      <c r="L269" s="140">
        <v>0</v>
      </c>
      <c r="M269" s="140">
        <v>0</v>
      </c>
      <c r="N269" s="927">
        <f>F269+G269+H269+I269-J269+K269-L269+M269</f>
        <v>10635</v>
      </c>
      <c r="O269" s="142"/>
    </row>
    <row r="270" spans="1:15" ht="41.25" customHeight="1">
      <c r="A270" s="545">
        <v>12000102</v>
      </c>
      <c r="B270" s="900" t="s">
        <v>689</v>
      </c>
      <c r="C270" s="131" t="s">
        <v>744</v>
      </c>
      <c r="D270" s="433" t="s">
        <v>2</v>
      </c>
      <c r="E270" s="366">
        <v>15</v>
      </c>
      <c r="F270" s="262">
        <v>2576</v>
      </c>
      <c r="G270" s="262">
        <v>0</v>
      </c>
      <c r="H270" s="262">
        <v>0</v>
      </c>
      <c r="I270" s="262">
        <v>0</v>
      </c>
      <c r="J270" s="262">
        <v>16</v>
      </c>
      <c r="K270" s="262">
        <v>0</v>
      </c>
      <c r="L270" s="262">
        <v>0</v>
      </c>
      <c r="M270" s="262">
        <v>0</v>
      </c>
      <c r="N270" s="130">
        <f>F270+G270+H270+I270-J270+K270-L270+M270</f>
        <v>2560</v>
      </c>
      <c r="O270" s="541"/>
    </row>
    <row r="271" spans="1:15" ht="15" customHeight="1">
      <c r="A271" s="516" t="s">
        <v>64</v>
      </c>
      <c r="B271" s="890"/>
      <c r="C271" s="954"/>
      <c r="D271" s="518"/>
      <c r="E271" s="519"/>
      <c r="F271" s="520">
        <f>SUM(F269:F270)</f>
        <v>15476</v>
      </c>
      <c r="G271" s="520">
        <f aca="true" t="shared" si="50" ref="G271:N271">SUM(G269:G270)</f>
        <v>0</v>
      </c>
      <c r="H271" s="520">
        <f t="shared" si="50"/>
        <v>0</v>
      </c>
      <c r="I271" s="520">
        <f t="shared" si="50"/>
        <v>0</v>
      </c>
      <c r="J271" s="520">
        <f t="shared" si="50"/>
        <v>2281</v>
      </c>
      <c r="K271" s="520">
        <f t="shared" si="50"/>
        <v>0</v>
      </c>
      <c r="L271" s="520">
        <f t="shared" si="50"/>
        <v>0</v>
      </c>
      <c r="M271" s="520">
        <f t="shared" si="50"/>
        <v>0</v>
      </c>
      <c r="N271" s="520">
        <f t="shared" si="50"/>
        <v>13195</v>
      </c>
      <c r="O271" s="521"/>
    </row>
    <row r="272" spans="1:15" ht="24" customHeight="1">
      <c r="A272" s="179" t="s">
        <v>143</v>
      </c>
      <c r="B272" s="134"/>
      <c r="C272" s="135"/>
      <c r="D272" s="434"/>
      <c r="E272" s="352"/>
      <c r="F272" s="134"/>
      <c r="G272" s="134"/>
      <c r="H272" s="134"/>
      <c r="I272" s="134"/>
      <c r="J272" s="134"/>
      <c r="K272" s="134"/>
      <c r="L272" s="134"/>
      <c r="M272" s="134"/>
      <c r="N272" s="134"/>
      <c r="O272" s="136"/>
    </row>
    <row r="273" spans="1:15" ht="41.25" customHeight="1">
      <c r="A273" s="474">
        <v>7100304</v>
      </c>
      <c r="B273" s="130" t="s">
        <v>879</v>
      </c>
      <c r="C273" s="131" t="s">
        <v>880</v>
      </c>
      <c r="D273" s="433" t="s">
        <v>144</v>
      </c>
      <c r="E273" s="351">
        <v>15</v>
      </c>
      <c r="F273" s="130">
        <v>6616</v>
      </c>
      <c r="G273" s="130">
        <v>0</v>
      </c>
      <c r="H273" s="130">
        <v>300</v>
      </c>
      <c r="I273" s="130">
        <v>0</v>
      </c>
      <c r="J273" s="130">
        <v>866</v>
      </c>
      <c r="K273" s="130">
        <v>0</v>
      </c>
      <c r="L273" s="130">
        <v>0</v>
      </c>
      <c r="M273" s="130">
        <v>0</v>
      </c>
      <c r="N273" s="476">
        <f aca="true" t="shared" si="51" ref="N273:N279">F273+G273+H273+I273-J273+K273-L273+M273</f>
        <v>6050</v>
      </c>
      <c r="O273" s="133"/>
    </row>
    <row r="274" spans="1:15" ht="41.25" customHeight="1">
      <c r="A274" s="129">
        <v>7100307</v>
      </c>
      <c r="B274" s="130" t="s">
        <v>145</v>
      </c>
      <c r="C274" s="131" t="s">
        <v>146</v>
      </c>
      <c r="D274" s="433" t="s">
        <v>144</v>
      </c>
      <c r="E274" s="351">
        <v>15</v>
      </c>
      <c r="F274" s="130">
        <v>3904</v>
      </c>
      <c r="G274" s="130">
        <v>0</v>
      </c>
      <c r="H274" s="130">
        <v>300</v>
      </c>
      <c r="I274" s="130">
        <v>0</v>
      </c>
      <c r="J274" s="130">
        <v>334</v>
      </c>
      <c r="K274" s="130">
        <v>0</v>
      </c>
      <c r="L274" s="130">
        <v>0</v>
      </c>
      <c r="M274" s="130">
        <v>0</v>
      </c>
      <c r="N274" s="476">
        <f t="shared" si="51"/>
        <v>3870</v>
      </c>
      <c r="O274" s="133"/>
    </row>
    <row r="275" spans="1:15" ht="41.25" customHeight="1">
      <c r="A275" s="129">
        <v>7100308</v>
      </c>
      <c r="B275" s="130" t="s">
        <v>898</v>
      </c>
      <c r="C275" s="131" t="s">
        <v>899</v>
      </c>
      <c r="D275" s="433" t="s">
        <v>144</v>
      </c>
      <c r="E275" s="351">
        <v>15</v>
      </c>
      <c r="F275" s="130">
        <v>3904</v>
      </c>
      <c r="G275" s="130">
        <v>0</v>
      </c>
      <c r="H275" s="130">
        <v>300</v>
      </c>
      <c r="I275" s="130">
        <v>0</v>
      </c>
      <c r="J275" s="130">
        <v>334</v>
      </c>
      <c r="K275" s="130">
        <v>0</v>
      </c>
      <c r="L275" s="130">
        <v>0</v>
      </c>
      <c r="M275" s="130">
        <v>0</v>
      </c>
      <c r="N275" s="476">
        <f t="shared" si="51"/>
        <v>3870</v>
      </c>
      <c r="O275" s="133"/>
    </row>
    <row r="276" spans="1:15" ht="41.25" customHeight="1">
      <c r="A276" s="129">
        <v>7100309</v>
      </c>
      <c r="B276" s="130" t="s">
        <v>147</v>
      </c>
      <c r="C276" s="131" t="s">
        <v>944</v>
      </c>
      <c r="D276" s="433" t="s">
        <v>144</v>
      </c>
      <c r="E276" s="351">
        <v>15</v>
      </c>
      <c r="F276" s="130">
        <v>3904</v>
      </c>
      <c r="G276" s="130">
        <v>0</v>
      </c>
      <c r="H276" s="130">
        <v>300</v>
      </c>
      <c r="I276" s="130">
        <v>0</v>
      </c>
      <c r="J276" s="130">
        <v>334</v>
      </c>
      <c r="K276" s="130">
        <v>0</v>
      </c>
      <c r="L276" s="130">
        <v>0</v>
      </c>
      <c r="M276" s="130">
        <v>0</v>
      </c>
      <c r="N276" s="476">
        <f t="shared" si="51"/>
        <v>3870</v>
      </c>
      <c r="O276" s="133"/>
    </row>
    <row r="277" spans="1:15" ht="41.25" customHeight="1">
      <c r="A277" s="129">
        <v>7100310</v>
      </c>
      <c r="B277" s="130" t="s">
        <v>148</v>
      </c>
      <c r="C277" s="131" t="s">
        <v>1357</v>
      </c>
      <c r="D277" s="433" t="s">
        <v>144</v>
      </c>
      <c r="E277" s="351">
        <v>15</v>
      </c>
      <c r="F277" s="130">
        <v>3904</v>
      </c>
      <c r="G277" s="130">
        <v>0</v>
      </c>
      <c r="H277" s="130">
        <v>300</v>
      </c>
      <c r="I277" s="130">
        <v>0</v>
      </c>
      <c r="J277" s="130">
        <v>334</v>
      </c>
      <c r="K277" s="130">
        <v>0</v>
      </c>
      <c r="L277" s="130">
        <v>0</v>
      </c>
      <c r="M277" s="130">
        <v>0</v>
      </c>
      <c r="N277" s="476">
        <f t="shared" si="51"/>
        <v>3870</v>
      </c>
      <c r="O277" s="133"/>
    </row>
    <row r="278" spans="1:15" ht="41.25" customHeight="1">
      <c r="A278" s="129">
        <v>7100311</v>
      </c>
      <c r="B278" s="382" t="s">
        <v>388</v>
      </c>
      <c r="C278" s="131" t="s">
        <v>389</v>
      </c>
      <c r="D278" s="433" t="s">
        <v>159</v>
      </c>
      <c r="E278" s="351">
        <v>15</v>
      </c>
      <c r="F278" s="130">
        <v>4673</v>
      </c>
      <c r="G278" s="130">
        <v>0</v>
      </c>
      <c r="H278" s="130">
        <v>300</v>
      </c>
      <c r="I278" s="130">
        <v>0</v>
      </c>
      <c r="J278" s="130">
        <v>465</v>
      </c>
      <c r="K278" s="130">
        <v>0</v>
      </c>
      <c r="L278" s="130">
        <v>0</v>
      </c>
      <c r="M278" s="130">
        <v>0</v>
      </c>
      <c r="N278" s="476">
        <f t="shared" si="51"/>
        <v>4508</v>
      </c>
      <c r="O278" s="133"/>
    </row>
    <row r="279" spans="1:15" ht="41.25" customHeight="1">
      <c r="A279" s="129">
        <v>7100312</v>
      </c>
      <c r="B279" s="130" t="s">
        <v>149</v>
      </c>
      <c r="C279" s="131" t="s">
        <v>150</v>
      </c>
      <c r="D279" s="433" t="s">
        <v>144</v>
      </c>
      <c r="E279" s="351">
        <v>15</v>
      </c>
      <c r="F279" s="130">
        <v>3904</v>
      </c>
      <c r="G279" s="130">
        <v>0</v>
      </c>
      <c r="H279" s="130">
        <v>300</v>
      </c>
      <c r="I279" s="130">
        <v>0</v>
      </c>
      <c r="J279" s="130">
        <v>334</v>
      </c>
      <c r="K279" s="130">
        <v>0</v>
      </c>
      <c r="L279" s="130">
        <v>0</v>
      </c>
      <c r="M279" s="130">
        <v>0</v>
      </c>
      <c r="N279" s="476">
        <f t="shared" si="51"/>
        <v>3870</v>
      </c>
      <c r="O279" s="133"/>
    </row>
    <row r="280" spans="1:15" ht="33" customHeight="1">
      <c r="A280" s="129">
        <v>7100313</v>
      </c>
      <c r="B280" s="130" t="s">
        <v>151</v>
      </c>
      <c r="C280" s="131" t="s">
        <v>152</v>
      </c>
      <c r="D280" s="433" t="s">
        <v>144</v>
      </c>
      <c r="E280" s="351">
        <v>15</v>
      </c>
      <c r="F280" s="130">
        <v>3904</v>
      </c>
      <c r="G280" s="130">
        <v>0</v>
      </c>
      <c r="H280" s="130">
        <v>300</v>
      </c>
      <c r="I280" s="130">
        <v>0</v>
      </c>
      <c r="J280" s="130">
        <v>334</v>
      </c>
      <c r="K280" s="130">
        <v>0</v>
      </c>
      <c r="L280" s="130">
        <v>0</v>
      </c>
      <c r="M280" s="130">
        <v>0</v>
      </c>
      <c r="N280" s="476">
        <f>F280+G280+H280+I280-J280+K280-L280+M280</f>
        <v>3870</v>
      </c>
      <c r="O280" s="133"/>
    </row>
    <row r="281" spans="1:15" ht="33" customHeight="1">
      <c r="A281" s="129">
        <v>7100314</v>
      </c>
      <c r="B281" s="130" t="s">
        <v>1363</v>
      </c>
      <c r="C281" s="131" t="s">
        <v>1364</v>
      </c>
      <c r="D281" s="433" t="s">
        <v>144</v>
      </c>
      <c r="E281" s="351">
        <v>15</v>
      </c>
      <c r="F281" s="130">
        <v>3904</v>
      </c>
      <c r="G281" s="130">
        <v>0</v>
      </c>
      <c r="H281" s="130">
        <v>300</v>
      </c>
      <c r="I281" s="130">
        <v>0</v>
      </c>
      <c r="J281" s="130">
        <v>334</v>
      </c>
      <c r="K281" s="130">
        <v>0</v>
      </c>
      <c r="L281" s="130">
        <v>0</v>
      </c>
      <c r="M281" s="130">
        <v>0</v>
      </c>
      <c r="N281" s="476">
        <f>F281+G281+H281+I281-J281+K281-L281+M281</f>
        <v>3870</v>
      </c>
      <c r="O281" s="133"/>
    </row>
    <row r="282" spans="1:15" s="23" customFormat="1" ht="26.25" customHeight="1" hidden="1">
      <c r="A282" s="225"/>
      <c r="B282" s="223"/>
      <c r="C282" s="416"/>
      <c r="D282" s="224"/>
      <c r="E282" s="353"/>
      <c r="F282" s="223">
        <f>SUM(F273:F281)</f>
        <v>38617</v>
      </c>
      <c r="G282" s="223">
        <f aca="true" t="shared" si="52" ref="G282:N282">SUM(G273:G281)</f>
        <v>0</v>
      </c>
      <c r="H282" s="223">
        <f t="shared" si="52"/>
        <v>2700</v>
      </c>
      <c r="I282" s="223">
        <f t="shared" si="52"/>
        <v>0</v>
      </c>
      <c r="J282" s="223">
        <f t="shared" si="52"/>
        <v>3669</v>
      </c>
      <c r="K282" s="223">
        <f t="shared" si="52"/>
        <v>0</v>
      </c>
      <c r="L282" s="223">
        <f t="shared" si="52"/>
        <v>0</v>
      </c>
      <c r="M282" s="223">
        <f t="shared" si="52"/>
        <v>0</v>
      </c>
      <c r="N282" s="223">
        <f t="shared" si="52"/>
        <v>37648</v>
      </c>
      <c r="O282" s="226"/>
    </row>
    <row r="283" spans="1:15" s="23" customFormat="1" ht="20.25" customHeight="1">
      <c r="A283" s="227"/>
      <c r="B283" s="228" t="s">
        <v>31</v>
      </c>
      <c r="C283" s="417"/>
      <c r="D283" s="230"/>
      <c r="E283" s="354"/>
      <c r="F283" s="229">
        <f aca="true" t="shared" si="53" ref="F283:N283">F271+F282</f>
        <v>54093</v>
      </c>
      <c r="G283" s="229">
        <f t="shared" si="53"/>
        <v>0</v>
      </c>
      <c r="H283" s="229">
        <f t="shared" si="53"/>
        <v>2700</v>
      </c>
      <c r="I283" s="229">
        <f t="shared" si="53"/>
        <v>0</v>
      </c>
      <c r="J283" s="229">
        <f t="shared" si="53"/>
        <v>5950</v>
      </c>
      <c r="K283" s="229">
        <f t="shared" si="53"/>
        <v>0</v>
      </c>
      <c r="L283" s="229">
        <f t="shared" si="53"/>
        <v>0</v>
      </c>
      <c r="M283" s="229">
        <f t="shared" si="53"/>
        <v>0</v>
      </c>
      <c r="N283" s="229">
        <f t="shared" si="53"/>
        <v>50843</v>
      </c>
      <c r="O283" s="231"/>
    </row>
    <row r="284" spans="1:15" s="187" customFormat="1" ht="18.75">
      <c r="A284" s="437"/>
      <c r="B284" s="438"/>
      <c r="C284" s="438"/>
      <c r="D284" s="438" t="s">
        <v>463</v>
      </c>
      <c r="E284" s="439"/>
      <c r="F284" s="438"/>
      <c r="G284" s="438"/>
      <c r="H284" s="438"/>
      <c r="J284" s="443" t="s">
        <v>464</v>
      </c>
      <c r="K284" s="438"/>
      <c r="L284" s="438"/>
      <c r="M284" s="438"/>
      <c r="N284" s="438" t="s">
        <v>464</v>
      </c>
      <c r="O284" s="440"/>
    </row>
    <row r="285" spans="1:15" s="187" customFormat="1" ht="9" customHeight="1">
      <c r="A285" s="437"/>
      <c r="B285" s="438"/>
      <c r="C285" s="438"/>
      <c r="D285" s="438"/>
      <c r="E285" s="439"/>
      <c r="F285" s="438"/>
      <c r="G285" s="438"/>
      <c r="H285" s="438"/>
      <c r="I285" s="438"/>
      <c r="J285" s="437"/>
      <c r="K285" s="438"/>
      <c r="L285" s="437"/>
      <c r="M285" s="438"/>
      <c r="N285" s="438"/>
      <c r="O285" s="441"/>
    </row>
    <row r="286" spans="1:15" ht="15.75" customHeight="1">
      <c r="A286" s="437" t="s">
        <v>472</v>
      </c>
      <c r="B286" s="438"/>
      <c r="C286" s="438" t="s">
        <v>1285</v>
      </c>
      <c r="D286" s="438"/>
      <c r="E286" s="439"/>
      <c r="F286" s="438"/>
      <c r="G286" s="438"/>
      <c r="H286" s="438"/>
      <c r="I286" s="438"/>
      <c r="J286" s="443" t="s">
        <v>975</v>
      </c>
      <c r="K286" s="475"/>
      <c r="L286" s="437"/>
      <c r="M286" s="438" t="s">
        <v>972</v>
      </c>
      <c r="N286" s="438"/>
      <c r="O286" s="441"/>
    </row>
    <row r="287" spans="1:15" ht="14.25" customHeight="1">
      <c r="A287" s="437"/>
      <c r="B287" s="438"/>
      <c r="C287" s="438" t="s">
        <v>600</v>
      </c>
      <c r="D287" s="438"/>
      <c r="E287" s="439"/>
      <c r="F287" s="438"/>
      <c r="G287" s="438"/>
      <c r="H287" s="438"/>
      <c r="I287" s="2"/>
      <c r="J287" s="442" t="s">
        <v>461</v>
      </c>
      <c r="K287" s="442"/>
      <c r="L287" s="438"/>
      <c r="M287" s="438" t="s">
        <v>462</v>
      </c>
      <c r="N287" s="438"/>
      <c r="O287" s="440"/>
    </row>
    <row r="288" spans="1:15" ht="6" customHeight="1">
      <c r="A288" s="86"/>
      <c r="B288" s="87"/>
      <c r="C288" s="418"/>
      <c r="D288" s="87"/>
      <c r="E288" s="355"/>
      <c r="F288" s="87"/>
      <c r="G288" s="87"/>
      <c r="H288" s="87"/>
      <c r="I288" s="87"/>
      <c r="J288" s="87"/>
      <c r="K288" s="87"/>
      <c r="L288" s="87"/>
      <c r="M288" s="87"/>
      <c r="N288" s="87"/>
      <c r="O288" s="89"/>
    </row>
    <row r="289" spans="1:15" ht="27.75" customHeight="1">
      <c r="A289" s="183" t="s">
        <v>0</v>
      </c>
      <c r="B289" s="20"/>
      <c r="C289" s="169" t="s">
        <v>624</v>
      </c>
      <c r="D289" s="169"/>
      <c r="E289" s="325"/>
      <c r="F289" s="4"/>
      <c r="G289" s="4"/>
      <c r="H289" s="4"/>
      <c r="I289" s="4"/>
      <c r="J289" s="4"/>
      <c r="K289" s="4"/>
      <c r="L289" s="4"/>
      <c r="M289" s="4"/>
      <c r="N289" s="4"/>
      <c r="O289" s="27"/>
    </row>
    <row r="290" spans="1:15" ht="25.5" customHeight="1">
      <c r="A290" s="6"/>
      <c r="B290" s="96" t="s">
        <v>141</v>
      </c>
      <c r="C290" s="401"/>
      <c r="D290" s="7"/>
      <c r="E290" s="315"/>
      <c r="F290" s="7"/>
      <c r="G290" s="7"/>
      <c r="H290" s="7"/>
      <c r="I290" s="8"/>
      <c r="J290" s="7"/>
      <c r="K290" s="7"/>
      <c r="L290" s="8"/>
      <c r="M290" s="7"/>
      <c r="N290" s="7"/>
      <c r="O290" s="391" t="s">
        <v>1383</v>
      </c>
    </row>
    <row r="291" spans="1:15" s="237" customFormat="1" ht="24.75" customHeight="1">
      <c r="A291" s="731"/>
      <c r="B291" s="732"/>
      <c r="C291" s="800"/>
      <c r="D291" s="733" t="s">
        <v>1471</v>
      </c>
      <c r="E291" s="734"/>
      <c r="F291" s="735"/>
      <c r="G291" s="735"/>
      <c r="H291" s="735"/>
      <c r="I291" s="735"/>
      <c r="J291" s="735"/>
      <c r="K291" s="735"/>
      <c r="L291" s="735"/>
      <c r="M291" s="735"/>
      <c r="N291" s="735"/>
      <c r="O291" s="737"/>
    </row>
    <row r="292" spans="1:15" ht="27" customHeight="1">
      <c r="A292" s="277" t="s">
        <v>427</v>
      </c>
      <c r="B292" s="275" t="s">
        <v>428</v>
      </c>
      <c r="C292" s="426" t="s">
        <v>1</v>
      </c>
      <c r="D292" s="672" t="s">
        <v>426</v>
      </c>
      <c r="E292" s="370" t="s">
        <v>434</v>
      </c>
      <c r="F292" s="276" t="s">
        <v>423</v>
      </c>
      <c r="G292" s="276" t="s">
        <v>424</v>
      </c>
      <c r="H292" s="276" t="s">
        <v>33</v>
      </c>
      <c r="I292" s="307" t="s">
        <v>425</v>
      </c>
      <c r="J292" s="673" t="s">
        <v>17</v>
      </c>
      <c r="K292" s="276" t="s">
        <v>18</v>
      </c>
      <c r="L292" s="307" t="s">
        <v>432</v>
      </c>
      <c r="M292" s="276" t="s">
        <v>30</v>
      </c>
      <c r="N292" s="276" t="s">
        <v>429</v>
      </c>
      <c r="O292" s="801" t="s">
        <v>19</v>
      </c>
    </row>
    <row r="293" spans="1:15" ht="21" customHeight="1">
      <c r="A293" s="179" t="s">
        <v>143</v>
      </c>
      <c r="B293" s="134"/>
      <c r="C293" s="388"/>
      <c r="D293" s="135"/>
      <c r="E293" s="352"/>
      <c r="F293" s="134"/>
      <c r="G293" s="134"/>
      <c r="H293" s="134"/>
      <c r="I293" s="134"/>
      <c r="J293" s="134"/>
      <c r="K293" s="134"/>
      <c r="L293" s="134"/>
      <c r="M293" s="134"/>
      <c r="N293" s="134"/>
      <c r="O293" s="136"/>
    </row>
    <row r="294" spans="1:15" s="23" customFormat="1" ht="33" customHeight="1">
      <c r="A294" s="129">
        <v>7100317</v>
      </c>
      <c r="B294" s="130" t="s">
        <v>1451</v>
      </c>
      <c r="C294" s="131" t="s">
        <v>1452</v>
      </c>
      <c r="D294" s="433" t="s">
        <v>144</v>
      </c>
      <c r="E294" s="351">
        <v>15</v>
      </c>
      <c r="F294" s="130">
        <v>3904</v>
      </c>
      <c r="G294" s="130">
        <v>0</v>
      </c>
      <c r="H294" s="130">
        <v>300</v>
      </c>
      <c r="I294" s="130">
        <v>0</v>
      </c>
      <c r="J294" s="130">
        <v>334</v>
      </c>
      <c r="K294" s="130">
        <v>0</v>
      </c>
      <c r="L294" s="130">
        <v>0</v>
      </c>
      <c r="M294" s="130">
        <v>0</v>
      </c>
      <c r="N294" s="476">
        <f aca="true" t="shared" si="54" ref="N294:N301">F294+G294+H294+I294-J294+K294-L294+M294</f>
        <v>3870</v>
      </c>
      <c r="O294" s="133"/>
    </row>
    <row r="295" spans="1:15" s="23" customFormat="1" ht="33" customHeight="1">
      <c r="A295" s="129">
        <v>7100319</v>
      </c>
      <c r="B295" s="130" t="s">
        <v>390</v>
      </c>
      <c r="C295" s="131" t="s">
        <v>391</v>
      </c>
      <c r="D295" s="433" t="s">
        <v>144</v>
      </c>
      <c r="E295" s="351">
        <v>15</v>
      </c>
      <c r="F295" s="130">
        <v>3904</v>
      </c>
      <c r="G295" s="130">
        <v>0</v>
      </c>
      <c r="H295" s="130">
        <v>300</v>
      </c>
      <c r="I295" s="130">
        <v>0</v>
      </c>
      <c r="J295" s="130">
        <v>334</v>
      </c>
      <c r="K295" s="130">
        <v>0</v>
      </c>
      <c r="L295" s="130">
        <v>300</v>
      </c>
      <c r="M295" s="130">
        <v>0</v>
      </c>
      <c r="N295" s="476">
        <f>F295+G295+H295+I295-J295+K295-L295+M295</f>
        <v>3570</v>
      </c>
      <c r="O295" s="133"/>
    </row>
    <row r="296" spans="1:15" s="23" customFormat="1" ht="33" customHeight="1">
      <c r="A296" s="546">
        <v>7100320</v>
      </c>
      <c r="B296" s="140" t="s">
        <v>846</v>
      </c>
      <c r="C296" s="141" t="s">
        <v>847</v>
      </c>
      <c r="D296" s="433" t="s">
        <v>144</v>
      </c>
      <c r="E296" s="385">
        <v>15</v>
      </c>
      <c r="F296" s="130">
        <v>3194</v>
      </c>
      <c r="G296" s="130">
        <v>0</v>
      </c>
      <c r="H296" s="130">
        <v>0</v>
      </c>
      <c r="I296" s="130">
        <v>0</v>
      </c>
      <c r="J296" s="130">
        <v>118</v>
      </c>
      <c r="K296" s="130">
        <v>0</v>
      </c>
      <c r="L296" s="130">
        <v>0</v>
      </c>
      <c r="M296" s="130">
        <v>0</v>
      </c>
      <c r="N296" s="476">
        <f>F296+G296+H296+I296-J296+K296-L296+M296</f>
        <v>3076</v>
      </c>
      <c r="O296" s="133"/>
    </row>
    <row r="297" spans="1:15" s="23" customFormat="1" ht="33" customHeight="1">
      <c r="A297" s="129">
        <v>7100321</v>
      </c>
      <c r="B297" s="382" t="s">
        <v>852</v>
      </c>
      <c r="C297" s="131" t="s">
        <v>853</v>
      </c>
      <c r="D297" s="433" t="s">
        <v>144</v>
      </c>
      <c r="E297" s="351">
        <v>15</v>
      </c>
      <c r="F297" s="130">
        <v>3194</v>
      </c>
      <c r="G297" s="130">
        <v>0</v>
      </c>
      <c r="H297" s="130">
        <v>0</v>
      </c>
      <c r="I297" s="130">
        <v>0</v>
      </c>
      <c r="J297" s="130">
        <v>118</v>
      </c>
      <c r="K297" s="130">
        <v>0</v>
      </c>
      <c r="L297" s="130">
        <v>0</v>
      </c>
      <c r="M297" s="130">
        <v>0</v>
      </c>
      <c r="N297" s="476">
        <f t="shared" si="54"/>
        <v>3076</v>
      </c>
      <c r="O297" s="133"/>
    </row>
    <row r="298" spans="1:15" ht="33" customHeight="1">
      <c r="A298" s="129">
        <v>7100322</v>
      </c>
      <c r="B298" s="889" t="s">
        <v>153</v>
      </c>
      <c r="C298" s="131" t="s">
        <v>154</v>
      </c>
      <c r="D298" s="433" t="s">
        <v>144</v>
      </c>
      <c r="E298" s="351">
        <v>15</v>
      </c>
      <c r="F298" s="130">
        <v>3904</v>
      </c>
      <c r="G298" s="130">
        <v>0</v>
      </c>
      <c r="H298" s="130">
        <v>300</v>
      </c>
      <c r="I298" s="130">
        <v>0</v>
      </c>
      <c r="J298" s="130">
        <v>334</v>
      </c>
      <c r="K298" s="130">
        <v>0</v>
      </c>
      <c r="L298" s="130">
        <v>0</v>
      </c>
      <c r="M298" s="130">
        <v>0</v>
      </c>
      <c r="N298" s="476">
        <f t="shared" si="54"/>
        <v>3870</v>
      </c>
      <c r="O298" s="133"/>
    </row>
    <row r="299" spans="1:15" ht="33" customHeight="1">
      <c r="A299" s="129">
        <v>7100323</v>
      </c>
      <c r="B299" s="889" t="s">
        <v>1449</v>
      </c>
      <c r="C299" s="131" t="s">
        <v>1450</v>
      </c>
      <c r="D299" s="433" t="s">
        <v>144</v>
      </c>
      <c r="E299" s="351">
        <v>15</v>
      </c>
      <c r="F299" s="130">
        <v>3904</v>
      </c>
      <c r="G299" s="130">
        <v>0</v>
      </c>
      <c r="H299" s="130">
        <v>300</v>
      </c>
      <c r="I299" s="130">
        <v>0</v>
      </c>
      <c r="J299" s="130">
        <v>334</v>
      </c>
      <c r="K299" s="130">
        <v>0</v>
      </c>
      <c r="L299" s="130">
        <v>0</v>
      </c>
      <c r="M299" s="130">
        <v>0</v>
      </c>
      <c r="N299" s="476">
        <f t="shared" si="54"/>
        <v>3870</v>
      </c>
      <c r="O299" s="133"/>
    </row>
    <row r="300" spans="1:15" ht="33" customHeight="1">
      <c r="A300" s="129">
        <v>7100324</v>
      </c>
      <c r="B300" s="889" t="s">
        <v>497</v>
      </c>
      <c r="C300" s="131" t="s">
        <v>443</v>
      </c>
      <c r="D300" s="433" t="s">
        <v>144</v>
      </c>
      <c r="E300" s="351">
        <v>15</v>
      </c>
      <c r="F300" s="130">
        <v>3904</v>
      </c>
      <c r="G300" s="130">
        <v>0</v>
      </c>
      <c r="H300" s="130">
        <v>300</v>
      </c>
      <c r="I300" s="130">
        <v>0</v>
      </c>
      <c r="J300" s="130">
        <v>334</v>
      </c>
      <c r="K300" s="130">
        <v>0</v>
      </c>
      <c r="L300" s="130">
        <v>0</v>
      </c>
      <c r="M300" s="130">
        <v>0</v>
      </c>
      <c r="N300" s="476">
        <f t="shared" si="54"/>
        <v>3870</v>
      </c>
      <c r="O300" s="133"/>
    </row>
    <row r="301" spans="1:15" ht="33" customHeight="1">
      <c r="A301" s="129">
        <v>7100325</v>
      </c>
      <c r="B301" s="130" t="s">
        <v>155</v>
      </c>
      <c r="C301" s="131" t="s">
        <v>156</v>
      </c>
      <c r="D301" s="433" t="s">
        <v>159</v>
      </c>
      <c r="E301" s="351">
        <v>15</v>
      </c>
      <c r="F301" s="130">
        <v>4673</v>
      </c>
      <c r="G301" s="130">
        <v>0</v>
      </c>
      <c r="H301" s="130">
        <v>300</v>
      </c>
      <c r="I301" s="130">
        <v>0</v>
      </c>
      <c r="J301" s="130">
        <v>465</v>
      </c>
      <c r="K301" s="130">
        <v>0</v>
      </c>
      <c r="L301" s="130">
        <v>300</v>
      </c>
      <c r="M301" s="130">
        <v>0</v>
      </c>
      <c r="N301" s="476">
        <f t="shared" si="54"/>
        <v>4208</v>
      </c>
      <c r="O301" s="133"/>
    </row>
    <row r="302" spans="1:15" ht="33" customHeight="1">
      <c r="A302" s="129">
        <v>7100326</v>
      </c>
      <c r="B302" s="130" t="s">
        <v>1362</v>
      </c>
      <c r="C302" s="131" t="s">
        <v>1365</v>
      </c>
      <c r="D302" s="433" t="s">
        <v>144</v>
      </c>
      <c r="E302" s="351">
        <v>15</v>
      </c>
      <c r="F302" s="130">
        <v>3904</v>
      </c>
      <c r="G302" s="130">
        <v>0</v>
      </c>
      <c r="H302" s="130">
        <v>300</v>
      </c>
      <c r="I302" s="130">
        <v>0</v>
      </c>
      <c r="J302" s="130">
        <v>334</v>
      </c>
      <c r="K302" s="130">
        <v>0</v>
      </c>
      <c r="L302" s="130">
        <v>0</v>
      </c>
      <c r="M302" s="130">
        <v>0</v>
      </c>
      <c r="N302" s="476">
        <f aca="true" t="shared" si="55" ref="N302:N307">F302+G302+H302+I302-J302+K302-L302+M302</f>
        <v>3870</v>
      </c>
      <c r="O302" s="133"/>
    </row>
    <row r="303" spans="1:15" ht="33" customHeight="1">
      <c r="A303" s="129">
        <v>7100327</v>
      </c>
      <c r="B303" s="130" t="s">
        <v>872</v>
      </c>
      <c r="C303" s="131" t="s">
        <v>871</v>
      </c>
      <c r="D303" s="433" t="s">
        <v>144</v>
      </c>
      <c r="E303" s="351">
        <v>15</v>
      </c>
      <c r="F303" s="130">
        <v>3904</v>
      </c>
      <c r="G303" s="130">
        <v>0</v>
      </c>
      <c r="H303" s="130">
        <v>300</v>
      </c>
      <c r="I303" s="130">
        <v>0</v>
      </c>
      <c r="J303" s="130">
        <v>334</v>
      </c>
      <c r="K303" s="130">
        <v>0</v>
      </c>
      <c r="L303" s="130">
        <v>0</v>
      </c>
      <c r="M303" s="130">
        <v>0</v>
      </c>
      <c r="N303" s="476">
        <f t="shared" si="55"/>
        <v>3870</v>
      </c>
      <c r="O303" s="133"/>
    </row>
    <row r="304" spans="1:15" ht="33" customHeight="1">
      <c r="A304" s="129">
        <v>7100328</v>
      </c>
      <c r="B304" s="130" t="s">
        <v>900</v>
      </c>
      <c r="C304" s="131" t="s">
        <v>901</v>
      </c>
      <c r="D304" s="433" t="s">
        <v>144</v>
      </c>
      <c r="E304" s="351">
        <v>15</v>
      </c>
      <c r="F304" s="130">
        <v>3904</v>
      </c>
      <c r="G304" s="130">
        <v>0</v>
      </c>
      <c r="H304" s="130">
        <v>300</v>
      </c>
      <c r="I304" s="130">
        <v>0</v>
      </c>
      <c r="J304" s="130">
        <v>334</v>
      </c>
      <c r="K304" s="130">
        <v>0</v>
      </c>
      <c r="L304" s="130">
        <v>0</v>
      </c>
      <c r="M304" s="130">
        <v>0</v>
      </c>
      <c r="N304" s="476">
        <f t="shared" si="55"/>
        <v>3870</v>
      </c>
      <c r="O304" s="133"/>
    </row>
    <row r="305" spans="1:15" ht="33" customHeight="1">
      <c r="A305" s="129">
        <v>7100329</v>
      </c>
      <c r="B305" s="382" t="s">
        <v>905</v>
      </c>
      <c r="C305" s="131" t="s">
        <v>902</v>
      </c>
      <c r="D305" s="433" t="s">
        <v>144</v>
      </c>
      <c r="E305" s="351">
        <v>15</v>
      </c>
      <c r="F305" s="130">
        <v>3904</v>
      </c>
      <c r="G305" s="130">
        <v>0</v>
      </c>
      <c r="H305" s="130">
        <v>300</v>
      </c>
      <c r="I305" s="130">
        <v>0</v>
      </c>
      <c r="J305" s="130">
        <v>334</v>
      </c>
      <c r="K305" s="130">
        <v>0</v>
      </c>
      <c r="L305" s="130">
        <v>0</v>
      </c>
      <c r="M305" s="130">
        <v>0</v>
      </c>
      <c r="N305" s="476">
        <f t="shared" si="55"/>
        <v>3870</v>
      </c>
      <c r="O305" s="133"/>
    </row>
    <row r="306" spans="1:15" ht="33" customHeight="1">
      <c r="A306" s="129">
        <v>7100330</v>
      </c>
      <c r="B306" s="130" t="s">
        <v>157</v>
      </c>
      <c r="C306" s="131" t="s">
        <v>158</v>
      </c>
      <c r="D306" s="433" t="s">
        <v>159</v>
      </c>
      <c r="E306" s="351">
        <v>15</v>
      </c>
      <c r="F306" s="130">
        <v>4673</v>
      </c>
      <c r="G306" s="130">
        <v>0</v>
      </c>
      <c r="H306" s="130">
        <v>300</v>
      </c>
      <c r="I306" s="130">
        <v>0</v>
      </c>
      <c r="J306" s="130">
        <v>465</v>
      </c>
      <c r="K306" s="130">
        <v>0</v>
      </c>
      <c r="L306" s="130">
        <v>0</v>
      </c>
      <c r="M306" s="130">
        <v>0</v>
      </c>
      <c r="N306" s="476">
        <f t="shared" si="55"/>
        <v>4508</v>
      </c>
      <c r="O306" s="133"/>
    </row>
    <row r="307" spans="1:15" ht="33" customHeight="1">
      <c r="A307" s="129">
        <v>7100331</v>
      </c>
      <c r="B307" s="130" t="s">
        <v>160</v>
      </c>
      <c r="C307" s="131" t="s">
        <v>945</v>
      </c>
      <c r="D307" s="433" t="s">
        <v>505</v>
      </c>
      <c r="E307" s="351">
        <v>15</v>
      </c>
      <c r="F307" s="130">
        <v>5225</v>
      </c>
      <c r="G307" s="130">
        <v>0</v>
      </c>
      <c r="H307" s="130">
        <v>300</v>
      </c>
      <c r="I307" s="130">
        <v>0</v>
      </c>
      <c r="J307" s="130">
        <v>569</v>
      </c>
      <c r="K307" s="130">
        <v>0</v>
      </c>
      <c r="L307" s="130">
        <v>400</v>
      </c>
      <c r="M307" s="145">
        <v>0</v>
      </c>
      <c r="N307" s="476">
        <f t="shared" si="55"/>
        <v>4556</v>
      </c>
      <c r="O307" s="133"/>
    </row>
    <row r="308" spans="1:15" s="187" customFormat="1" ht="20.25" customHeight="1">
      <c r="A308" s="227"/>
      <c r="B308" s="228" t="s">
        <v>31</v>
      </c>
      <c r="C308" s="417"/>
      <c r="D308" s="229"/>
      <c r="E308" s="362"/>
      <c r="F308" s="229">
        <f aca="true" t="shared" si="56" ref="F308:N308">SUM(F294:F307)</f>
        <v>56095</v>
      </c>
      <c r="G308" s="229">
        <f t="shared" si="56"/>
        <v>0</v>
      </c>
      <c r="H308" s="229">
        <f t="shared" si="56"/>
        <v>3600</v>
      </c>
      <c r="I308" s="229">
        <f t="shared" si="56"/>
        <v>0</v>
      </c>
      <c r="J308" s="229">
        <f t="shared" si="56"/>
        <v>4741</v>
      </c>
      <c r="K308" s="229">
        <f t="shared" si="56"/>
        <v>0</v>
      </c>
      <c r="L308" s="229">
        <f t="shared" si="56"/>
        <v>1000</v>
      </c>
      <c r="M308" s="229">
        <f t="shared" si="56"/>
        <v>0</v>
      </c>
      <c r="N308" s="229">
        <f t="shared" si="56"/>
        <v>53954</v>
      </c>
      <c r="O308" s="252"/>
    </row>
    <row r="309" spans="1:15" s="187" customFormat="1" ht="36" customHeight="1">
      <c r="A309" s="437"/>
      <c r="B309" s="438"/>
      <c r="C309" s="438"/>
      <c r="D309" s="438" t="s">
        <v>463</v>
      </c>
      <c r="E309" s="439"/>
      <c r="F309" s="438"/>
      <c r="G309" s="438"/>
      <c r="H309" s="438"/>
      <c r="I309" s="962" t="s">
        <v>464</v>
      </c>
      <c r="J309" s="962"/>
      <c r="K309" s="438"/>
      <c r="L309" s="438"/>
      <c r="M309" s="443"/>
      <c r="N309" s="438" t="s">
        <v>464</v>
      </c>
      <c r="O309" s="440"/>
    </row>
    <row r="310" spans="1:15" ht="15.75" customHeight="1">
      <c r="A310" s="437" t="s">
        <v>472</v>
      </c>
      <c r="B310" s="438"/>
      <c r="C310" s="438" t="s">
        <v>1285</v>
      </c>
      <c r="D310" s="438"/>
      <c r="E310" s="439"/>
      <c r="F310" s="438"/>
      <c r="G310" s="438"/>
      <c r="H310" s="438"/>
      <c r="I310" s="438"/>
      <c r="J310" s="443" t="s">
        <v>975</v>
      </c>
      <c r="K310" s="475"/>
      <c r="L310" s="437"/>
      <c r="M310" s="438" t="s">
        <v>972</v>
      </c>
      <c r="N310" s="438"/>
      <c r="O310" s="441"/>
    </row>
    <row r="311" spans="1:15" ht="15" customHeight="1">
      <c r="A311" s="437"/>
      <c r="B311" s="438"/>
      <c r="C311" s="438" t="s">
        <v>600</v>
      </c>
      <c r="D311" s="438"/>
      <c r="E311" s="439"/>
      <c r="F311" s="438"/>
      <c r="G311" s="438"/>
      <c r="H311" s="438"/>
      <c r="I311" s="458"/>
      <c r="J311" s="442" t="s">
        <v>461</v>
      </c>
      <c r="K311" s="442"/>
      <c r="L311" s="438"/>
      <c r="M311" s="438" t="s">
        <v>462</v>
      </c>
      <c r="N311" s="438"/>
      <c r="O311" s="440"/>
    </row>
    <row r="312" spans="1:15" ht="5.25" customHeight="1">
      <c r="A312" s="86"/>
      <c r="B312" s="143"/>
      <c r="C312" s="418"/>
      <c r="D312" s="143"/>
      <c r="E312" s="357"/>
      <c r="F312" s="143"/>
      <c r="G312" s="143"/>
      <c r="H312" s="143"/>
      <c r="I312" s="143"/>
      <c r="J312" s="143"/>
      <c r="K312" s="143"/>
      <c r="L312" s="143"/>
      <c r="M312" s="143"/>
      <c r="N312" s="143"/>
      <c r="O312" s="89"/>
    </row>
    <row r="313" spans="1:15" ht="26.25" customHeight="1">
      <c r="A313" s="183" t="s">
        <v>0</v>
      </c>
      <c r="B313" s="20"/>
      <c r="C313" s="169" t="s">
        <v>624</v>
      </c>
      <c r="D313" s="169"/>
      <c r="E313" s="325"/>
      <c r="F313" s="4"/>
      <c r="G313" s="4"/>
      <c r="H313" s="4"/>
      <c r="I313" s="4"/>
      <c r="J313" s="4"/>
      <c r="K313" s="4"/>
      <c r="L313" s="4"/>
      <c r="M313" s="4"/>
      <c r="N313" s="4"/>
      <c r="O313" s="27"/>
    </row>
    <row r="314" spans="1:15" ht="17.25" customHeight="1">
      <c r="A314" s="6"/>
      <c r="B314" s="96" t="s">
        <v>141</v>
      </c>
      <c r="C314" s="401"/>
      <c r="D314" s="7"/>
      <c r="E314" s="315"/>
      <c r="F314" s="7"/>
      <c r="G314" s="7"/>
      <c r="H314" s="7"/>
      <c r="I314" s="8"/>
      <c r="J314" s="7"/>
      <c r="K314" s="7"/>
      <c r="L314" s="8"/>
      <c r="M314" s="7"/>
      <c r="N314" s="7"/>
      <c r="O314" s="391" t="s">
        <v>1384</v>
      </c>
    </row>
    <row r="315" spans="1:15" s="112" customFormat="1" ht="20.25" customHeight="1">
      <c r="A315" s="206"/>
      <c r="B315" s="241"/>
      <c r="C315" s="419"/>
      <c r="D315" s="242" t="s">
        <v>1471</v>
      </c>
      <c r="E315" s="358"/>
      <c r="F315" s="7"/>
      <c r="G315" s="7"/>
      <c r="H315" s="7"/>
      <c r="I315" s="7"/>
      <c r="J315" s="7"/>
      <c r="K315" s="7"/>
      <c r="L315" s="7"/>
      <c r="M315" s="7"/>
      <c r="N315" s="7"/>
      <c r="O315" s="144"/>
    </row>
    <row r="316" spans="1:15" ht="24" customHeight="1">
      <c r="A316" s="245" t="s">
        <v>427</v>
      </c>
      <c r="B316" s="292" t="s">
        <v>428</v>
      </c>
      <c r="C316" s="420" t="s">
        <v>1</v>
      </c>
      <c r="D316" s="246" t="s">
        <v>426</v>
      </c>
      <c r="E316" s="377" t="s">
        <v>434</v>
      </c>
      <c r="F316" s="248" t="s">
        <v>423</v>
      </c>
      <c r="G316" s="248" t="s">
        <v>424</v>
      </c>
      <c r="H316" s="248" t="s">
        <v>33</v>
      </c>
      <c r="I316" s="247" t="s">
        <v>425</v>
      </c>
      <c r="J316" s="249" t="s">
        <v>17</v>
      </c>
      <c r="K316" s="248" t="s">
        <v>18</v>
      </c>
      <c r="L316" s="247" t="s">
        <v>827</v>
      </c>
      <c r="M316" s="248" t="s">
        <v>30</v>
      </c>
      <c r="N316" s="248" t="s">
        <v>429</v>
      </c>
      <c r="O316" s="250" t="s">
        <v>19</v>
      </c>
    </row>
    <row r="317" spans="1:15" ht="15" customHeight="1">
      <c r="A317" s="179" t="s">
        <v>143</v>
      </c>
      <c r="B317" s="134"/>
      <c r="C317" s="388"/>
      <c r="D317" s="135"/>
      <c r="E317" s="352"/>
      <c r="F317" s="134"/>
      <c r="G317" s="134"/>
      <c r="H317" s="134"/>
      <c r="I317" s="134"/>
      <c r="J317" s="134"/>
      <c r="K317" s="134"/>
      <c r="L317" s="134"/>
      <c r="M317" s="134"/>
      <c r="N317" s="134"/>
      <c r="O317" s="136"/>
    </row>
    <row r="318" spans="1:15" ht="33" customHeight="1">
      <c r="A318" s="474">
        <v>7100332</v>
      </c>
      <c r="B318" s="130" t="s">
        <v>903</v>
      </c>
      <c r="C318" s="131" t="s">
        <v>904</v>
      </c>
      <c r="D318" s="433" t="s">
        <v>144</v>
      </c>
      <c r="E318" s="351">
        <v>15</v>
      </c>
      <c r="F318" s="130">
        <v>3194</v>
      </c>
      <c r="G318" s="130">
        <v>0</v>
      </c>
      <c r="H318" s="130">
        <v>0</v>
      </c>
      <c r="I318" s="130">
        <v>0</v>
      </c>
      <c r="J318" s="130">
        <v>118</v>
      </c>
      <c r="K318" s="130">
        <v>0</v>
      </c>
      <c r="L318" s="130">
        <v>0</v>
      </c>
      <c r="M318" s="130">
        <v>0</v>
      </c>
      <c r="N318" s="476">
        <f>F318+G318+H318+I318-J318+K318-L318+M318</f>
        <v>3076</v>
      </c>
      <c r="O318" s="133"/>
    </row>
    <row r="319" spans="1:15" ht="33" customHeight="1">
      <c r="A319" s="474">
        <v>7100333</v>
      </c>
      <c r="B319" s="130" t="s">
        <v>1453</v>
      </c>
      <c r="C319" s="131" t="s">
        <v>1454</v>
      </c>
      <c r="D319" s="433" t="s">
        <v>144</v>
      </c>
      <c r="E319" s="351">
        <v>15</v>
      </c>
      <c r="F319" s="130">
        <v>3904</v>
      </c>
      <c r="G319" s="130">
        <v>0</v>
      </c>
      <c r="H319" s="130">
        <v>300</v>
      </c>
      <c r="I319" s="130">
        <v>0</v>
      </c>
      <c r="J319" s="130">
        <v>334</v>
      </c>
      <c r="K319" s="130">
        <v>0</v>
      </c>
      <c r="L319" s="130">
        <v>0</v>
      </c>
      <c r="M319" s="130">
        <v>0</v>
      </c>
      <c r="N319" s="476">
        <f>F319+G319+H319+I319-J319+K319-L319+M319</f>
        <v>3870</v>
      </c>
      <c r="O319" s="133"/>
    </row>
    <row r="320" spans="1:15" ht="33" customHeight="1">
      <c r="A320" s="474">
        <v>7100334</v>
      </c>
      <c r="B320" s="130" t="s">
        <v>620</v>
      </c>
      <c r="C320" s="131" t="s">
        <v>567</v>
      </c>
      <c r="D320" s="433" t="s">
        <v>144</v>
      </c>
      <c r="E320" s="351">
        <v>15</v>
      </c>
      <c r="F320" s="130">
        <v>3904</v>
      </c>
      <c r="G320" s="130">
        <v>0</v>
      </c>
      <c r="H320" s="130">
        <v>300</v>
      </c>
      <c r="I320" s="130">
        <v>0</v>
      </c>
      <c r="J320" s="130">
        <v>334</v>
      </c>
      <c r="K320" s="130">
        <v>0</v>
      </c>
      <c r="L320" s="130">
        <v>0</v>
      </c>
      <c r="M320" s="130">
        <v>0</v>
      </c>
      <c r="N320" s="476">
        <f aca="true" t="shared" si="57" ref="N320:N327">F320+G320+H320+I320-J320+K320-L320+M320</f>
        <v>3870</v>
      </c>
      <c r="O320" s="133"/>
    </row>
    <row r="321" spans="1:15" ht="33" customHeight="1">
      <c r="A321" s="474">
        <v>7100337</v>
      </c>
      <c r="B321" s="130" t="s">
        <v>1472</v>
      </c>
      <c r="C321" s="131" t="s">
        <v>1474</v>
      </c>
      <c r="D321" s="433" t="s">
        <v>144</v>
      </c>
      <c r="E321" s="351">
        <v>15</v>
      </c>
      <c r="F321" s="130">
        <v>3904</v>
      </c>
      <c r="G321" s="130">
        <v>0</v>
      </c>
      <c r="H321" s="130">
        <v>300</v>
      </c>
      <c r="I321" s="130">
        <v>0</v>
      </c>
      <c r="J321" s="130">
        <v>334</v>
      </c>
      <c r="K321" s="130">
        <v>0</v>
      </c>
      <c r="L321" s="130">
        <v>0</v>
      </c>
      <c r="M321" s="130">
        <v>0</v>
      </c>
      <c r="N321" s="476">
        <f t="shared" si="57"/>
        <v>3870</v>
      </c>
      <c r="O321" s="133"/>
    </row>
    <row r="322" spans="1:15" ht="33" customHeight="1">
      <c r="A322" s="474">
        <v>7100338</v>
      </c>
      <c r="B322" s="130" t="s">
        <v>1473</v>
      </c>
      <c r="C322" s="131" t="s">
        <v>1475</v>
      </c>
      <c r="D322" s="433" t="s">
        <v>144</v>
      </c>
      <c r="E322" s="351">
        <v>13</v>
      </c>
      <c r="F322" s="130">
        <v>3383</v>
      </c>
      <c r="G322" s="130">
        <v>0</v>
      </c>
      <c r="H322" s="130">
        <v>300</v>
      </c>
      <c r="I322" s="130">
        <v>0</v>
      </c>
      <c r="J322" s="130">
        <v>139</v>
      </c>
      <c r="K322" s="130">
        <v>0</v>
      </c>
      <c r="L322" s="130">
        <v>0</v>
      </c>
      <c r="M322" s="130">
        <v>0</v>
      </c>
      <c r="N322" s="476">
        <f t="shared" si="57"/>
        <v>3544</v>
      </c>
      <c r="O322" s="133"/>
    </row>
    <row r="323" spans="1:15" ht="33" customHeight="1">
      <c r="A323" s="474">
        <v>7100350</v>
      </c>
      <c r="B323" s="130" t="s">
        <v>568</v>
      </c>
      <c r="C323" s="131" t="s">
        <v>569</v>
      </c>
      <c r="D323" s="433" t="s">
        <v>144</v>
      </c>
      <c r="E323" s="351">
        <v>15</v>
      </c>
      <c r="F323" s="130">
        <v>3904</v>
      </c>
      <c r="G323" s="130">
        <v>0</v>
      </c>
      <c r="H323" s="130">
        <v>300</v>
      </c>
      <c r="I323" s="130">
        <v>0</v>
      </c>
      <c r="J323" s="130">
        <v>334</v>
      </c>
      <c r="K323" s="130">
        <v>0</v>
      </c>
      <c r="L323" s="130">
        <v>0</v>
      </c>
      <c r="M323" s="130">
        <v>0</v>
      </c>
      <c r="N323" s="476">
        <f t="shared" si="57"/>
        <v>3870</v>
      </c>
      <c r="O323" s="133"/>
    </row>
    <row r="324" spans="1:15" ht="33" customHeight="1">
      <c r="A324" s="474">
        <v>1700352</v>
      </c>
      <c r="B324" s="382" t="s">
        <v>873</v>
      </c>
      <c r="C324" s="131" t="s">
        <v>874</v>
      </c>
      <c r="D324" s="433" t="s">
        <v>144</v>
      </c>
      <c r="E324" s="351">
        <v>15</v>
      </c>
      <c r="F324" s="130">
        <v>3904</v>
      </c>
      <c r="G324" s="130">
        <v>0</v>
      </c>
      <c r="H324" s="130">
        <v>300</v>
      </c>
      <c r="I324" s="130">
        <v>0</v>
      </c>
      <c r="J324" s="130">
        <v>334</v>
      </c>
      <c r="K324" s="130">
        <v>0</v>
      </c>
      <c r="L324" s="130">
        <v>0</v>
      </c>
      <c r="M324" s="130">
        <v>0</v>
      </c>
      <c r="N324" s="476">
        <f>F324+G324+H324+I324-J324+K324-L324+M324</f>
        <v>3870</v>
      </c>
      <c r="O324" s="133"/>
    </row>
    <row r="325" spans="1:15" ht="33" customHeight="1">
      <c r="A325" s="129">
        <v>7100354</v>
      </c>
      <c r="B325" s="130" t="s">
        <v>162</v>
      </c>
      <c r="C325" s="131" t="s">
        <v>163</v>
      </c>
      <c r="D325" s="433" t="s">
        <v>144</v>
      </c>
      <c r="E325" s="351">
        <v>15</v>
      </c>
      <c r="F325" s="130">
        <v>3904</v>
      </c>
      <c r="G325" s="130">
        <v>0</v>
      </c>
      <c r="H325" s="130">
        <v>300</v>
      </c>
      <c r="I325" s="130">
        <v>0</v>
      </c>
      <c r="J325" s="130">
        <v>334</v>
      </c>
      <c r="K325" s="130">
        <v>0</v>
      </c>
      <c r="L325" s="130">
        <v>0</v>
      </c>
      <c r="M325" s="130">
        <v>0</v>
      </c>
      <c r="N325" s="476">
        <f t="shared" si="57"/>
        <v>3870</v>
      </c>
      <c r="O325" s="133"/>
    </row>
    <row r="326" spans="1:15" ht="33" customHeight="1">
      <c r="A326" s="474">
        <v>7100355</v>
      </c>
      <c r="B326" s="130" t="s">
        <v>570</v>
      </c>
      <c r="C326" s="131" t="s">
        <v>571</v>
      </c>
      <c r="D326" s="433" t="s">
        <v>144</v>
      </c>
      <c r="E326" s="351">
        <v>15</v>
      </c>
      <c r="F326" s="130">
        <v>3194</v>
      </c>
      <c r="G326" s="130">
        <v>0</v>
      </c>
      <c r="H326" s="130">
        <v>300</v>
      </c>
      <c r="I326" s="130">
        <v>0</v>
      </c>
      <c r="J326" s="130">
        <v>118</v>
      </c>
      <c r="K326" s="130">
        <v>0</v>
      </c>
      <c r="L326" s="130">
        <v>0</v>
      </c>
      <c r="M326" s="130">
        <v>0</v>
      </c>
      <c r="N326" s="476">
        <f t="shared" si="57"/>
        <v>3376</v>
      </c>
      <c r="O326" s="133"/>
    </row>
    <row r="327" spans="1:15" ht="33" customHeight="1">
      <c r="A327" s="129">
        <v>7100362</v>
      </c>
      <c r="B327" s="130" t="s">
        <v>468</v>
      </c>
      <c r="C327" s="131" t="s">
        <v>469</v>
      </c>
      <c r="D327" s="433" t="s">
        <v>566</v>
      </c>
      <c r="E327" s="351">
        <v>15</v>
      </c>
      <c r="F327" s="130">
        <v>6616</v>
      </c>
      <c r="G327" s="130">
        <v>0</v>
      </c>
      <c r="H327" s="130">
        <v>300</v>
      </c>
      <c r="I327" s="130">
        <v>0</v>
      </c>
      <c r="J327" s="130">
        <v>866</v>
      </c>
      <c r="K327" s="130">
        <v>0</v>
      </c>
      <c r="L327" s="130">
        <v>0</v>
      </c>
      <c r="M327" s="130">
        <v>0</v>
      </c>
      <c r="N327" s="476">
        <f t="shared" si="57"/>
        <v>6050</v>
      </c>
      <c r="O327" s="133"/>
    </row>
    <row r="328" spans="1:15" ht="33" customHeight="1">
      <c r="A328" s="129">
        <v>7100364</v>
      </c>
      <c r="B328" s="130" t="s">
        <v>473</v>
      </c>
      <c r="C328" s="429" t="s">
        <v>481</v>
      </c>
      <c r="D328" s="471" t="s">
        <v>144</v>
      </c>
      <c r="E328" s="351">
        <v>15</v>
      </c>
      <c r="F328" s="130">
        <v>3904</v>
      </c>
      <c r="G328" s="130">
        <v>0</v>
      </c>
      <c r="H328" s="130">
        <v>300</v>
      </c>
      <c r="I328" s="130">
        <v>0</v>
      </c>
      <c r="J328" s="130">
        <v>334</v>
      </c>
      <c r="K328" s="130">
        <v>0</v>
      </c>
      <c r="L328" s="130">
        <v>0</v>
      </c>
      <c r="M328" s="130">
        <v>0</v>
      </c>
      <c r="N328" s="476">
        <f>F328+G328+H328+I328-J328+K328-L328+M328</f>
        <v>3870</v>
      </c>
      <c r="O328" s="133"/>
    </row>
    <row r="329" spans="1:15" ht="33" customHeight="1">
      <c r="A329" s="129">
        <v>7100365</v>
      </c>
      <c r="B329" s="130" t="s">
        <v>1140</v>
      </c>
      <c r="C329" s="429" t="s">
        <v>1232</v>
      </c>
      <c r="D329" s="471" t="s">
        <v>159</v>
      </c>
      <c r="E329" s="351">
        <v>15</v>
      </c>
      <c r="F329" s="130">
        <v>4673</v>
      </c>
      <c r="G329" s="130">
        <v>0</v>
      </c>
      <c r="H329" s="130">
        <v>300</v>
      </c>
      <c r="I329" s="130">
        <v>0</v>
      </c>
      <c r="J329" s="139">
        <v>465</v>
      </c>
      <c r="K329" s="130">
        <v>0</v>
      </c>
      <c r="L329" s="130">
        <v>350</v>
      </c>
      <c r="M329" s="130">
        <v>0</v>
      </c>
      <c r="N329" s="476">
        <f>F329+G329+H329+I329-J329+K329-L329+M329</f>
        <v>4158</v>
      </c>
      <c r="O329" s="133"/>
    </row>
    <row r="330" spans="1:15" ht="33" customHeight="1">
      <c r="A330" s="129">
        <v>7100377</v>
      </c>
      <c r="B330" s="130" t="s">
        <v>1141</v>
      </c>
      <c r="C330" s="429" t="s">
        <v>1347</v>
      </c>
      <c r="D330" s="471" t="s">
        <v>159</v>
      </c>
      <c r="E330" s="351">
        <v>15</v>
      </c>
      <c r="F330" s="130">
        <v>6552</v>
      </c>
      <c r="G330" s="130">
        <v>0</v>
      </c>
      <c r="H330" s="130">
        <v>300</v>
      </c>
      <c r="I330" s="130">
        <v>0</v>
      </c>
      <c r="J330" s="139">
        <v>852</v>
      </c>
      <c r="K330" s="130">
        <v>0</v>
      </c>
      <c r="L330" s="130">
        <v>0</v>
      </c>
      <c r="M330" s="130">
        <v>0</v>
      </c>
      <c r="N330" s="476">
        <f>F330+G330+H330+I330-J330+K330-L330+M330</f>
        <v>6000</v>
      </c>
      <c r="O330" s="133"/>
    </row>
    <row r="331" spans="1:15" s="23" customFormat="1" ht="24" customHeight="1">
      <c r="A331" s="227"/>
      <c r="B331" s="228" t="s">
        <v>31</v>
      </c>
      <c r="C331" s="417"/>
      <c r="D331" s="230"/>
      <c r="E331" s="354"/>
      <c r="F331" s="251">
        <f aca="true" t="shared" si="58" ref="F331:N331">SUM(F318:F330)</f>
        <v>54940</v>
      </c>
      <c r="G331" s="251">
        <f t="shared" si="58"/>
        <v>0</v>
      </c>
      <c r="H331" s="251">
        <f t="shared" si="58"/>
        <v>3600</v>
      </c>
      <c r="I331" s="251">
        <f t="shared" si="58"/>
        <v>0</v>
      </c>
      <c r="J331" s="251">
        <f t="shared" si="58"/>
        <v>4896</v>
      </c>
      <c r="K331" s="251">
        <f t="shared" si="58"/>
        <v>0</v>
      </c>
      <c r="L331" s="251">
        <f t="shared" si="58"/>
        <v>350</v>
      </c>
      <c r="M331" s="251">
        <f t="shared" si="58"/>
        <v>0</v>
      </c>
      <c r="N331" s="251">
        <f t="shared" si="58"/>
        <v>53294</v>
      </c>
      <c r="O331" s="703"/>
    </row>
    <row r="332" spans="1:15" s="187" customFormat="1" ht="42.75" customHeight="1">
      <c r="A332" s="437"/>
      <c r="B332" s="438"/>
      <c r="C332" s="438"/>
      <c r="D332" s="438" t="s">
        <v>463</v>
      </c>
      <c r="E332" s="439"/>
      <c r="F332" s="438"/>
      <c r="G332" s="438"/>
      <c r="H332" s="438"/>
      <c r="J332" s="443" t="s">
        <v>464</v>
      </c>
      <c r="K332" s="438"/>
      <c r="L332" s="438"/>
      <c r="M332" s="438"/>
      <c r="N332" s="438" t="s">
        <v>464</v>
      </c>
      <c r="O332" s="440"/>
    </row>
    <row r="333" spans="1:15" ht="13.5" customHeight="1">
      <c r="A333" s="437" t="s">
        <v>472</v>
      </c>
      <c r="B333" s="438"/>
      <c r="C333" s="438" t="s">
        <v>1285</v>
      </c>
      <c r="D333" s="438"/>
      <c r="E333" s="439"/>
      <c r="F333" s="438"/>
      <c r="G333" s="438"/>
      <c r="H333" s="438"/>
      <c r="I333" s="2"/>
      <c r="J333" s="443" t="s">
        <v>975</v>
      </c>
      <c r="K333" s="438"/>
      <c r="L333" s="437"/>
      <c r="M333" s="438" t="s">
        <v>972</v>
      </c>
      <c r="N333" s="438"/>
      <c r="O333" s="441"/>
    </row>
    <row r="334" spans="1:15" ht="13.5" customHeight="1">
      <c r="A334" s="437"/>
      <c r="B334" s="438"/>
      <c r="C334" s="438" t="s">
        <v>600</v>
      </c>
      <c r="D334" s="438"/>
      <c r="E334" s="439"/>
      <c r="F334" s="438"/>
      <c r="G334" s="438"/>
      <c r="H334" s="438"/>
      <c r="I334" s="2"/>
      <c r="J334" s="442" t="s">
        <v>461</v>
      </c>
      <c r="K334" s="438"/>
      <c r="L334" s="438"/>
      <c r="M334" s="438" t="s">
        <v>462</v>
      </c>
      <c r="N334" s="438"/>
      <c r="O334" s="440"/>
    </row>
    <row r="335" spans="1:15" ht="4.5" customHeight="1">
      <c r="A335" s="86"/>
      <c r="B335" s="143"/>
      <c r="C335" s="418"/>
      <c r="D335" s="143"/>
      <c r="E335" s="357"/>
      <c r="F335" s="143"/>
      <c r="G335" s="143"/>
      <c r="H335" s="143"/>
      <c r="I335" s="143"/>
      <c r="J335" s="143"/>
      <c r="K335" s="143"/>
      <c r="L335" s="143"/>
      <c r="M335" s="143"/>
      <c r="N335" s="143"/>
      <c r="O335" s="89"/>
    </row>
    <row r="336" spans="1:15" ht="26.25" customHeight="1">
      <c r="A336" s="183" t="s">
        <v>0</v>
      </c>
      <c r="B336" s="20"/>
      <c r="C336" s="169" t="s">
        <v>624</v>
      </c>
      <c r="D336" s="169"/>
      <c r="E336" s="325"/>
      <c r="F336" s="4"/>
      <c r="G336" s="4"/>
      <c r="H336" s="4"/>
      <c r="I336" s="4"/>
      <c r="J336" s="4"/>
      <c r="K336" s="4"/>
      <c r="L336" s="4"/>
      <c r="M336" s="4"/>
      <c r="N336" s="4"/>
      <c r="O336" s="27"/>
    </row>
    <row r="337" spans="1:15" ht="20.25">
      <c r="A337" s="6"/>
      <c r="B337" s="96" t="s">
        <v>141</v>
      </c>
      <c r="C337" s="401"/>
      <c r="D337" s="7"/>
      <c r="E337" s="315"/>
      <c r="F337" s="7"/>
      <c r="G337" s="7"/>
      <c r="H337" s="7"/>
      <c r="I337" s="8"/>
      <c r="J337" s="7"/>
      <c r="K337" s="7"/>
      <c r="L337" s="8"/>
      <c r="M337" s="7"/>
      <c r="N337" s="7"/>
      <c r="O337" s="391" t="s">
        <v>1385</v>
      </c>
    </row>
    <row r="338" spans="1:15" s="112" customFormat="1" ht="18.75" customHeight="1">
      <c r="A338" s="10"/>
      <c r="B338" s="11"/>
      <c r="C338" s="402"/>
      <c r="D338" s="95" t="s">
        <v>1471</v>
      </c>
      <c r="E338" s="316"/>
      <c r="F338" s="12"/>
      <c r="G338" s="12"/>
      <c r="H338" s="12"/>
      <c r="I338" s="12"/>
      <c r="J338" s="12"/>
      <c r="K338" s="12"/>
      <c r="L338" s="12"/>
      <c r="M338" s="12"/>
      <c r="N338" s="12"/>
      <c r="O338" s="28"/>
    </row>
    <row r="339" spans="1:15" ht="24" customHeight="1">
      <c r="A339" s="211" t="s">
        <v>427</v>
      </c>
      <c r="B339" s="212" t="s">
        <v>428</v>
      </c>
      <c r="C339" s="412" t="s">
        <v>1</v>
      </c>
      <c r="D339" s="232" t="s">
        <v>426</v>
      </c>
      <c r="E339" s="956" t="s">
        <v>434</v>
      </c>
      <c r="F339" s="234" t="s">
        <v>423</v>
      </c>
      <c r="G339" s="234" t="s">
        <v>424</v>
      </c>
      <c r="H339" s="234" t="s">
        <v>33</v>
      </c>
      <c r="I339" s="233" t="s">
        <v>425</v>
      </c>
      <c r="J339" s="235" t="s">
        <v>17</v>
      </c>
      <c r="K339" s="234" t="s">
        <v>18</v>
      </c>
      <c r="L339" s="233" t="s">
        <v>432</v>
      </c>
      <c r="M339" s="234" t="s">
        <v>30</v>
      </c>
      <c r="N339" s="234" t="s">
        <v>429</v>
      </c>
      <c r="O339" s="236" t="s">
        <v>19</v>
      </c>
    </row>
    <row r="340" spans="1:15" ht="18" customHeight="1">
      <c r="A340" s="178" t="s">
        <v>143</v>
      </c>
      <c r="B340" s="256"/>
      <c r="C340" s="422"/>
      <c r="D340" s="257"/>
      <c r="E340" s="359"/>
      <c r="F340" s="256"/>
      <c r="G340" s="256"/>
      <c r="H340" s="256"/>
      <c r="I340" s="256"/>
      <c r="J340" s="256"/>
      <c r="K340" s="256"/>
      <c r="L340" s="256"/>
      <c r="M340" s="256"/>
      <c r="N340" s="256"/>
      <c r="O340" s="128"/>
    </row>
    <row r="341" spans="1:15" ht="33" customHeight="1">
      <c r="A341" s="474">
        <v>7100379</v>
      </c>
      <c r="B341" s="130" t="s">
        <v>572</v>
      </c>
      <c r="C341" s="131" t="s">
        <v>573</v>
      </c>
      <c r="D341" s="433" t="s">
        <v>144</v>
      </c>
      <c r="E341" s="351">
        <v>15</v>
      </c>
      <c r="F341" s="130">
        <v>3904</v>
      </c>
      <c r="G341" s="130">
        <v>0</v>
      </c>
      <c r="H341" s="130">
        <v>300</v>
      </c>
      <c r="I341" s="130">
        <v>0</v>
      </c>
      <c r="J341" s="139">
        <v>334</v>
      </c>
      <c r="K341" s="130">
        <v>0</v>
      </c>
      <c r="L341" s="130">
        <v>400</v>
      </c>
      <c r="M341" s="130">
        <v>0</v>
      </c>
      <c r="N341" s="476">
        <f>F341+G341+H341+I341-J341+K341-L341+M341</f>
        <v>3470</v>
      </c>
      <c r="O341" s="133"/>
    </row>
    <row r="342" spans="1:15" ht="33" customHeight="1">
      <c r="A342" s="474">
        <v>7100383</v>
      </c>
      <c r="B342" s="130" t="s">
        <v>867</v>
      </c>
      <c r="C342" s="131" t="s">
        <v>946</v>
      </c>
      <c r="D342" s="433" t="s">
        <v>144</v>
      </c>
      <c r="E342" s="351">
        <v>15</v>
      </c>
      <c r="F342" s="130">
        <v>3904</v>
      </c>
      <c r="G342" s="130">
        <v>0</v>
      </c>
      <c r="H342" s="130">
        <v>300</v>
      </c>
      <c r="I342" s="130">
        <v>0</v>
      </c>
      <c r="J342" s="139">
        <v>334</v>
      </c>
      <c r="K342" s="130">
        <v>0</v>
      </c>
      <c r="L342" s="130">
        <v>0</v>
      </c>
      <c r="M342" s="130">
        <v>0</v>
      </c>
      <c r="N342" s="476">
        <f>F342+G342+H342+I342-J342+K342-L342+M342</f>
        <v>3870</v>
      </c>
      <c r="O342" s="133"/>
    </row>
    <row r="343" spans="1:15" ht="33" customHeight="1">
      <c r="A343" s="129">
        <v>7100390</v>
      </c>
      <c r="B343" s="130" t="s">
        <v>164</v>
      </c>
      <c r="C343" s="131" t="s">
        <v>165</v>
      </c>
      <c r="D343" s="433" t="s">
        <v>159</v>
      </c>
      <c r="E343" s="351">
        <v>15</v>
      </c>
      <c r="F343" s="130">
        <v>4368</v>
      </c>
      <c r="G343" s="130">
        <v>0</v>
      </c>
      <c r="H343" s="130">
        <v>300</v>
      </c>
      <c r="I343" s="130">
        <v>0</v>
      </c>
      <c r="J343" s="130">
        <v>410</v>
      </c>
      <c r="K343" s="130">
        <v>0</v>
      </c>
      <c r="L343" s="130">
        <v>0</v>
      </c>
      <c r="M343" s="130">
        <v>0</v>
      </c>
      <c r="N343" s="476">
        <f aca="true" t="shared" si="59" ref="N343:N352">F343+G343+H343+I343-J343+K343-L343+M343</f>
        <v>4258</v>
      </c>
      <c r="O343" s="133"/>
    </row>
    <row r="344" spans="1:15" ht="33" customHeight="1">
      <c r="A344" s="129">
        <v>7100392</v>
      </c>
      <c r="B344" s="130" t="s">
        <v>486</v>
      </c>
      <c r="C344" s="131" t="s">
        <v>487</v>
      </c>
      <c r="D344" s="433" t="s">
        <v>144</v>
      </c>
      <c r="E344" s="351">
        <v>15</v>
      </c>
      <c r="F344" s="130">
        <v>3904</v>
      </c>
      <c r="G344" s="130">
        <v>0</v>
      </c>
      <c r="H344" s="130">
        <v>300</v>
      </c>
      <c r="I344" s="130">
        <v>0</v>
      </c>
      <c r="J344" s="130">
        <v>334</v>
      </c>
      <c r="K344" s="130">
        <v>0</v>
      </c>
      <c r="L344" s="130">
        <v>0</v>
      </c>
      <c r="M344" s="130">
        <v>0</v>
      </c>
      <c r="N344" s="476">
        <f t="shared" si="59"/>
        <v>3870</v>
      </c>
      <c r="O344" s="133"/>
    </row>
    <row r="345" spans="1:15" ht="33" customHeight="1">
      <c r="A345" s="129">
        <v>7100399</v>
      </c>
      <c r="B345" s="888" t="s">
        <v>1368</v>
      </c>
      <c r="C345" s="131" t="s">
        <v>166</v>
      </c>
      <c r="D345" s="433" t="s">
        <v>566</v>
      </c>
      <c r="E345" s="351">
        <v>15</v>
      </c>
      <c r="F345" s="130">
        <v>6616</v>
      </c>
      <c r="G345" s="130">
        <v>0</v>
      </c>
      <c r="H345" s="130">
        <v>300</v>
      </c>
      <c r="I345" s="130">
        <v>0</v>
      </c>
      <c r="J345" s="130">
        <v>866</v>
      </c>
      <c r="K345" s="130">
        <v>0</v>
      </c>
      <c r="L345" s="130">
        <v>300</v>
      </c>
      <c r="M345" s="130">
        <v>0</v>
      </c>
      <c r="N345" s="476">
        <f t="shared" si="59"/>
        <v>5750</v>
      </c>
      <c r="O345" s="133"/>
    </row>
    <row r="346" spans="1:15" ht="33" customHeight="1">
      <c r="A346" s="129">
        <v>7100402</v>
      </c>
      <c r="B346" s="888" t="s">
        <v>645</v>
      </c>
      <c r="C346" s="131" t="s">
        <v>646</v>
      </c>
      <c r="D346" s="433" t="s">
        <v>159</v>
      </c>
      <c r="E346" s="351">
        <v>15</v>
      </c>
      <c r="F346" s="130">
        <v>4673</v>
      </c>
      <c r="G346" s="130">
        <v>0</v>
      </c>
      <c r="H346" s="130">
        <v>300</v>
      </c>
      <c r="I346" s="130">
        <v>0</v>
      </c>
      <c r="J346" s="130">
        <v>465</v>
      </c>
      <c r="K346" s="130">
        <v>0</v>
      </c>
      <c r="L346" s="130">
        <v>0</v>
      </c>
      <c r="M346" s="130">
        <v>0</v>
      </c>
      <c r="N346" s="476">
        <f t="shared" si="59"/>
        <v>4508</v>
      </c>
      <c r="O346" s="133"/>
    </row>
    <row r="347" spans="1:15" ht="33" customHeight="1">
      <c r="A347" s="129">
        <v>7100407</v>
      </c>
      <c r="B347" s="891" t="s">
        <v>167</v>
      </c>
      <c r="C347" s="131" t="s">
        <v>397</v>
      </c>
      <c r="D347" s="433" t="s">
        <v>144</v>
      </c>
      <c r="E347" s="351">
        <v>15</v>
      </c>
      <c r="F347" s="130">
        <v>3904</v>
      </c>
      <c r="G347" s="130">
        <v>0</v>
      </c>
      <c r="H347" s="130">
        <v>300</v>
      </c>
      <c r="I347" s="132">
        <v>0</v>
      </c>
      <c r="J347" s="130">
        <v>334</v>
      </c>
      <c r="K347" s="130">
        <v>0</v>
      </c>
      <c r="L347" s="130">
        <v>0</v>
      </c>
      <c r="M347" s="130">
        <v>0</v>
      </c>
      <c r="N347" s="476">
        <f t="shared" si="59"/>
        <v>3870</v>
      </c>
      <c r="O347" s="133"/>
    </row>
    <row r="348" spans="1:15" ht="33" customHeight="1">
      <c r="A348" s="129">
        <v>7100419</v>
      </c>
      <c r="B348" s="891" t="s">
        <v>168</v>
      </c>
      <c r="C348" s="131" t="s">
        <v>398</v>
      </c>
      <c r="D348" s="433" t="s">
        <v>169</v>
      </c>
      <c r="E348" s="351">
        <v>15</v>
      </c>
      <c r="F348" s="130">
        <v>2005</v>
      </c>
      <c r="G348" s="130">
        <v>0</v>
      </c>
      <c r="H348" s="130">
        <v>0</v>
      </c>
      <c r="I348" s="132">
        <v>0</v>
      </c>
      <c r="J348" s="130">
        <v>0</v>
      </c>
      <c r="K348" s="130">
        <v>71</v>
      </c>
      <c r="L348" s="130">
        <v>0</v>
      </c>
      <c r="M348" s="130">
        <v>0</v>
      </c>
      <c r="N348" s="476">
        <f t="shared" si="59"/>
        <v>2076</v>
      </c>
      <c r="O348" s="133"/>
    </row>
    <row r="349" spans="1:15" ht="33" customHeight="1">
      <c r="A349" s="474">
        <v>7100423</v>
      </c>
      <c r="B349" s="889" t="s">
        <v>574</v>
      </c>
      <c r="C349" s="131" t="s">
        <v>575</v>
      </c>
      <c r="D349" s="433" t="s">
        <v>144</v>
      </c>
      <c r="E349" s="351">
        <v>15</v>
      </c>
      <c r="F349" s="130">
        <v>3194</v>
      </c>
      <c r="G349" s="130">
        <v>0</v>
      </c>
      <c r="H349" s="130">
        <v>300</v>
      </c>
      <c r="I349" s="132">
        <v>0</v>
      </c>
      <c r="J349" s="130">
        <v>118</v>
      </c>
      <c r="K349" s="130">
        <v>0</v>
      </c>
      <c r="L349" s="130">
        <v>0</v>
      </c>
      <c r="M349" s="130">
        <v>0</v>
      </c>
      <c r="N349" s="476">
        <f t="shared" si="59"/>
        <v>3376</v>
      </c>
      <c r="O349" s="133"/>
    </row>
    <row r="350" spans="1:15" ht="33" customHeight="1">
      <c r="A350" s="474">
        <v>7100425</v>
      </c>
      <c r="B350" s="889" t="s">
        <v>576</v>
      </c>
      <c r="C350" s="131" t="s">
        <v>577</v>
      </c>
      <c r="D350" s="433" t="s">
        <v>144</v>
      </c>
      <c r="E350" s="351">
        <v>15</v>
      </c>
      <c r="F350" s="130">
        <v>3904</v>
      </c>
      <c r="G350" s="130">
        <v>0</v>
      </c>
      <c r="H350" s="130">
        <v>300</v>
      </c>
      <c r="I350" s="132">
        <v>0</v>
      </c>
      <c r="J350" s="130">
        <v>334</v>
      </c>
      <c r="K350" s="130">
        <v>0</v>
      </c>
      <c r="L350" s="130">
        <v>0</v>
      </c>
      <c r="M350" s="130">
        <v>0</v>
      </c>
      <c r="N350" s="476">
        <f t="shared" si="59"/>
        <v>3870</v>
      </c>
      <c r="O350" s="133"/>
    </row>
    <row r="351" spans="1:15" s="399" customFormat="1" ht="33" customHeight="1">
      <c r="A351" s="428">
        <v>7100435</v>
      </c>
      <c r="B351" s="139" t="s">
        <v>466</v>
      </c>
      <c r="C351" s="429" t="s">
        <v>467</v>
      </c>
      <c r="D351" s="456" t="s">
        <v>144</v>
      </c>
      <c r="E351" s="385">
        <v>15</v>
      </c>
      <c r="F351" s="139">
        <v>3904</v>
      </c>
      <c r="G351" s="139">
        <v>0</v>
      </c>
      <c r="H351" s="139">
        <v>300</v>
      </c>
      <c r="I351" s="139">
        <v>0</v>
      </c>
      <c r="J351" s="139">
        <v>334</v>
      </c>
      <c r="K351" s="139">
        <v>0</v>
      </c>
      <c r="L351" s="453">
        <v>400</v>
      </c>
      <c r="M351" s="139">
        <v>0</v>
      </c>
      <c r="N351" s="476">
        <f>F351+G351+H351+I351-J351+K351-L351+M351</f>
        <v>3470</v>
      </c>
      <c r="O351" s="384"/>
    </row>
    <row r="352" spans="1:15" s="399" customFormat="1" ht="33" customHeight="1">
      <c r="A352" s="428">
        <v>7100436</v>
      </c>
      <c r="B352" s="658" t="s">
        <v>506</v>
      </c>
      <c r="C352" s="429" t="s">
        <v>507</v>
      </c>
      <c r="D352" s="456" t="s">
        <v>144</v>
      </c>
      <c r="E352" s="385">
        <v>15</v>
      </c>
      <c r="F352" s="139">
        <v>3904</v>
      </c>
      <c r="G352" s="139">
        <v>0</v>
      </c>
      <c r="H352" s="139">
        <v>300</v>
      </c>
      <c r="I352" s="139">
        <v>0</v>
      </c>
      <c r="J352" s="139">
        <v>334</v>
      </c>
      <c r="K352" s="139">
        <v>0</v>
      </c>
      <c r="L352" s="453">
        <v>0</v>
      </c>
      <c r="M352" s="139">
        <v>0</v>
      </c>
      <c r="N352" s="476">
        <f t="shared" si="59"/>
        <v>3870</v>
      </c>
      <c r="O352" s="384"/>
    </row>
    <row r="353" spans="1:15" s="399" customFormat="1" ht="33" customHeight="1">
      <c r="A353" s="827">
        <v>7100439</v>
      </c>
      <c r="B353" s="139" t="s">
        <v>825</v>
      </c>
      <c r="C353" s="429" t="s">
        <v>826</v>
      </c>
      <c r="D353" s="456" t="s">
        <v>144</v>
      </c>
      <c r="E353" s="385">
        <v>15</v>
      </c>
      <c r="F353" s="139">
        <v>3904</v>
      </c>
      <c r="G353" s="139">
        <v>0</v>
      </c>
      <c r="H353" s="139">
        <v>300</v>
      </c>
      <c r="I353" s="139">
        <v>0</v>
      </c>
      <c r="J353" s="139">
        <v>334</v>
      </c>
      <c r="K353" s="139">
        <v>0</v>
      </c>
      <c r="L353" s="453">
        <v>0</v>
      </c>
      <c r="M353" s="139">
        <v>0</v>
      </c>
      <c r="N353" s="476">
        <f>F353+G353+H353+I353-J353+K353-L353+M353</f>
        <v>3870</v>
      </c>
      <c r="O353" s="384"/>
    </row>
    <row r="354" spans="1:15" s="399" customFormat="1" ht="21" customHeight="1">
      <c r="A354" s="227"/>
      <c r="B354" s="228" t="s">
        <v>31</v>
      </c>
      <c r="C354" s="417"/>
      <c r="D354" s="230"/>
      <c r="E354" s="354"/>
      <c r="F354" s="251">
        <f>SUM(F341:F353)</f>
        <v>52088</v>
      </c>
      <c r="G354" s="251">
        <f aca="true" t="shared" si="60" ref="G354:N354">SUM(G341:G353)</f>
        <v>0</v>
      </c>
      <c r="H354" s="251">
        <f t="shared" si="60"/>
        <v>3600</v>
      </c>
      <c r="I354" s="251">
        <f t="shared" si="60"/>
        <v>0</v>
      </c>
      <c r="J354" s="251">
        <f t="shared" si="60"/>
        <v>4531</v>
      </c>
      <c r="K354" s="251">
        <f t="shared" si="60"/>
        <v>71</v>
      </c>
      <c r="L354" s="251">
        <f t="shared" si="60"/>
        <v>1100</v>
      </c>
      <c r="M354" s="251">
        <f t="shared" si="60"/>
        <v>0</v>
      </c>
      <c r="N354" s="251">
        <f t="shared" si="60"/>
        <v>50128</v>
      </c>
      <c r="O354" s="252"/>
    </row>
    <row r="355" spans="1:15" s="399" customFormat="1" ht="28.5" customHeight="1">
      <c r="A355" s="437"/>
      <c r="B355" s="438"/>
      <c r="C355" s="438"/>
      <c r="D355" s="438" t="s">
        <v>463</v>
      </c>
      <c r="E355" s="439"/>
      <c r="F355" s="438"/>
      <c r="G355" s="438"/>
      <c r="H355" s="438"/>
      <c r="J355" s="443" t="s">
        <v>464</v>
      </c>
      <c r="K355" s="438"/>
      <c r="L355" s="438"/>
      <c r="M355" s="438"/>
      <c r="N355" s="438" t="s">
        <v>464</v>
      </c>
      <c r="O355" s="440"/>
    </row>
    <row r="356" spans="1:15" s="399" customFormat="1" ht="13.5" customHeight="1">
      <c r="A356" s="437" t="s">
        <v>472</v>
      </c>
      <c r="B356" s="438"/>
      <c r="C356" s="438" t="s">
        <v>1285</v>
      </c>
      <c r="D356" s="438"/>
      <c r="E356" s="439"/>
      <c r="F356" s="438"/>
      <c r="G356" s="438"/>
      <c r="H356" s="438"/>
      <c r="I356" s="438"/>
      <c r="J356" s="443" t="s">
        <v>975</v>
      </c>
      <c r="K356" s="438"/>
      <c r="L356" s="437"/>
      <c r="M356" s="438" t="s">
        <v>972</v>
      </c>
      <c r="N356" s="438"/>
      <c r="O356" s="441"/>
    </row>
    <row r="357" spans="1:15" s="399" customFormat="1" ht="11.25" customHeight="1">
      <c r="A357" s="437"/>
      <c r="B357" s="438"/>
      <c r="C357" s="438" t="s">
        <v>600</v>
      </c>
      <c r="D357" s="438"/>
      <c r="E357" s="439"/>
      <c r="F357" s="438"/>
      <c r="G357" s="438"/>
      <c r="H357" s="438"/>
      <c r="I357" s="442"/>
      <c r="J357" s="442" t="s">
        <v>461</v>
      </c>
      <c r="K357" s="438"/>
      <c r="L357" s="438"/>
      <c r="M357" s="438" t="s">
        <v>462</v>
      </c>
      <c r="N357" s="438"/>
      <c r="O357" s="440"/>
    </row>
    <row r="358" spans="1:15" s="399" customFormat="1" ht="22.5" customHeight="1">
      <c r="A358" s="183" t="s">
        <v>0</v>
      </c>
      <c r="B358" s="20"/>
      <c r="C358" s="169" t="s">
        <v>624</v>
      </c>
      <c r="D358" s="169"/>
      <c r="E358" s="325"/>
      <c r="F358" s="4"/>
      <c r="G358" s="4"/>
      <c r="H358" s="4"/>
      <c r="I358" s="4"/>
      <c r="J358" s="4"/>
      <c r="K358" s="4"/>
      <c r="L358" s="4"/>
      <c r="M358" s="4"/>
      <c r="N358" s="4"/>
      <c r="O358" s="27"/>
    </row>
    <row r="359" spans="1:15" s="399" customFormat="1" ht="16.5" customHeight="1">
      <c r="A359" s="6"/>
      <c r="B359" s="96" t="s">
        <v>141</v>
      </c>
      <c r="C359" s="401"/>
      <c r="D359" s="7"/>
      <c r="E359" s="315"/>
      <c r="F359" s="7"/>
      <c r="G359" s="7"/>
      <c r="H359" s="7"/>
      <c r="I359" s="8"/>
      <c r="J359" s="7"/>
      <c r="K359" s="7"/>
      <c r="L359" s="8"/>
      <c r="M359" s="7"/>
      <c r="N359" s="7"/>
      <c r="O359" s="391" t="s">
        <v>1386</v>
      </c>
    </row>
    <row r="360" spans="1:15" s="399" customFormat="1" ht="17.25" customHeight="1">
      <c r="A360" s="10"/>
      <c r="B360" s="11"/>
      <c r="C360" s="402"/>
      <c r="D360" s="95" t="s">
        <v>1471</v>
      </c>
      <c r="E360" s="316"/>
      <c r="F360" s="12"/>
      <c r="G360" s="12"/>
      <c r="H360" s="12"/>
      <c r="I360" s="12"/>
      <c r="J360" s="12"/>
      <c r="K360" s="12"/>
      <c r="L360" s="12"/>
      <c r="M360" s="12"/>
      <c r="N360" s="12"/>
      <c r="O360" s="28"/>
    </row>
    <row r="361" spans="1:15" s="399" customFormat="1" ht="27" customHeight="1">
      <c r="A361" s="211" t="s">
        <v>427</v>
      </c>
      <c r="B361" s="212" t="s">
        <v>428</v>
      </c>
      <c r="C361" s="412" t="s">
        <v>1</v>
      </c>
      <c r="D361" s="232" t="s">
        <v>426</v>
      </c>
      <c r="E361" s="356" t="s">
        <v>434</v>
      </c>
      <c r="F361" s="234" t="s">
        <v>423</v>
      </c>
      <c r="G361" s="234" t="s">
        <v>424</v>
      </c>
      <c r="H361" s="234" t="s">
        <v>33</v>
      </c>
      <c r="I361" s="233" t="s">
        <v>425</v>
      </c>
      <c r="J361" s="235" t="s">
        <v>17</v>
      </c>
      <c r="K361" s="234" t="s">
        <v>18</v>
      </c>
      <c r="L361" s="233" t="s">
        <v>432</v>
      </c>
      <c r="M361" s="234" t="s">
        <v>30</v>
      </c>
      <c r="N361" s="234" t="s">
        <v>429</v>
      </c>
      <c r="O361" s="236" t="s">
        <v>19</v>
      </c>
    </row>
    <row r="362" spans="1:15" ht="18" customHeight="1">
      <c r="A362" s="178" t="s">
        <v>143</v>
      </c>
      <c r="B362" s="256"/>
      <c r="C362" s="422"/>
      <c r="D362" s="257"/>
      <c r="E362" s="359"/>
      <c r="F362" s="256"/>
      <c r="G362" s="256"/>
      <c r="H362" s="256"/>
      <c r="I362" s="256"/>
      <c r="J362" s="256"/>
      <c r="K362" s="256"/>
      <c r="L362" s="256"/>
      <c r="M362" s="256"/>
      <c r="N362" s="256"/>
      <c r="O362" s="128"/>
    </row>
    <row r="363" spans="1:15" s="399" customFormat="1" ht="33" customHeight="1">
      <c r="A363" s="428">
        <v>7100454</v>
      </c>
      <c r="B363" s="139" t="s">
        <v>1369</v>
      </c>
      <c r="C363" s="131" t="s">
        <v>1448</v>
      </c>
      <c r="D363" s="456" t="s">
        <v>144</v>
      </c>
      <c r="E363" s="385">
        <v>15</v>
      </c>
      <c r="F363" s="139">
        <v>3904</v>
      </c>
      <c r="G363" s="139">
        <v>0</v>
      </c>
      <c r="H363" s="139">
        <v>300</v>
      </c>
      <c r="I363" s="139">
        <v>0</v>
      </c>
      <c r="J363" s="139">
        <v>334</v>
      </c>
      <c r="K363" s="139">
        <v>0</v>
      </c>
      <c r="L363" s="453">
        <v>0</v>
      </c>
      <c r="M363" s="139">
        <v>0</v>
      </c>
      <c r="N363" s="476">
        <f>F363+G363+H363+I363-J363+K363-L363+M363</f>
        <v>3870</v>
      </c>
      <c r="O363" s="384"/>
    </row>
    <row r="364" spans="1:15" s="399" customFormat="1" ht="33" customHeight="1">
      <c r="A364" s="428">
        <v>7100455</v>
      </c>
      <c r="B364" s="139" t="s">
        <v>1370</v>
      </c>
      <c r="C364" s="131" t="s">
        <v>1439</v>
      </c>
      <c r="D364" s="456" t="s">
        <v>144</v>
      </c>
      <c r="E364" s="385">
        <v>15</v>
      </c>
      <c r="F364" s="139">
        <v>3904</v>
      </c>
      <c r="G364" s="139">
        <v>0</v>
      </c>
      <c r="H364" s="139">
        <v>300</v>
      </c>
      <c r="I364" s="658">
        <v>0</v>
      </c>
      <c r="J364" s="139">
        <v>334</v>
      </c>
      <c r="K364" s="139">
        <v>0</v>
      </c>
      <c r="L364" s="453">
        <v>0</v>
      </c>
      <c r="M364" s="139">
        <v>0</v>
      </c>
      <c r="N364" s="476">
        <f>F364+G364+H364+I364-J364+K364-L364+M364</f>
        <v>3870</v>
      </c>
      <c r="O364" s="384"/>
    </row>
    <row r="365" spans="1:15" s="399" customFormat="1" ht="33" customHeight="1">
      <c r="A365" s="428">
        <v>7100457</v>
      </c>
      <c r="B365" s="139" t="s">
        <v>647</v>
      </c>
      <c r="C365" s="131" t="s">
        <v>793</v>
      </c>
      <c r="D365" s="456" t="s">
        <v>144</v>
      </c>
      <c r="E365" s="385">
        <v>15</v>
      </c>
      <c r="F365" s="139">
        <v>3904</v>
      </c>
      <c r="G365" s="139">
        <v>0</v>
      </c>
      <c r="H365" s="139">
        <v>0</v>
      </c>
      <c r="I365" s="139">
        <v>0</v>
      </c>
      <c r="J365" s="139">
        <v>334</v>
      </c>
      <c r="K365" s="139">
        <v>0</v>
      </c>
      <c r="L365" s="453">
        <v>0</v>
      </c>
      <c r="M365" s="139">
        <v>0</v>
      </c>
      <c r="N365" s="476">
        <f>F365+G365+H365+I365-J365+K365-L365+M365</f>
        <v>3570</v>
      </c>
      <c r="O365" s="384"/>
    </row>
    <row r="366" spans="1:15" s="399" customFormat="1" ht="33" customHeight="1">
      <c r="A366" s="428">
        <v>7100459</v>
      </c>
      <c r="B366" s="139" t="s">
        <v>770</v>
      </c>
      <c r="C366" s="131" t="s">
        <v>771</v>
      </c>
      <c r="D366" s="456" t="s">
        <v>144</v>
      </c>
      <c r="E366" s="385">
        <v>15</v>
      </c>
      <c r="F366" s="139">
        <v>3194</v>
      </c>
      <c r="G366" s="139">
        <v>0</v>
      </c>
      <c r="H366" s="139">
        <v>300</v>
      </c>
      <c r="I366" s="658">
        <v>0</v>
      </c>
      <c r="J366" s="139">
        <v>118</v>
      </c>
      <c r="K366" s="139">
        <v>0</v>
      </c>
      <c r="L366" s="453">
        <v>0</v>
      </c>
      <c r="M366" s="139">
        <v>0</v>
      </c>
      <c r="N366" s="476">
        <f>F366+G366+H366+I366-J366+K366-L366+M366</f>
        <v>3376</v>
      </c>
      <c r="O366" s="384"/>
    </row>
    <row r="367" spans="1:15" s="399" customFormat="1" ht="33" customHeight="1">
      <c r="A367" s="428">
        <v>7100461</v>
      </c>
      <c r="B367" s="139" t="s">
        <v>772</v>
      </c>
      <c r="C367" s="131" t="s">
        <v>773</v>
      </c>
      <c r="D367" s="456" t="s">
        <v>144</v>
      </c>
      <c r="E367" s="385">
        <v>15</v>
      </c>
      <c r="F367" s="139">
        <v>3904</v>
      </c>
      <c r="G367" s="139">
        <v>0</v>
      </c>
      <c r="H367" s="139">
        <v>300</v>
      </c>
      <c r="I367" s="658">
        <v>0</v>
      </c>
      <c r="J367" s="139">
        <v>334</v>
      </c>
      <c r="K367" s="139">
        <v>0</v>
      </c>
      <c r="L367" s="453">
        <v>0</v>
      </c>
      <c r="M367" s="139">
        <v>0</v>
      </c>
      <c r="N367" s="476">
        <f>F367+G367+H367+I367-J367+K367-L367+M367</f>
        <v>3870</v>
      </c>
      <c r="O367" s="384"/>
    </row>
    <row r="368" spans="1:15" s="399" customFormat="1" ht="23.25" customHeight="1" hidden="1">
      <c r="A368" s="461"/>
      <c r="B368" s="892"/>
      <c r="C368" s="462"/>
      <c r="D368" s="463"/>
      <c r="E368" s="464"/>
      <c r="F368" s="465">
        <f aca="true" t="shared" si="61" ref="F368:N368">SUM(F363:F367)</f>
        <v>18810</v>
      </c>
      <c r="G368" s="465">
        <f t="shared" si="61"/>
        <v>0</v>
      </c>
      <c r="H368" s="465">
        <f t="shared" si="61"/>
        <v>1200</v>
      </c>
      <c r="I368" s="465">
        <f t="shared" si="61"/>
        <v>0</v>
      </c>
      <c r="J368" s="465">
        <f t="shared" si="61"/>
        <v>1454</v>
      </c>
      <c r="K368" s="465">
        <f t="shared" si="61"/>
        <v>0</v>
      </c>
      <c r="L368" s="465">
        <f t="shared" si="61"/>
        <v>0</v>
      </c>
      <c r="M368" s="465">
        <f t="shared" si="61"/>
        <v>0</v>
      </c>
      <c r="N368" s="465">
        <f t="shared" si="61"/>
        <v>18556</v>
      </c>
      <c r="O368" s="465"/>
    </row>
    <row r="369" spans="1:15" ht="21" customHeight="1">
      <c r="A369" s="561" t="s">
        <v>64</v>
      </c>
      <c r="B369" s="893"/>
      <c r="C369" s="563"/>
      <c r="D369" s="562"/>
      <c r="E369" s="564"/>
      <c r="F369" s="565">
        <f aca="true" t="shared" si="62" ref="F369:N369">F282+F308+F331+F354+F368</f>
        <v>220550</v>
      </c>
      <c r="G369" s="565">
        <f t="shared" si="62"/>
        <v>0</v>
      </c>
      <c r="H369" s="565">
        <f t="shared" si="62"/>
        <v>14700</v>
      </c>
      <c r="I369" s="565">
        <f t="shared" si="62"/>
        <v>0</v>
      </c>
      <c r="J369" s="565">
        <f t="shared" si="62"/>
        <v>19291</v>
      </c>
      <c r="K369" s="565">
        <f t="shared" si="62"/>
        <v>71</v>
      </c>
      <c r="L369" s="565">
        <f t="shared" si="62"/>
        <v>2450</v>
      </c>
      <c r="M369" s="565">
        <f t="shared" si="62"/>
        <v>0</v>
      </c>
      <c r="N369" s="565">
        <f t="shared" si="62"/>
        <v>213580</v>
      </c>
      <c r="O369" s="566"/>
    </row>
    <row r="370" spans="1:15" ht="19.5" customHeight="1">
      <c r="A370" s="179" t="s">
        <v>172</v>
      </c>
      <c r="B370" s="134"/>
      <c r="C370" s="388"/>
      <c r="D370" s="135"/>
      <c r="E370" s="352"/>
      <c r="F370" s="134"/>
      <c r="G370" s="134"/>
      <c r="H370" s="134"/>
      <c r="I370" s="134"/>
      <c r="J370" s="134"/>
      <c r="K370" s="134"/>
      <c r="L370" s="134"/>
      <c r="M370" s="134"/>
      <c r="N370" s="134"/>
      <c r="O370" s="136"/>
    </row>
    <row r="371" spans="1:15" ht="33" customHeight="1">
      <c r="A371" s="545">
        <v>7101001</v>
      </c>
      <c r="B371" s="888" t="s">
        <v>997</v>
      </c>
      <c r="C371" s="131" t="s">
        <v>1215</v>
      </c>
      <c r="D371" s="397" t="s">
        <v>474</v>
      </c>
      <c r="E371" s="361">
        <v>15</v>
      </c>
      <c r="F371" s="883">
        <v>8841</v>
      </c>
      <c r="G371" s="130">
        <v>0</v>
      </c>
      <c r="H371" s="130">
        <v>0</v>
      </c>
      <c r="I371" s="130">
        <v>0</v>
      </c>
      <c r="J371" s="130">
        <v>1341</v>
      </c>
      <c r="K371" s="130">
        <v>0</v>
      </c>
      <c r="L371" s="130">
        <v>0</v>
      </c>
      <c r="M371" s="130">
        <v>0</v>
      </c>
      <c r="N371" s="476">
        <f>F371+G371+H371+I371-J371+K371-L371+M371</f>
        <v>7500</v>
      </c>
      <c r="O371" s="133"/>
    </row>
    <row r="372" spans="1:15" ht="33" customHeight="1">
      <c r="A372" s="545">
        <v>7101002</v>
      </c>
      <c r="B372" s="888" t="s">
        <v>596</v>
      </c>
      <c r="C372" s="131" t="s">
        <v>672</v>
      </c>
      <c r="D372" s="397" t="s">
        <v>453</v>
      </c>
      <c r="E372" s="361">
        <v>15</v>
      </c>
      <c r="F372" s="883">
        <v>8205</v>
      </c>
      <c r="G372" s="130">
        <v>0</v>
      </c>
      <c r="H372" s="130">
        <v>0</v>
      </c>
      <c r="I372" s="130">
        <v>0</v>
      </c>
      <c r="J372" s="130">
        <v>1205</v>
      </c>
      <c r="K372" s="130">
        <v>0</v>
      </c>
      <c r="L372" s="130">
        <v>0</v>
      </c>
      <c r="M372" s="130">
        <v>0</v>
      </c>
      <c r="N372" s="476">
        <f>F372+G372+H372+I372-J372+K372-L372+M372</f>
        <v>7000</v>
      </c>
      <c r="O372" s="133"/>
    </row>
    <row r="373" spans="1:15" ht="33" customHeight="1">
      <c r="A373" s="545">
        <v>7101003</v>
      </c>
      <c r="B373" s="888" t="s">
        <v>998</v>
      </c>
      <c r="C373" s="131" t="s">
        <v>1214</v>
      </c>
      <c r="D373" s="397" t="s">
        <v>538</v>
      </c>
      <c r="E373" s="361">
        <v>15</v>
      </c>
      <c r="F373" s="883">
        <v>7440</v>
      </c>
      <c r="G373" s="130">
        <v>0</v>
      </c>
      <c r="H373" s="130">
        <v>0</v>
      </c>
      <c r="I373" s="130">
        <v>0</v>
      </c>
      <c r="J373" s="130">
        <v>1042</v>
      </c>
      <c r="K373" s="130">
        <v>0</v>
      </c>
      <c r="L373" s="130">
        <v>0</v>
      </c>
      <c r="M373" s="130">
        <v>0</v>
      </c>
      <c r="N373" s="476">
        <f>F373+G373+H373+I373-J373+K373-L373+M373</f>
        <v>6398</v>
      </c>
      <c r="O373" s="133"/>
    </row>
    <row r="374" spans="1:15" s="23" customFormat="1" ht="19.5" customHeight="1">
      <c r="A374" s="884" t="s">
        <v>64</v>
      </c>
      <c r="B374" s="885"/>
      <c r="C374" s="886"/>
      <c r="D374" s="885"/>
      <c r="E374" s="887"/>
      <c r="F374" s="565">
        <f>SUM(F371:F373)</f>
        <v>24486</v>
      </c>
      <c r="G374" s="565">
        <f aca="true" t="shared" si="63" ref="G374:N374">SUM(G371:G373)</f>
        <v>0</v>
      </c>
      <c r="H374" s="565">
        <f t="shared" si="63"/>
        <v>0</v>
      </c>
      <c r="I374" s="565">
        <f t="shared" si="63"/>
        <v>0</v>
      </c>
      <c r="J374" s="565">
        <f t="shared" si="63"/>
        <v>3588</v>
      </c>
      <c r="K374" s="565">
        <f t="shared" si="63"/>
        <v>0</v>
      </c>
      <c r="L374" s="565">
        <f t="shared" si="63"/>
        <v>0</v>
      </c>
      <c r="M374" s="565">
        <f t="shared" si="63"/>
        <v>0</v>
      </c>
      <c r="N374" s="565">
        <f t="shared" si="63"/>
        <v>20898</v>
      </c>
      <c r="O374" s="566"/>
    </row>
    <row r="375" spans="1:15" s="187" customFormat="1" ht="21.75" customHeight="1">
      <c r="A375" s="227"/>
      <c r="B375" s="228" t="s">
        <v>31</v>
      </c>
      <c r="C375" s="417"/>
      <c r="D375" s="229"/>
      <c r="E375" s="362"/>
      <c r="F375" s="229">
        <f aca="true" t="shared" si="64" ref="F375:N375">F368+F374</f>
        <v>43296</v>
      </c>
      <c r="G375" s="229">
        <f t="shared" si="64"/>
        <v>0</v>
      </c>
      <c r="H375" s="229">
        <f t="shared" si="64"/>
        <v>1200</v>
      </c>
      <c r="I375" s="229">
        <f t="shared" si="64"/>
        <v>0</v>
      </c>
      <c r="J375" s="229">
        <f t="shared" si="64"/>
        <v>5042</v>
      </c>
      <c r="K375" s="229">
        <f t="shared" si="64"/>
        <v>0</v>
      </c>
      <c r="L375" s="229">
        <f t="shared" si="64"/>
        <v>0</v>
      </c>
      <c r="M375" s="229">
        <f t="shared" si="64"/>
        <v>0</v>
      </c>
      <c r="N375" s="229">
        <f t="shared" si="64"/>
        <v>39454</v>
      </c>
      <c r="O375" s="252"/>
    </row>
    <row r="376" spans="1:15" s="187" customFormat="1" ht="45" customHeight="1">
      <c r="A376" s="437"/>
      <c r="B376" s="438"/>
      <c r="C376" s="438"/>
      <c r="D376" s="438" t="s">
        <v>463</v>
      </c>
      <c r="E376" s="439"/>
      <c r="F376" s="438"/>
      <c r="G376" s="438"/>
      <c r="H376" s="438"/>
      <c r="J376" s="184" t="s">
        <v>470</v>
      </c>
      <c r="K376" s="962"/>
      <c r="L376" s="962"/>
      <c r="M376" s="438"/>
      <c r="N376" s="438" t="s">
        <v>464</v>
      </c>
      <c r="O376" s="440"/>
    </row>
    <row r="377" spans="1:15" ht="13.5" customHeight="1">
      <c r="A377" s="437" t="s">
        <v>472</v>
      </c>
      <c r="B377" s="438"/>
      <c r="C377" s="438" t="s">
        <v>1285</v>
      </c>
      <c r="D377" s="438"/>
      <c r="E377" s="323"/>
      <c r="F377" s="438"/>
      <c r="G377" s="438"/>
      <c r="H377" s="438"/>
      <c r="I377" s="438"/>
      <c r="J377" s="443" t="s">
        <v>975</v>
      </c>
      <c r="K377" s="438"/>
      <c r="L377" s="437"/>
      <c r="M377" s="438" t="s">
        <v>972</v>
      </c>
      <c r="N377" s="438"/>
      <c r="O377" s="441"/>
    </row>
    <row r="378" spans="1:15" ht="14.25" customHeight="1">
      <c r="A378" s="437"/>
      <c r="B378" s="438"/>
      <c r="C378" s="438" t="s">
        <v>600</v>
      </c>
      <c r="D378" s="438"/>
      <c r="E378" s="439"/>
      <c r="F378" s="438"/>
      <c r="G378" s="438"/>
      <c r="H378" s="438"/>
      <c r="I378" s="442"/>
      <c r="J378" s="442" t="s">
        <v>461</v>
      </c>
      <c r="K378" s="438"/>
      <c r="L378" s="438"/>
      <c r="M378" s="438" t="s">
        <v>462</v>
      </c>
      <c r="N378" s="438"/>
      <c r="O378" s="440"/>
    </row>
    <row r="379" spans="1:15" ht="25.5" customHeight="1">
      <c r="A379" s="183" t="s">
        <v>0</v>
      </c>
      <c r="B379" s="33"/>
      <c r="C379" s="169" t="s">
        <v>624</v>
      </c>
      <c r="D379" s="169"/>
      <c r="E379" s="325"/>
      <c r="F379" s="4"/>
      <c r="G379" s="4"/>
      <c r="H379" s="4"/>
      <c r="I379" s="4"/>
      <c r="J379" s="4"/>
      <c r="K379" s="4"/>
      <c r="L379" s="4"/>
      <c r="M379" s="4"/>
      <c r="N379" s="4"/>
      <c r="O379" s="27"/>
    </row>
    <row r="380" spans="1:15" ht="17.25" customHeight="1">
      <c r="A380" s="6"/>
      <c r="B380" s="177" t="s">
        <v>173</v>
      </c>
      <c r="C380" s="401"/>
      <c r="D380" s="7"/>
      <c r="E380" s="315"/>
      <c r="F380" s="7"/>
      <c r="G380" s="7"/>
      <c r="H380" s="7"/>
      <c r="I380" s="8"/>
      <c r="J380" s="7"/>
      <c r="K380" s="7"/>
      <c r="L380" s="8"/>
      <c r="M380" s="7"/>
      <c r="N380" s="7"/>
      <c r="O380" s="391" t="s">
        <v>1387</v>
      </c>
    </row>
    <row r="381" spans="1:15" s="255" customFormat="1" ht="24" customHeight="1">
      <c r="A381" s="10"/>
      <c r="B381" s="44"/>
      <c r="C381" s="402"/>
      <c r="D381" s="95" t="s">
        <v>1471</v>
      </c>
      <c r="E381" s="316"/>
      <c r="F381" s="12"/>
      <c r="G381" s="12"/>
      <c r="H381" s="12"/>
      <c r="I381" s="12"/>
      <c r="J381" s="12"/>
      <c r="K381" s="12"/>
      <c r="L381" s="12"/>
      <c r="M381" s="12"/>
      <c r="N381" s="12"/>
      <c r="O381" s="28"/>
    </row>
    <row r="382" spans="1:15" ht="37.5" customHeight="1">
      <c r="A382" s="211" t="s">
        <v>427</v>
      </c>
      <c r="B382" s="212" t="s">
        <v>428</v>
      </c>
      <c r="C382" s="412" t="s">
        <v>1</v>
      </c>
      <c r="D382" s="212" t="s">
        <v>426</v>
      </c>
      <c r="E382" s="372" t="s">
        <v>435</v>
      </c>
      <c r="F382" s="239" t="s">
        <v>423</v>
      </c>
      <c r="G382" s="239" t="s">
        <v>424</v>
      </c>
      <c r="H382" s="239" t="s">
        <v>33</v>
      </c>
      <c r="I382" s="239" t="s">
        <v>425</v>
      </c>
      <c r="J382" s="239" t="s">
        <v>17</v>
      </c>
      <c r="K382" s="239" t="s">
        <v>18</v>
      </c>
      <c r="L382" s="239" t="s">
        <v>432</v>
      </c>
      <c r="M382" s="239" t="s">
        <v>30</v>
      </c>
      <c r="N382" s="239" t="s">
        <v>429</v>
      </c>
      <c r="O382" s="258" t="s">
        <v>19</v>
      </c>
    </row>
    <row r="383" spans="1:15" ht="33" customHeight="1">
      <c r="A383" s="101" t="s">
        <v>174</v>
      </c>
      <c r="B383" s="77"/>
      <c r="C383" s="404"/>
      <c r="D383" s="77"/>
      <c r="E383" s="338"/>
      <c r="F383" s="77"/>
      <c r="G383" s="77"/>
      <c r="H383" s="77"/>
      <c r="I383" s="77"/>
      <c r="J383" s="77"/>
      <c r="K383" s="77"/>
      <c r="L383" s="77"/>
      <c r="M383" s="77"/>
      <c r="N383" s="77"/>
      <c r="O383" s="76"/>
    </row>
    <row r="384" spans="1:15" ht="42" customHeight="1">
      <c r="A384" s="170">
        <v>800001</v>
      </c>
      <c r="B384" s="59" t="s">
        <v>999</v>
      </c>
      <c r="C384" s="656" t="s">
        <v>1182</v>
      </c>
      <c r="D384" s="43" t="s">
        <v>347</v>
      </c>
      <c r="E384" s="346">
        <v>15</v>
      </c>
      <c r="F384" s="59">
        <v>12070</v>
      </c>
      <c r="G384" s="59">
        <v>0</v>
      </c>
      <c r="H384" s="59">
        <v>0</v>
      </c>
      <c r="I384" s="59">
        <v>0</v>
      </c>
      <c r="J384" s="59">
        <v>2070</v>
      </c>
      <c r="K384" s="59">
        <v>0</v>
      </c>
      <c r="L384" s="59">
        <v>0</v>
      </c>
      <c r="M384" s="59">
        <v>0</v>
      </c>
      <c r="N384" s="189">
        <f aca="true" t="shared" si="65" ref="N384:N389">F384+G384+H384+I384-J384+K384-L384+M384</f>
        <v>10000</v>
      </c>
      <c r="O384" s="29"/>
    </row>
    <row r="385" spans="1:15" ht="42" customHeight="1">
      <c r="A385" s="120">
        <v>820001</v>
      </c>
      <c r="B385" s="59" t="s">
        <v>363</v>
      </c>
      <c r="C385" s="166" t="s">
        <v>399</v>
      </c>
      <c r="D385" s="455" t="s">
        <v>377</v>
      </c>
      <c r="E385" s="329">
        <v>15</v>
      </c>
      <c r="F385" s="59">
        <v>4368</v>
      </c>
      <c r="G385" s="59">
        <v>0</v>
      </c>
      <c r="H385" s="59">
        <v>0</v>
      </c>
      <c r="I385" s="59">
        <v>0</v>
      </c>
      <c r="J385" s="59">
        <v>410</v>
      </c>
      <c r="K385" s="59">
        <v>0</v>
      </c>
      <c r="L385" s="59">
        <v>0</v>
      </c>
      <c r="M385" s="59">
        <v>0</v>
      </c>
      <c r="N385" s="189">
        <f t="shared" si="65"/>
        <v>3958</v>
      </c>
      <c r="O385" s="29"/>
    </row>
    <row r="386" spans="1:15" ht="42" customHeight="1">
      <c r="A386" s="120">
        <v>8100207</v>
      </c>
      <c r="B386" s="59" t="s">
        <v>477</v>
      </c>
      <c r="C386" s="166" t="s">
        <v>187</v>
      </c>
      <c r="D386" s="43" t="s">
        <v>2</v>
      </c>
      <c r="E386" s="346">
        <v>15</v>
      </c>
      <c r="F386" s="59">
        <v>4080</v>
      </c>
      <c r="G386" s="59">
        <v>0</v>
      </c>
      <c r="H386" s="59">
        <v>0</v>
      </c>
      <c r="I386" s="59">
        <v>0</v>
      </c>
      <c r="J386" s="59">
        <v>362</v>
      </c>
      <c r="K386" s="59">
        <v>0</v>
      </c>
      <c r="L386" s="59">
        <v>400</v>
      </c>
      <c r="M386" s="59">
        <v>0</v>
      </c>
      <c r="N386" s="189">
        <f t="shared" si="65"/>
        <v>3318</v>
      </c>
      <c r="O386" s="29"/>
    </row>
    <row r="387" spans="1:15" ht="42" customHeight="1">
      <c r="A387" s="120">
        <v>10100101</v>
      </c>
      <c r="B387" s="59" t="s">
        <v>191</v>
      </c>
      <c r="C387" s="166" t="s">
        <v>192</v>
      </c>
      <c r="D387" s="43" t="s">
        <v>2</v>
      </c>
      <c r="E387" s="346">
        <v>15</v>
      </c>
      <c r="F387" s="59">
        <v>6927</v>
      </c>
      <c r="G387" s="59">
        <v>0</v>
      </c>
      <c r="H387" s="59">
        <v>0</v>
      </c>
      <c r="I387" s="59">
        <v>0</v>
      </c>
      <c r="J387" s="59">
        <v>932</v>
      </c>
      <c r="K387" s="59">
        <v>0</v>
      </c>
      <c r="L387" s="59">
        <v>0</v>
      </c>
      <c r="M387" s="59">
        <v>0</v>
      </c>
      <c r="N387" s="189">
        <f t="shared" si="65"/>
        <v>5995</v>
      </c>
      <c r="O387" s="29"/>
    </row>
    <row r="388" spans="1:15" ht="42" customHeight="1">
      <c r="A388" s="120">
        <v>10100201</v>
      </c>
      <c r="B388" s="59" t="s">
        <v>198</v>
      </c>
      <c r="C388" s="166" t="s">
        <v>199</v>
      </c>
      <c r="D388" s="398" t="s">
        <v>386</v>
      </c>
      <c r="E388" s="329">
        <v>15</v>
      </c>
      <c r="F388" s="59">
        <v>5460</v>
      </c>
      <c r="G388" s="59">
        <v>0</v>
      </c>
      <c r="H388" s="59">
        <v>0</v>
      </c>
      <c r="I388" s="59">
        <v>0</v>
      </c>
      <c r="J388" s="59">
        <v>619</v>
      </c>
      <c r="K388" s="59">
        <v>0</v>
      </c>
      <c r="L388" s="59">
        <v>0</v>
      </c>
      <c r="M388" s="59">
        <v>0</v>
      </c>
      <c r="N388" s="189">
        <f t="shared" si="65"/>
        <v>4841</v>
      </c>
      <c r="O388" s="29"/>
    </row>
    <row r="389" spans="1:15" ht="42" customHeight="1">
      <c r="A389" s="120">
        <v>10100202</v>
      </c>
      <c r="B389" s="59" t="s">
        <v>621</v>
      </c>
      <c r="C389" s="166" t="s">
        <v>200</v>
      </c>
      <c r="D389" s="398" t="s">
        <v>344</v>
      </c>
      <c r="E389" s="329">
        <v>15</v>
      </c>
      <c r="F389" s="59">
        <v>6679</v>
      </c>
      <c r="G389" s="59">
        <v>0</v>
      </c>
      <c r="H389" s="59">
        <v>0</v>
      </c>
      <c r="I389" s="59">
        <v>0</v>
      </c>
      <c r="J389" s="59">
        <v>879</v>
      </c>
      <c r="K389" s="59">
        <v>0</v>
      </c>
      <c r="L389" s="59">
        <v>0</v>
      </c>
      <c r="M389" s="59">
        <v>0</v>
      </c>
      <c r="N389" s="189">
        <f t="shared" si="65"/>
        <v>5800</v>
      </c>
      <c r="O389" s="29"/>
    </row>
    <row r="390" spans="1:18" s="41" customFormat="1" ht="42" customHeight="1">
      <c r="A390" s="695">
        <v>10100203</v>
      </c>
      <c r="B390" s="59" t="s">
        <v>649</v>
      </c>
      <c r="C390" s="166" t="s">
        <v>650</v>
      </c>
      <c r="D390" s="398" t="s">
        <v>648</v>
      </c>
      <c r="E390" s="318">
        <v>15</v>
      </c>
      <c r="F390" s="65">
        <v>3109</v>
      </c>
      <c r="G390" s="59">
        <v>0</v>
      </c>
      <c r="H390" s="65">
        <v>0</v>
      </c>
      <c r="I390" s="65">
        <v>0</v>
      </c>
      <c r="J390" s="65">
        <v>109</v>
      </c>
      <c r="K390" s="65">
        <v>0</v>
      </c>
      <c r="L390" s="66">
        <v>0</v>
      </c>
      <c r="M390" s="65">
        <v>0</v>
      </c>
      <c r="N390" s="59">
        <f>F390+G390+H390+I390-J390+K390-L390-M390</f>
        <v>3000</v>
      </c>
      <c r="O390" s="60"/>
      <c r="P390" s="84"/>
      <c r="Q390" s="84"/>
      <c r="R390" s="84"/>
    </row>
    <row r="391" spans="1:15" ht="27" customHeight="1">
      <c r="A391" s="502" t="s">
        <v>64</v>
      </c>
      <c r="B391" s="553"/>
      <c r="C391" s="512"/>
      <c r="D391" s="523"/>
      <c r="E391" s="524"/>
      <c r="F391" s="526">
        <f>SUM(F384:F390)</f>
        <v>42693</v>
      </c>
      <c r="G391" s="526">
        <f aca="true" t="shared" si="66" ref="G391:N391">SUM(G384:G390)</f>
        <v>0</v>
      </c>
      <c r="H391" s="526">
        <f t="shared" si="66"/>
        <v>0</v>
      </c>
      <c r="I391" s="526">
        <f t="shared" si="66"/>
        <v>0</v>
      </c>
      <c r="J391" s="526">
        <f t="shared" si="66"/>
        <v>5381</v>
      </c>
      <c r="K391" s="526">
        <f t="shared" si="66"/>
        <v>0</v>
      </c>
      <c r="L391" s="526">
        <f t="shared" si="66"/>
        <v>400</v>
      </c>
      <c r="M391" s="526">
        <f t="shared" si="66"/>
        <v>0</v>
      </c>
      <c r="N391" s="526">
        <f t="shared" si="66"/>
        <v>36912</v>
      </c>
      <c r="O391" s="510"/>
    </row>
    <row r="392" spans="1:15" ht="33" customHeight="1">
      <c r="A392" s="101" t="s">
        <v>175</v>
      </c>
      <c r="B392" s="81"/>
      <c r="C392" s="404"/>
      <c r="D392" s="75"/>
      <c r="E392" s="335"/>
      <c r="F392" s="74"/>
      <c r="G392" s="74"/>
      <c r="H392" s="74"/>
      <c r="I392" s="74"/>
      <c r="J392" s="74"/>
      <c r="K392" s="74"/>
      <c r="L392" s="74"/>
      <c r="M392" s="74"/>
      <c r="N392" s="74"/>
      <c r="O392" s="76"/>
    </row>
    <row r="393" spans="1:15" ht="42" customHeight="1">
      <c r="A393" s="120">
        <v>810001</v>
      </c>
      <c r="B393" s="59" t="s">
        <v>353</v>
      </c>
      <c r="C393" s="166" t="s">
        <v>354</v>
      </c>
      <c r="D393" s="398" t="s">
        <v>622</v>
      </c>
      <c r="E393" s="346">
        <v>15</v>
      </c>
      <c r="F393" s="59">
        <v>6616</v>
      </c>
      <c r="G393" s="59">
        <v>0</v>
      </c>
      <c r="H393" s="59">
        <v>0</v>
      </c>
      <c r="I393" s="59">
        <v>0</v>
      </c>
      <c r="J393" s="59">
        <v>866</v>
      </c>
      <c r="K393" s="59">
        <v>0</v>
      </c>
      <c r="L393" s="59">
        <v>0</v>
      </c>
      <c r="M393" s="59">
        <v>0</v>
      </c>
      <c r="N393" s="189">
        <f>F393+G393+H393+I393-J393+K393-L393+M393</f>
        <v>5750</v>
      </c>
      <c r="O393" s="29"/>
    </row>
    <row r="394" spans="1:15" ht="27" customHeight="1">
      <c r="A394" s="502" t="s">
        <v>64</v>
      </c>
      <c r="B394" s="553"/>
      <c r="C394" s="512"/>
      <c r="D394" s="527"/>
      <c r="E394" s="524"/>
      <c r="F394" s="525">
        <f aca="true" t="shared" si="67" ref="F394:N394">F393</f>
        <v>6616</v>
      </c>
      <c r="G394" s="525">
        <f t="shared" si="67"/>
        <v>0</v>
      </c>
      <c r="H394" s="525">
        <f t="shared" si="67"/>
        <v>0</v>
      </c>
      <c r="I394" s="525">
        <f t="shared" si="67"/>
        <v>0</v>
      </c>
      <c r="J394" s="525">
        <f t="shared" si="67"/>
        <v>866</v>
      </c>
      <c r="K394" s="525">
        <f t="shared" si="67"/>
        <v>0</v>
      </c>
      <c r="L394" s="525">
        <f t="shared" si="67"/>
        <v>0</v>
      </c>
      <c r="M394" s="525">
        <f t="shared" si="67"/>
        <v>0</v>
      </c>
      <c r="N394" s="525">
        <f t="shared" si="67"/>
        <v>5750</v>
      </c>
      <c r="O394" s="510"/>
    </row>
    <row r="395" spans="1:15" ht="22.5">
      <c r="A395" s="56"/>
      <c r="B395" s="181" t="s">
        <v>31</v>
      </c>
      <c r="C395" s="413"/>
      <c r="D395" s="219"/>
      <c r="E395" s="349"/>
      <c r="F395" s="69">
        <f>F391+F394</f>
        <v>49309</v>
      </c>
      <c r="G395" s="69">
        <f aca="true" t="shared" si="68" ref="G395:M395">G391+G394</f>
        <v>0</v>
      </c>
      <c r="H395" s="69">
        <f t="shared" si="68"/>
        <v>0</v>
      </c>
      <c r="I395" s="69">
        <f t="shared" si="68"/>
        <v>0</v>
      </c>
      <c r="J395" s="69">
        <f>J391+J394</f>
        <v>6247</v>
      </c>
      <c r="K395" s="69">
        <f t="shared" si="68"/>
        <v>0</v>
      </c>
      <c r="L395" s="69">
        <f t="shared" si="68"/>
        <v>400</v>
      </c>
      <c r="M395" s="69">
        <f t="shared" si="68"/>
        <v>0</v>
      </c>
      <c r="N395" s="69">
        <f>N391+N394</f>
        <v>42662</v>
      </c>
      <c r="O395" s="137"/>
    </row>
    <row r="396" spans="1:15" s="187" customFormat="1" ht="50.25" customHeight="1">
      <c r="A396" s="437"/>
      <c r="B396" s="438"/>
      <c r="C396" s="438"/>
      <c r="D396" s="438" t="s">
        <v>463</v>
      </c>
      <c r="E396" s="439"/>
      <c r="F396" s="438"/>
      <c r="G396" s="438"/>
      <c r="H396" s="438"/>
      <c r="J396" s="443" t="s">
        <v>464</v>
      </c>
      <c r="K396" s="438"/>
      <c r="L396" s="438"/>
      <c r="M396" s="438"/>
      <c r="N396" s="438" t="s">
        <v>464</v>
      </c>
      <c r="O396" s="440"/>
    </row>
    <row r="397" spans="1:15" ht="18.75">
      <c r="A397" s="437"/>
      <c r="B397" s="438"/>
      <c r="C397" s="438"/>
      <c r="D397" s="438"/>
      <c r="E397" s="439"/>
      <c r="F397" s="438"/>
      <c r="G397" s="438"/>
      <c r="H397" s="438"/>
      <c r="I397" s="438"/>
      <c r="J397" s="437"/>
      <c r="K397" s="438"/>
      <c r="L397" s="437"/>
      <c r="M397" s="438"/>
      <c r="N397" s="438"/>
      <c r="O397" s="441"/>
    </row>
    <row r="398" spans="1:15" s="41" customFormat="1" ht="18.75">
      <c r="A398" s="437" t="s">
        <v>472</v>
      </c>
      <c r="B398" s="438"/>
      <c r="C398" s="438" t="s">
        <v>1285</v>
      </c>
      <c r="D398" s="438"/>
      <c r="E398" s="439"/>
      <c r="F398" s="438"/>
      <c r="G398" s="438"/>
      <c r="H398" s="438"/>
      <c r="I398" s="40"/>
      <c r="J398" s="443" t="s">
        <v>975</v>
      </c>
      <c r="K398" s="438"/>
      <c r="L398" s="437"/>
      <c r="M398" s="438" t="s">
        <v>972</v>
      </c>
      <c r="N398" s="438"/>
      <c r="O398" s="441"/>
    </row>
    <row r="399" spans="1:15" ht="15" customHeight="1">
      <c r="A399" s="437"/>
      <c r="B399" s="438"/>
      <c r="C399" s="438" t="s">
        <v>600</v>
      </c>
      <c r="D399" s="438"/>
      <c r="E399" s="439"/>
      <c r="F399" s="438"/>
      <c r="G399" s="438"/>
      <c r="H399" s="438"/>
      <c r="J399" s="442" t="s">
        <v>461</v>
      </c>
      <c r="L399" s="442"/>
      <c r="M399" s="438" t="s">
        <v>462</v>
      </c>
      <c r="N399" s="438"/>
      <c r="O399" s="440"/>
    </row>
    <row r="400" spans="1:15" ht="25.5" customHeight="1">
      <c r="A400" s="183" t="s">
        <v>0</v>
      </c>
      <c r="B400" s="33"/>
      <c r="C400" s="169" t="s">
        <v>624</v>
      </c>
      <c r="D400" s="169"/>
      <c r="E400" s="325"/>
      <c r="F400" s="4"/>
      <c r="G400" s="4"/>
      <c r="H400" s="4"/>
      <c r="I400" s="4"/>
      <c r="J400" s="4"/>
      <c r="K400" s="4"/>
      <c r="L400" s="4"/>
      <c r="M400" s="4"/>
      <c r="N400" s="4"/>
      <c r="O400" s="27"/>
    </row>
    <row r="401" spans="1:15" ht="17.25" customHeight="1">
      <c r="A401" s="6"/>
      <c r="B401" s="177" t="s">
        <v>173</v>
      </c>
      <c r="C401" s="401"/>
      <c r="D401" s="7"/>
      <c r="E401" s="315"/>
      <c r="F401" s="7"/>
      <c r="G401" s="7"/>
      <c r="H401" s="7"/>
      <c r="I401" s="8"/>
      <c r="J401" s="7"/>
      <c r="K401" s="7"/>
      <c r="L401" s="8"/>
      <c r="M401" s="7"/>
      <c r="N401" s="7"/>
      <c r="O401" s="391" t="s">
        <v>1388</v>
      </c>
    </row>
    <row r="402" spans="1:15" s="255" customFormat="1" ht="24" customHeight="1">
      <c r="A402" s="10"/>
      <c r="B402" s="44"/>
      <c r="C402" s="402"/>
      <c r="D402" s="95" t="s">
        <v>1471</v>
      </c>
      <c r="E402" s="316"/>
      <c r="F402" s="12"/>
      <c r="G402" s="12"/>
      <c r="H402" s="12"/>
      <c r="I402" s="12"/>
      <c r="J402" s="12"/>
      <c r="K402" s="12"/>
      <c r="L402" s="12"/>
      <c r="M402" s="12"/>
      <c r="N402" s="12"/>
      <c r="O402" s="28"/>
    </row>
    <row r="403" spans="1:15" ht="37.5" customHeight="1">
      <c r="A403" s="211" t="s">
        <v>427</v>
      </c>
      <c r="B403" s="212" t="s">
        <v>428</v>
      </c>
      <c r="C403" s="412" t="s">
        <v>1</v>
      </c>
      <c r="D403" s="212" t="s">
        <v>426</v>
      </c>
      <c r="E403" s="372" t="s">
        <v>435</v>
      </c>
      <c r="F403" s="239" t="s">
        <v>423</v>
      </c>
      <c r="G403" s="239" t="s">
        <v>424</v>
      </c>
      <c r="H403" s="239" t="s">
        <v>33</v>
      </c>
      <c r="I403" s="239" t="s">
        <v>425</v>
      </c>
      <c r="J403" s="239" t="s">
        <v>17</v>
      </c>
      <c r="K403" s="239" t="s">
        <v>18</v>
      </c>
      <c r="L403" s="239" t="s">
        <v>432</v>
      </c>
      <c r="M403" s="239" t="s">
        <v>30</v>
      </c>
      <c r="N403" s="239" t="s">
        <v>429</v>
      </c>
      <c r="O403" s="258" t="s">
        <v>19</v>
      </c>
    </row>
    <row r="404" spans="1:15" ht="22.5" customHeight="1">
      <c r="A404" s="101" t="s">
        <v>176</v>
      </c>
      <c r="B404" s="81"/>
      <c r="C404" s="404"/>
      <c r="D404" s="431"/>
      <c r="E404" s="335"/>
      <c r="F404" s="74"/>
      <c r="G404" s="74"/>
      <c r="H404" s="74"/>
      <c r="I404" s="74"/>
      <c r="J404" s="74"/>
      <c r="K404" s="74"/>
      <c r="L404" s="74"/>
      <c r="M404" s="74"/>
      <c r="N404" s="74"/>
      <c r="O404" s="76"/>
    </row>
    <row r="405" spans="1:15" ht="39.75" customHeight="1">
      <c r="A405" s="120">
        <v>8100210</v>
      </c>
      <c r="B405" s="59" t="s">
        <v>188</v>
      </c>
      <c r="C405" s="166" t="s">
        <v>400</v>
      </c>
      <c r="D405" s="398" t="s">
        <v>189</v>
      </c>
      <c r="E405" s="329">
        <v>15</v>
      </c>
      <c r="F405" s="59">
        <v>3213</v>
      </c>
      <c r="G405" s="39">
        <v>0</v>
      </c>
      <c r="H405" s="59">
        <v>0</v>
      </c>
      <c r="I405" s="59">
        <v>0</v>
      </c>
      <c r="J405" s="59">
        <v>120</v>
      </c>
      <c r="K405" s="59">
        <v>0</v>
      </c>
      <c r="L405" s="59">
        <v>0</v>
      </c>
      <c r="M405" s="59">
        <v>0</v>
      </c>
      <c r="N405" s="189">
        <f>F405+G405+H405+I405-J405+K405-L405+M405</f>
        <v>3093</v>
      </c>
      <c r="O405" s="29"/>
    </row>
    <row r="406" spans="1:15" ht="39.75" customHeight="1">
      <c r="A406" s="120">
        <v>8100211</v>
      </c>
      <c r="B406" s="59" t="s">
        <v>190</v>
      </c>
      <c r="C406" s="166" t="s">
        <v>401</v>
      </c>
      <c r="D406" s="398" t="s">
        <v>189</v>
      </c>
      <c r="E406" s="329">
        <v>15</v>
      </c>
      <c r="F406" s="59">
        <v>3213</v>
      </c>
      <c r="G406" s="39">
        <v>0</v>
      </c>
      <c r="H406" s="59">
        <v>0</v>
      </c>
      <c r="I406" s="59">
        <v>0</v>
      </c>
      <c r="J406" s="59">
        <v>120</v>
      </c>
      <c r="K406" s="59">
        <v>0</v>
      </c>
      <c r="L406" s="59">
        <v>0</v>
      </c>
      <c r="M406" s="59">
        <v>0</v>
      </c>
      <c r="N406" s="189">
        <f>F406+G406+H406+I406-J406+K406-L406+M406</f>
        <v>3093</v>
      </c>
      <c r="O406" s="29"/>
    </row>
    <row r="407" spans="1:15" ht="39.75" customHeight="1">
      <c r="A407" s="120">
        <v>8100214</v>
      </c>
      <c r="B407" s="59" t="s">
        <v>392</v>
      </c>
      <c r="C407" s="166" t="s">
        <v>393</v>
      </c>
      <c r="D407" s="398" t="s">
        <v>189</v>
      </c>
      <c r="E407" s="329">
        <v>15</v>
      </c>
      <c r="F407" s="59">
        <v>3213</v>
      </c>
      <c r="G407" s="59">
        <v>0</v>
      </c>
      <c r="H407" s="59">
        <v>0</v>
      </c>
      <c r="I407" s="59">
        <v>0</v>
      </c>
      <c r="J407" s="59">
        <v>120</v>
      </c>
      <c r="K407" s="59">
        <v>0</v>
      </c>
      <c r="L407" s="59">
        <v>100</v>
      </c>
      <c r="M407" s="59">
        <v>0</v>
      </c>
      <c r="N407" s="189">
        <f>F407+G407+H407+I407-J407+K407-L407+M407</f>
        <v>2993</v>
      </c>
      <c r="O407" s="29"/>
    </row>
    <row r="408" spans="1:15" ht="39.75" customHeight="1">
      <c r="A408" s="120">
        <v>11100205</v>
      </c>
      <c r="B408" s="59" t="s">
        <v>205</v>
      </c>
      <c r="C408" s="166" t="s">
        <v>206</v>
      </c>
      <c r="D408" s="43" t="s">
        <v>9</v>
      </c>
      <c r="E408" s="346">
        <v>15</v>
      </c>
      <c r="F408" s="65">
        <v>3494</v>
      </c>
      <c r="G408" s="59">
        <v>0</v>
      </c>
      <c r="H408" s="65">
        <v>0</v>
      </c>
      <c r="I408" s="65">
        <v>0</v>
      </c>
      <c r="J408" s="65">
        <v>151</v>
      </c>
      <c r="K408" s="65">
        <v>0</v>
      </c>
      <c r="L408" s="65">
        <v>0</v>
      </c>
      <c r="M408" s="59">
        <v>0</v>
      </c>
      <c r="N408" s="189">
        <f>F408+G408+H408+I408-J408+K408-L408+M408</f>
        <v>3343</v>
      </c>
      <c r="O408" s="29"/>
    </row>
    <row r="409" spans="1:15" s="23" customFormat="1" ht="19.5" customHeight="1">
      <c r="A409" s="581" t="s">
        <v>64</v>
      </c>
      <c r="B409" s="605"/>
      <c r="C409" s="595"/>
      <c r="D409" s="606"/>
      <c r="E409" s="607"/>
      <c r="F409" s="611">
        <f aca="true" t="shared" si="69" ref="F409:N409">SUM(F405:F408)</f>
        <v>13133</v>
      </c>
      <c r="G409" s="611">
        <f t="shared" si="69"/>
        <v>0</v>
      </c>
      <c r="H409" s="611">
        <f t="shared" si="69"/>
        <v>0</v>
      </c>
      <c r="I409" s="611">
        <f t="shared" si="69"/>
        <v>0</v>
      </c>
      <c r="J409" s="611">
        <f t="shared" si="69"/>
        <v>511</v>
      </c>
      <c r="K409" s="611">
        <f t="shared" si="69"/>
        <v>0</v>
      </c>
      <c r="L409" s="611">
        <f t="shared" si="69"/>
        <v>100</v>
      </c>
      <c r="M409" s="611">
        <f t="shared" si="69"/>
        <v>0</v>
      </c>
      <c r="N409" s="611">
        <f t="shared" si="69"/>
        <v>12522</v>
      </c>
      <c r="O409" s="587"/>
    </row>
    <row r="410" spans="1:15" ht="20.25" customHeight="1">
      <c r="A410" s="56"/>
      <c r="B410" s="181" t="s">
        <v>31</v>
      </c>
      <c r="C410" s="413"/>
      <c r="D410" s="61"/>
      <c r="E410" s="347"/>
      <c r="F410" s="71">
        <f aca="true" t="shared" si="70" ref="F410:M410">F409</f>
        <v>13133</v>
      </c>
      <c r="G410" s="71">
        <f>G409</f>
        <v>0</v>
      </c>
      <c r="H410" s="71">
        <f t="shared" si="70"/>
        <v>0</v>
      </c>
      <c r="I410" s="71">
        <f t="shared" si="70"/>
        <v>0</v>
      </c>
      <c r="J410" s="71">
        <f>J409</f>
        <v>511</v>
      </c>
      <c r="K410" s="71">
        <f t="shared" si="70"/>
        <v>0</v>
      </c>
      <c r="L410" s="71">
        <f t="shared" si="70"/>
        <v>100</v>
      </c>
      <c r="M410" s="71">
        <f t="shared" si="70"/>
        <v>0</v>
      </c>
      <c r="N410" s="71">
        <f>N409</f>
        <v>12522</v>
      </c>
      <c r="O410" s="58"/>
    </row>
    <row r="411" spans="1:15" s="187" customFormat="1" ht="36.75" customHeight="1">
      <c r="A411" s="21"/>
      <c r="B411" s="8"/>
      <c r="C411" s="410"/>
      <c r="D411" s="8"/>
      <c r="E411" s="315"/>
      <c r="F411" s="8"/>
      <c r="G411" s="8"/>
      <c r="H411" s="8"/>
      <c r="I411" s="8"/>
      <c r="J411" s="8"/>
      <c r="K411" s="8"/>
      <c r="L411" s="8"/>
      <c r="M411" s="8"/>
      <c r="N411" s="8"/>
      <c r="O411" s="31"/>
    </row>
    <row r="412" spans="1:15" s="187" customFormat="1" ht="12.75" customHeight="1">
      <c r="A412" s="437"/>
      <c r="B412" s="438"/>
      <c r="C412" s="438"/>
      <c r="D412" s="438" t="s">
        <v>463</v>
      </c>
      <c r="E412" s="439"/>
      <c r="F412" s="438"/>
      <c r="G412" s="438"/>
      <c r="H412" s="438"/>
      <c r="J412" s="443" t="s">
        <v>464</v>
      </c>
      <c r="K412" s="438"/>
      <c r="L412" s="438"/>
      <c r="M412" s="438"/>
      <c r="N412" s="438" t="s">
        <v>464</v>
      </c>
      <c r="O412" s="440"/>
    </row>
    <row r="413" spans="1:15" ht="18.75">
      <c r="A413" s="437" t="s">
        <v>472</v>
      </c>
      <c r="B413" s="438"/>
      <c r="C413" s="438" t="s">
        <v>1285</v>
      </c>
      <c r="D413" s="438"/>
      <c r="E413" s="439"/>
      <c r="F413" s="438"/>
      <c r="G413" s="438"/>
      <c r="H413" s="438"/>
      <c r="I413" s="2"/>
      <c r="J413" s="443" t="s">
        <v>975</v>
      </c>
      <c r="K413" s="438"/>
      <c r="L413" s="437"/>
      <c r="M413" s="438" t="s">
        <v>972</v>
      </c>
      <c r="N413" s="438"/>
      <c r="O413" s="441"/>
    </row>
    <row r="414" spans="1:15" ht="12" customHeight="1">
      <c r="A414" s="437"/>
      <c r="B414" s="438"/>
      <c r="C414" s="438" t="s">
        <v>600</v>
      </c>
      <c r="D414" s="438"/>
      <c r="E414" s="439"/>
      <c r="F414" s="438"/>
      <c r="G414" s="438"/>
      <c r="H414" s="438"/>
      <c r="I414" s="2"/>
      <c r="J414" s="442" t="s">
        <v>461</v>
      </c>
      <c r="K414" s="438"/>
      <c r="L414" s="438"/>
      <c r="M414" s="438" t="s">
        <v>462</v>
      </c>
      <c r="N414" s="438"/>
      <c r="O414" s="440"/>
    </row>
    <row r="415" spans="1:15" ht="28.5" customHeight="1">
      <c r="A415" s="183" t="s">
        <v>0</v>
      </c>
      <c r="B415" s="33"/>
      <c r="C415" s="708" t="s">
        <v>624</v>
      </c>
      <c r="D415" s="708"/>
      <c r="E415" s="325"/>
      <c r="F415" s="4"/>
      <c r="G415" s="4"/>
      <c r="H415" s="4"/>
      <c r="I415" s="4"/>
      <c r="J415" s="4"/>
      <c r="K415" s="4"/>
      <c r="L415" s="4"/>
      <c r="M415" s="4"/>
      <c r="N415" s="4"/>
      <c r="O415" s="27"/>
    </row>
    <row r="416" spans="1:15" ht="34.5" customHeight="1">
      <c r="A416" s="6"/>
      <c r="B416" s="177" t="s">
        <v>193</v>
      </c>
      <c r="C416" s="401"/>
      <c r="D416" s="7"/>
      <c r="E416" s="315"/>
      <c r="F416" s="7"/>
      <c r="G416" s="7"/>
      <c r="H416" s="7"/>
      <c r="I416" s="8"/>
      <c r="J416" s="7"/>
      <c r="K416" s="7"/>
      <c r="L416" s="8"/>
      <c r="M416" s="7"/>
      <c r="N416" s="7"/>
      <c r="O416" s="391" t="s">
        <v>1389</v>
      </c>
    </row>
    <row r="417" spans="1:15" s="237" customFormat="1" ht="36.75" customHeight="1">
      <c r="A417" s="10"/>
      <c r="B417" s="44"/>
      <c r="C417" s="402"/>
      <c r="D417" s="95" t="s">
        <v>1471</v>
      </c>
      <c r="E417" s="316"/>
      <c r="F417" s="12"/>
      <c r="G417" s="12"/>
      <c r="H417" s="12"/>
      <c r="I417" s="12"/>
      <c r="J417" s="12"/>
      <c r="K417" s="12"/>
      <c r="L417" s="12"/>
      <c r="M417" s="12"/>
      <c r="N417" s="12"/>
      <c r="O417" s="28"/>
    </row>
    <row r="418" spans="1:15" ht="34.5" customHeight="1" thickBot="1">
      <c r="A418" s="208" t="s">
        <v>427</v>
      </c>
      <c r="B418" s="209" t="s">
        <v>428</v>
      </c>
      <c r="C418" s="414" t="s">
        <v>1</v>
      </c>
      <c r="D418" s="214" t="s">
        <v>426</v>
      </c>
      <c r="E418" s="345" t="s">
        <v>434</v>
      </c>
      <c r="F418" s="210" t="s">
        <v>423</v>
      </c>
      <c r="G418" s="210" t="s">
        <v>424</v>
      </c>
      <c r="H418" s="210" t="s">
        <v>33</v>
      </c>
      <c r="I418" s="213" t="s">
        <v>425</v>
      </c>
      <c r="J418" s="215" t="s">
        <v>17</v>
      </c>
      <c r="K418" s="210" t="s">
        <v>18</v>
      </c>
      <c r="L418" s="213" t="s">
        <v>432</v>
      </c>
      <c r="M418" s="210" t="s">
        <v>30</v>
      </c>
      <c r="N418" s="210" t="s">
        <v>429</v>
      </c>
      <c r="O418" s="217" t="s">
        <v>19</v>
      </c>
    </row>
    <row r="419" spans="1:15" ht="27" customHeight="1" thickTop="1">
      <c r="A419" s="100" t="s">
        <v>194</v>
      </c>
      <c r="B419" s="77"/>
      <c r="C419" s="404"/>
      <c r="D419" s="77"/>
      <c r="E419" s="338"/>
      <c r="F419" s="77"/>
      <c r="G419" s="77"/>
      <c r="H419" s="77"/>
      <c r="I419" s="77"/>
      <c r="J419" s="77"/>
      <c r="K419" s="77"/>
      <c r="L419" s="77"/>
      <c r="M419" s="77"/>
      <c r="N419" s="77"/>
      <c r="O419" s="76"/>
    </row>
    <row r="420" spans="1:15" ht="40.5" customHeight="1">
      <c r="A420" s="170">
        <v>900001</v>
      </c>
      <c r="B420" s="15" t="s">
        <v>1000</v>
      </c>
      <c r="C420" s="924" t="s">
        <v>1105</v>
      </c>
      <c r="D420" s="398" t="s">
        <v>615</v>
      </c>
      <c r="E420" s="346">
        <v>15</v>
      </c>
      <c r="F420" s="59">
        <v>8205</v>
      </c>
      <c r="G420" s="59">
        <v>0</v>
      </c>
      <c r="H420" s="59">
        <v>0</v>
      </c>
      <c r="I420" s="59">
        <v>0</v>
      </c>
      <c r="J420" s="59">
        <v>1205</v>
      </c>
      <c r="K420" s="59">
        <v>0</v>
      </c>
      <c r="L420" s="59">
        <v>0</v>
      </c>
      <c r="M420" s="59">
        <v>0</v>
      </c>
      <c r="N420" s="189">
        <f>F420+G420+H420+I420-J420+K420-L420+M420</f>
        <v>7000</v>
      </c>
      <c r="O420" s="661"/>
    </row>
    <row r="421" spans="1:15" ht="40.5" customHeight="1">
      <c r="A421" s="108">
        <v>920002</v>
      </c>
      <c r="B421" s="59" t="s">
        <v>1001</v>
      </c>
      <c r="C421" s="166" t="s">
        <v>1067</v>
      </c>
      <c r="D421" s="398" t="s">
        <v>540</v>
      </c>
      <c r="E421" s="346">
        <v>15</v>
      </c>
      <c r="F421" s="59">
        <v>4420</v>
      </c>
      <c r="G421" s="59">
        <v>0</v>
      </c>
      <c r="H421" s="59">
        <v>0</v>
      </c>
      <c r="I421" s="59">
        <v>0</v>
      </c>
      <c r="J421" s="59">
        <v>420</v>
      </c>
      <c r="K421" s="59">
        <v>0</v>
      </c>
      <c r="L421" s="59">
        <v>0</v>
      </c>
      <c r="M421" s="59">
        <v>0</v>
      </c>
      <c r="N421" s="189">
        <f>F421+G421+H421+I421-J421+K421-L421+M421</f>
        <v>4000</v>
      </c>
      <c r="O421" s="661"/>
    </row>
    <row r="422" spans="1:15" ht="19.5" customHeight="1">
      <c r="A422" s="581" t="s">
        <v>64</v>
      </c>
      <c r="B422" s="674"/>
      <c r="C422" s="595"/>
      <c r="D422" s="591"/>
      <c r="E422" s="592"/>
      <c r="F422" s="611">
        <f aca="true" t="shared" si="71" ref="F422:N422">SUM(F420:F421)</f>
        <v>12625</v>
      </c>
      <c r="G422" s="611">
        <f t="shared" si="71"/>
        <v>0</v>
      </c>
      <c r="H422" s="611">
        <f t="shared" si="71"/>
        <v>0</v>
      </c>
      <c r="I422" s="611">
        <f t="shared" si="71"/>
        <v>0</v>
      </c>
      <c r="J422" s="611">
        <f t="shared" si="71"/>
        <v>1625</v>
      </c>
      <c r="K422" s="611">
        <f t="shared" si="71"/>
        <v>0</v>
      </c>
      <c r="L422" s="611">
        <f t="shared" si="71"/>
        <v>0</v>
      </c>
      <c r="M422" s="611">
        <f t="shared" si="71"/>
        <v>0</v>
      </c>
      <c r="N422" s="611">
        <f t="shared" si="71"/>
        <v>11000</v>
      </c>
      <c r="O422" s="587"/>
    </row>
    <row r="423" spans="1:15" ht="27" customHeight="1">
      <c r="A423" s="100" t="s">
        <v>598</v>
      </c>
      <c r="B423" s="81"/>
      <c r="C423" s="404"/>
      <c r="D423" s="75"/>
      <c r="E423" s="335"/>
      <c r="F423" s="74"/>
      <c r="G423" s="74"/>
      <c r="H423" s="74"/>
      <c r="I423" s="74"/>
      <c r="J423" s="74"/>
      <c r="K423" s="74"/>
      <c r="L423" s="74"/>
      <c r="M423" s="74"/>
      <c r="N423" s="74"/>
      <c r="O423" s="76"/>
    </row>
    <row r="424" spans="1:15" ht="40.5" customHeight="1">
      <c r="A424" s="170">
        <v>910002</v>
      </c>
      <c r="B424" s="14" t="s">
        <v>1002</v>
      </c>
      <c r="C424" s="924" t="s">
        <v>1238</v>
      </c>
      <c r="D424" s="665" t="s">
        <v>551</v>
      </c>
      <c r="E424" s="666">
        <v>15</v>
      </c>
      <c r="F424" s="59">
        <v>5662</v>
      </c>
      <c r="G424" s="59">
        <v>0</v>
      </c>
      <c r="H424" s="59">
        <v>0</v>
      </c>
      <c r="I424" s="59">
        <v>0</v>
      </c>
      <c r="J424" s="59">
        <v>662</v>
      </c>
      <c r="K424" s="59">
        <v>0</v>
      </c>
      <c r="L424" s="59">
        <v>0</v>
      </c>
      <c r="M424" s="59">
        <v>0</v>
      </c>
      <c r="N424" s="189">
        <f>F424+G424+H424+I424-J424+K424-L424+M424</f>
        <v>5000</v>
      </c>
      <c r="O424" s="657"/>
    </row>
    <row r="425" spans="1:15" ht="19.5" customHeight="1">
      <c r="A425" s="581" t="s">
        <v>64</v>
      </c>
      <c r="B425" s="674"/>
      <c r="C425" s="595"/>
      <c r="D425" s="591"/>
      <c r="E425" s="592"/>
      <c r="F425" s="611">
        <f aca="true" t="shared" si="72" ref="F425:N425">SUM(F424:F424)</f>
        <v>5662</v>
      </c>
      <c r="G425" s="611">
        <f t="shared" si="72"/>
        <v>0</v>
      </c>
      <c r="H425" s="611">
        <f t="shared" si="72"/>
        <v>0</v>
      </c>
      <c r="I425" s="611">
        <f t="shared" si="72"/>
        <v>0</v>
      </c>
      <c r="J425" s="611">
        <f t="shared" si="72"/>
        <v>662</v>
      </c>
      <c r="K425" s="611">
        <f t="shared" si="72"/>
        <v>0</v>
      </c>
      <c r="L425" s="611">
        <f t="shared" si="72"/>
        <v>0</v>
      </c>
      <c r="M425" s="611">
        <f t="shared" si="72"/>
        <v>0</v>
      </c>
      <c r="N425" s="611">
        <f t="shared" si="72"/>
        <v>5000</v>
      </c>
      <c r="O425" s="587"/>
    </row>
    <row r="426" spans="1:15" ht="27" customHeight="1">
      <c r="A426" s="100" t="s">
        <v>579</v>
      </c>
      <c r="B426" s="81"/>
      <c r="C426" s="404"/>
      <c r="D426" s="75"/>
      <c r="E426" s="335"/>
      <c r="F426" s="74"/>
      <c r="G426" s="74"/>
      <c r="H426" s="74"/>
      <c r="I426" s="74"/>
      <c r="J426" s="74"/>
      <c r="K426" s="74"/>
      <c r="L426" s="74"/>
      <c r="M426" s="74"/>
      <c r="N426" s="74"/>
      <c r="O426" s="76"/>
    </row>
    <row r="427" spans="1:15" ht="40.5" customHeight="1">
      <c r="A427" s="659">
        <v>161001</v>
      </c>
      <c r="B427" s="494" t="s">
        <v>1003</v>
      </c>
      <c r="C427" s="924" t="s">
        <v>1183</v>
      </c>
      <c r="D427" s="398" t="s">
        <v>558</v>
      </c>
      <c r="E427" s="346">
        <v>15</v>
      </c>
      <c r="F427" s="59">
        <v>8205</v>
      </c>
      <c r="G427" s="59">
        <v>0</v>
      </c>
      <c r="H427" s="59">
        <v>0</v>
      </c>
      <c r="I427" s="59">
        <v>0</v>
      </c>
      <c r="J427" s="59">
        <v>1205</v>
      </c>
      <c r="K427" s="59">
        <v>0</v>
      </c>
      <c r="L427" s="59">
        <v>0</v>
      </c>
      <c r="M427" s="59">
        <v>0</v>
      </c>
      <c r="N427" s="189">
        <f>F427+G427+H427+I427-J427+K427-L427+M427</f>
        <v>7000</v>
      </c>
      <c r="O427" s="29"/>
    </row>
    <row r="428" spans="1:15" ht="19.5" customHeight="1">
      <c r="A428" s="581" t="s">
        <v>64</v>
      </c>
      <c r="B428" s="674"/>
      <c r="C428" s="595"/>
      <c r="D428" s="591"/>
      <c r="E428" s="592"/>
      <c r="F428" s="611">
        <f>F427</f>
        <v>8205</v>
      </c>
      <c r="G428" s="611">
        <f aca="true" t="shared" si="73" ref="G428:M428">G427</f>
        <v>0</v>
      </c>
      <c r="H428" s="611">
        <f t="shared" si="73"/>
        <v>0</v>
      </c>
      <c r="I428" s="611">
        <f t="shared" si="73"/>
        <v>0</v>
      </c>
      <c r="J428" s="611">
        <f>J427</f>
        <v>1205</v>
      </c>
      <c r="K428" s="611">
        <f>K427</f>
        <v>0</v>
      </c>
      <c r="L428" s="611">
        <f t="shared" si="73"/>
        <v>0</v>
      </c>
      <c r="M428" s="611">
        <f t="shared" si="73"/>
        <v>0</v>
      </c>
      <c r="N428" s="611">
        <f>N427</f>
        <v>7000</v>
      </c>
      <c r="O428" s="587"/>
    </row>
    <row r="429" spans="1:15" ht="24" customHeight="1">
      <c r="A429" s="180" t="s">
        <v>64</v>
      </c>
      <c r="B429" s="52"/>
      <c r="C429" s="409"/>
      <c r="D429" s="53"/>
      <c r="E429" s="339"/>
      <c r="F429" s="69">
        <f aca="true" t="shared" si="74" ref="F429:N429">F422+F425+F428</f>
        <v>26492</v>
      </c>
      <c r="G429" s="69">
        <f t="shared" si="74"/>
        <v>0</v>
      </c>
      <c r="H429" s="69">
        <f t="shared" si="74"/>
        <v>0</v>
      </c>
      <c r="I429" s="69">
        <f t="shared" si="74"/>
        <v>0</v>
      </c>
      <c r="J429" s="69">
        <f t="shared" si="74"/>
        <v>3492</v>
      </c>
      <c r="K429" s="69">
        <f t="shared" si="74"/>
        <v>0</v>
      </c>
      <c r="L429" s="69">
        <f t="shared" si="74"/>
        <v>0</v>
      </c>
      <c r="M429" s="69">
        <f t="shared" si="74"/>
        <v>0</v>
      </c>
      <c r="N429" s="69">
        <f t="shared" si="74"/>
        <v>23000</v>
      </c>
      <c r="O429" s="69"/>
    </row>
    <row r="430" spans="1:15" ht="16.5" customHeight="1">
      <c r="A430" s="21"/>
      <c r="B430" s="8"/>
      <c r="C430" s="410"/>
      <c r="D430" s="8"/>
      <c r="E430" s="315"/>
      <c r="F430" s="8"/>
      <c r="G430" s="8"/>
      <c r="H430" s="8"/>
      <c r="I430" s="8"/>
      <c r="J430" s="8"/>
      <c r="K430" s="8"/>
      <c r="L430" s="8"/>
      <c r="M430" s="8"/>
      <c r="N430" s="8"/>
      <c r="O430" s="31"/>
    </row>
    <row r="431" spans="1:15" s="187" customFormat="1" ht="18">
      <c r="A431" s="17"/>
      <c r="B431" s="1"/>
      <c r="C431" s="406"/>
      <c r="D431" s="1"/>
      <c r="E431" s="321"/>
      <c r="F431" s="1"/>
      <c r="G431" s="1"/>
      <c r="H431" s="1"/>
      <c r="I431" s="1"/>
      <c r="J431" s="1"/>
      <c r="K431" s="1"/>
      <c r="L431" s="1"/>
      <c r="M431" s="1"/>
      <c r="N431" s="1"/>
      <c r="O431" s="30"/>
    </row>
    <row r="432" spans="1:15" s="187" customFormat="1" ht="18.75">
      <c r="A432" s="437"/>
      <c r="B432" s="438"/>
      <c r="C432" s="438"/>
      <c r="D432" s="438" t="s">
        <v>463</v>
      </c>
      <c r="E432" s="439"/>
      <c r="F432" s="438"/>
      <c r="G432" s="438"/>
      <c r="H432" s="438"/>
      <c r="J432" s="443" t="s">
        <v>464</v>
      </c>
      <c r="K432" s="438"/>
      <c r="L432" s="438"/>
      <c r="M432" s="438"/>
      <c r="N432" s="438" t="s">
        <v>464</v>
      </c>
      <c r="O432" s="440"/>
    </row>
    <row r="433" spans="1:15" ht="18.75">
      <c r="A433" s="437"/>
      <c r="B433" s="438"/>
      <c r="C433" s="438"/>
      <c r="D433" s="438"/>
      <c r="E433" s="439"/>
      <c r="F433" s="438"/>
      <c r="G433" s="438"/>
      <c r="H433" s="438"/>
      <c r="I433" s="438"/>
      <c r="J433" s="437"/>
      <c r="K433" s="438"/>
      <c r="L433" s="437"/>
      <c r="M433" s="438"/>
      <c r="N433" s="438"/>
      <c r="O433" s="441"/>
    </row>
    <row r="434" spans="1:15" ht="18.75">
      <c r="A434" s="437" t="s">
        <v>472</v>
      </c>
      <c r="B434" s="438"/>
      <c r="C434" s="438" t="s">
        <v>1285</v>
      </c>
      <c r="D434" s="438"/>
      <c r="E434" s="439"/>
      <c r="F434" s="438"/>
      <c r="G434" s="438"/>
      <c r="H434" s="438"/>
      <c r="J434" s="443" t="s">
        <v>975</v>
      </c>
      <c r="K434" s="438"/>
      <c r="L434" s="437"/>
      <c r="M434" s="438" t="s">
        <v>972</v>
      </c>
      <c r="N434" s="438"/>
      <c r="O434" s="441"/>
    </row>
    <row r="435" spans="1:15" ht="15" customHeight="1">
      <c r="A435" s="437"/>
      <c r="B435" s="438"/>
      <c r="C435" s="438" t="s">
        <v>600</v>
      </c>
      <c r="D435" s="438"/>
      <c r="E435" s="439"/>
      <c r="F435" s="438"/>
      <c r="G435" s="438"/>
      <c r="H435" s="438"/>
      <c r="J435" s="442" t="s">
        <v>461</v>
      </c>
      <c r="L435" s="442"/>
      <c r="M435" s="438" t="s">
        <v>462</v>
      </c>
      <c r="N435" s="438"/>
      <c r="O435" s="440"/>
    </row>
    <row r="436" spans="1:15" ht="33.75">
      <c r="A436" s="183" t="s">
        <v>0</v>
      </c>
      <c r="B436" s="20"/>
      <c r="C436" s="169" t="s">
        <v>624</v>
      </c>
      <c r="D436" s="169"/>
      <c r="E436" s="325"/>
      <c r="F436" s="4"/>
      <c r="G436" s="4"/>
      <c r="H436" s="4"/>
      <c r="I436" s="4"/>
      <c r="J436" s="4"/>
      <c r="K436" s="4"/>
      <c r="L436" s="4"/>
      <c r="M436" s="4"/>
      <c r="N436" s="4"/>
      <c r="O436" s="27"/>
    </row>
    <row r="437" spans="1:15" ht="20.25">
      <c r="A437" s="6"/>
      <c r="B437" s="177" t="s">
        <v>355</v>
      </c>
      <c r="C437" s="401"/>
      <c r="D437" s="7"/>
      <c r="E437" s="315"/>
      <c r="F437" s="7"/>
      <c r="G437" s="7"/>
      <c r="H437" s="7"/>
      <c r="I437" s="8"/>
      <c r="J437" s="7"/>
      <c r="K437" s="7"/>
      <c r="L437" s="8"/>
      <c r="M437" s="7"/>
      <c r="N437" s="7"/>
      <c r="O437" s="391" t="s">
        <v>1390</v>
      </c>
    </row>
    <row r="438" spans="1:15" s="70" customFormat="1" ht="31.5" customHeight="1">
      <c r="A438" s="10"/>
      <c r="B438" s="44"/>
      <c r="C438" s="402"/>
      <c r="D438" s="95" t="s">
        <v>1471</v>
      </c>
      <c r="E438" s="316"/>
      <c r="F438" s="12"/>
      <c r="G438" s="12"/>
      <c r="H438" s="12"/>
      <c r="I438" s="12"/>
      <c r="J438" s="12"/>
      <c r="K438" s="12"/>
      <c r="L438" s="12"/>
      <c r="M438" s="12"/>
      <c r="N438" s="12"/>
      <c r="O438" s="28"/>
    </row>
    <row r="439" spans="1:15" ht="39.75" customHeight="1" thickBot="1">
      <c r="A439" s="46" t="s">
        <v>427</v>
      </c>
      <c r="B439" s="62" t="s">
        <v>428</v>
      </c>
      <c r="C439" s="403" t="s">
        <v>1</v>
      </c>
      <c r="D439" s="62" t="s">
        <v>426</v>
      </c>
      <c r="E439" s="337" t="s">
        <v>434</v>
      </c>
      <c r="F439" s="26" t="s">
        <v>423</v>
      </c>
      <c r="G439" s="26" t="s">
        <v>424</v>
      </c>
      <c r="H439" s="26" t="s">
        <v>33</v>
      </c>
      <c r="I439" s="26" t="s">
        <v>425</v>
      </c>
      <c r="J439" s="26" t="s">
        <v>17</v>
      </c>
      <c r="K439" s="26" t="s">
        <v>18</v>
      </c>
      <c r="L439" s="26" t="s">
        <v>432</v>
      </c>
      <c r="M439" s="26" t="s">
        <v>30</v>
      </c>
      <c r="N439" s="26" t="s">
        <v>429</v>
      </c>
      <c r="O439" s="63" t="s">
        <v>19</v>
      </c>
    </row>
    <row r="440" spans="1:15" ht="30" customHeight="1" thickTop="1">
      <c r="A440" s="100" t="s">
        <v>195</v>
      </c>
      <c r="B440" s="74"/>
      <c r="C440" s="404"/>
      <c r="D440" s="77"/>
      <c r="E440" s="338"/>
      <c r="F440" s="77"/>
      <c r="G440" s="77"/>
      <c r="H440" s="77"/>
      <c r="I440" s="77"/>
      <c r="J440" s="77"/>
      <c r="K440" s="77"/>
      <c r="L440" s="77"/>
      <c r="M440" s="77"/>
      <c r="N440" s="77"/>
      <c r="O440" s="76"/>
    </row>
    <row r="441" spans="1:15" ht="42" customHeight="1">
      <c r="A441" s="170">
        <v>15100100</v>
      </c>
      <c r="B441" s="14" t="s">
        <v>1004</v>
      </c>
      <c r="C441" s="656" t="s">
        <v>1068</v>
      </c>
      <c r="D441" s="43" t="s">
        <v>356</v>
      </c>
      <c r="E441" s="346">
        <v>15</v>
      </c>
      <c r="F441" s="59">
        <v>6934</v>
      </c>
      <c r="G441" s="59">
        <v>0</v>
      </c>
      <c r="H441" s="59">
        <v>0</v>
      </c>
      <c r="I441" s="59">
        <v>0</v>
      </c>
      <c r="J441" s="59">
        <v>934</v>
      </c>
      <c r="K441" s="59">
        <v>0</v>
      </c>
      <c r="L441" s="14">
        <v>1000</v>
      </c>
      <c r="M441" s="59">
        <v>0</v>
      </c>
      <c r="N441" s="189">
        <f>F441+G441+H441+I441-J441+K441-L441+M441</f>
        <v>5000</v>
      </c>
      <c r="O441" s="29"/>
    </row>
    <row r="442" spans="1:15" ht="18">
      <c r="A442" s="581" t="s">
        <v>64</v>
      </c>
      <c r="B442" s="605"/>
      <c r="C442" s="595"/>
      <c r="D442" s="606"/>
      <c r="E442" s="607"/>
      <c r="F442" s="608">
        <f>F441</f>
        <v>6934</v>
      </c>
      <c r="G442" s="608">
        <f aca="true" t="shared" si="75" ref="G442:N442">G441</f>
        <v>0</v>
      </c>
      <c r="H442" s="608">
        <f t="shared" si="75"/>
        <v>0</v>
      </c>
      <c r="I442" s="608">
        <f t="shared" si="75"/>
        <v>0</v>
      </c>
      <c r="J442" s="608">
        <f t="shared" si="75"/>
        <v>934</v>
      </c>
      <c r="K442" s="608">
        <f t="shared" si="75"/>
        <v>0</v>
      </c>
      <c r="L442" s="593">
        <f t="shared" si="75"/>
        <v>1000</v>
      </c>
      <c r="M442" s="608">
        <f t="shared" si="75"/>
        <v>0</v>
      </c>
      <c r="N442" s="608">
        <f t="shared" si="75"/>
        <v>5000</v>
      </c>
      <c r="O442" s="587"/>
    </row>
    <row r="443" spans="1:15" ht="30" customHeight="1">
      <c r="A443" s="100" t="s">
        <v>196</v>
      </c>
      <c r="B443" s="74"/>
      <c r="C443" s="404"/>
      <c r="D443" s="75"/>
      <c r="E443" s="335"/>
      <c r="F443" s="74"/>
      <c r="G443" s="74"/>
      <c r="H443" s="74"/>
      <c r="I443" s="74"/>
      <c r="J443" s="74"/>
      <c r="K443" s="74"/>
      <c r="L443" s="74"/>
      <c r="M443" s="74"/>
      <c r="N443" s="74"/>
      <c r="O443" s="76"/>
    </row>
    <row r="444" spans="1:15" ht="45" customHeight="1">
      <c r="A444" s="120">
        <v>1100101</v>
      </c>
      <c r="B444" s="59" t="s">
        <v>1056</v>
      </c>
      <c r="C444" s="166" t="s">
        <v>1135</v>
      </c>
      <c r="D444" s="398" t="s">
        <v>553</v>
      </c>
      <c r="E444" s="346">
        <v>15</v>
      </c>
      <c r="F444" s="59">
        <v>4420</v>
      </c>
      <c r="G444" s="59">
        <v>0</v>
      </c>
      <c r="H444" s="59">
        <v>0</v>
      </c>
      <c r="I444" s="59">
        <v>0</v>
      </c>
      <c r="J444" s="59">
        <v>420</v>
      </c>
      <c r="K444" s="59">
        <v>0</v>
      </c>
      <c r="L444" s="59">
        <v>0</v>
      </c>
      <c r="M444" s="59">
        <v>0</v>
      </c>
      <c r="N444" s="189">
        <f>F444+G444+H444+I444-J444+K444-L444+M444</f>
        <v>4000</v>
      </c>
      <c r="O444" s="29"/>
    </row>
    <row r="445" spans="1:15" ht="42" customHeight="1">
      <c r="A445" s="120">
        <v>10100102</v>
      </c>
      <c r="B445" s="59" t="s">
        <v>1327</v>
      </c>
      <c r="C445" s="166" t="s">
        <v>197</v>
      </c>
      <c r="D445" s="398" t="s">
        <v>2</v>
      </c>
      <c r="E445" s="346">
        <v>15</v>
      </c>
      <c r="F445" s="59">
        <v>3390</v>
      </c>
      <c r="G445" s="59">
        <v>0</v>
      </c>
      <c r="H445" s="59">
        <v>0</v>
      </c>
      <c r="I445" s="59">
        <v>0</v>
      </c>
      <c r="J445" s="59">
        <v>140</v>
      </c>
      <c r="K445" s="59">
        <v>0</v>
      </c>
      <c r="L445" s="59">
        <v>0</v>
      </c>
      <c r="M445" s="59">
        <v>0</v>
      </c>
      <c r="N445" s="189">
        <f>F445+G445+H445+I445-J445+K445-L445+M445</f>
        <v>3250</v>
      </c>
      <c r="O445" s="29"/>
    </row>
    <row r="446" spans="1:15" ht="18">
      <c r="A446" s="581" t="s">
        <v>64</v>
      </c>
      <c r="B446" s="605"/>
      <c r="C446" s="595"/>
      <c r="D446" s="606"/>
      <c r="E446" s="607"/>
      <c r="F446" s="611">
        <f>SUM(F444:F445)</f>
        <v>7810</v>
      </c>
      <c r="G446" s="611">
        <f aca="true" t="shared" si="76" ref="G446:N446">SUM(G444:G445)</f>
        <v>0</v>
      </c>
      <c r="H446" s="611">
        <f t="shared" si="76"/>
        <v>0</v>
      </c>
      <c r="I446" s="611">
        <f t="shared" si="76"/>
        <v>0</v>
      </c>
      <c r="J446" s="611">
        <f t="shared" si="76"/>
        <v>560</v>
      </c>
      <c r="K446" s="611">
        <f t="shared" si="76"/>
        <v>0</v>
      </c>
      <c r="L446" s="611">
        <f t="shared" si="76"/>
        <v>0</v>
      </c>
      <c r="M446" s="611">
        <f t="shared" si="76"/>
        <v>0</v>
      </c>
      <c r="N446" s="611">
        <f t="shared" si="76"/>
        <v>7250</v>
      </c>
      <c r="O446" s="587"/>
    </row>
    <row r="447" spans="1:15" ht="30" customHeight="1">
      <c r="A447" s="100" t="s">
        <v>385</v>
      </c>
      <c r="B447" s="74"/>
      <c r="C447" s="404"/>
      <c r="D447" s="75"/>
      <c r="E447" s="335"/>
      <c r="F447" s="74"/>
      <c r="G447" s="74"/>
      <c r="H447" s="74"/>
      <c r="I447" s="74"/>
      <c r="J447" s="74"/>
      <c r="K447" s="74"/>
      <c r="L447" s="74"/>
      <c r="M447" s="74"/>
      <c r="N447" s="74"/>
      <c r="O447" s="76"/>
    </row>
    <row r="448" spans="1:15" s="41" customFormat="1" ht="38.25" customHeight="1">
      <c r="A448" s="197">
        <v>2100103</v>
      </c>
      <c r="B448" s="189" t="s">
        <v>73</v>
      </c>
      <c r="C448" s="285" t="s">
        <v>402</v>
      </c>
      <c r="D448" s="396" t="s">
        <v>74</v>
      </c>
      <c r="E448" s="312">
        <v>15</v>
      </c>
      <c r="F448" s="65">
        <v>2020</v>
      </c>
      <c r="G448" s="65">
        <v>0</v>
      </c>
      <c r="H448" s="65">
        <v>0</v>
      </c>
      <c r="I448" s="65">
        <v>0</v>
      </c>
      <c r="J448" s="65">
        <v>0</v>
      </c>
      <c r="K448" s="65">
        <v>70</v>
      </c>
      <c r="L448" s="65">
        <v>500</v>
      </c>
      <c r="M448" s="65">
        <v>0</v>
      </c>
      <c r="N448" s="189">
        <f>F448+G448+H448+I448-J448+K448-L448+M448</f>
        <v>1590</v>
      </c>
      <c r="O448" s="14"/>
    </row>
    <row r="449" spans="1:15" s="23" customFormat="1" ht="18">
      <c r="A449" s="581" t="s">
        <v>64</v>
      </c>
      <c r="B449" s="605"/>
      <c r="C449" s="595"/>
      <c r="D449" s="606"/>
      <c r="E449" s="607"/>
      <c r="F449" s="608">
        <f aca="true" t="shared" si="77" ref="F449:N449">SUM(F448:F448)</f>
        <v>2020</v>
      </c>
      <c r="G449" s="608">
        <f t="shared" si="77"/>
        <v>0</v>
      </c>
      <c r="H449" s="608">
        <f t="shared" si="77"/>
        <v>0</v>
      </c>
      <c r="I449" s="608">
        <f t="shared" si="77"/>
        <v>0</v>
      </c>
      <c r="J449" s="608">
        <f t="shared" si="77"/>
        <v>0</v>
      </c>
      <c r="K449" s="608">
        <f t="shared" si="77"/>
        <v>70</v>
      </c>
      <c r="L449" s="608">
        <f t="shared" si="77"/>
        <v>500</v>
      </c>
      <c r="M449" s="608">
        <f t="shared" si="77"/>
        <v>0</v>
      </c>
      <c r="N449" s="608">
        <f t="shared" si="77"/>
        <v>1590</v>
      </c>
      <c r="O449" s="587"/>
    </row>
    <row r="450" spans="1:15" ht="22.5">
      <c r="A450" s="56"/>
      <c r="B450" s="181" t="s">
        <v>31</v>
      </c>
      <c r="C450" s="413"/>
      <c r="D450" s="61"/>
      <c r="E450" s="347"/>
      <c r="F450" s="71">
        <f aca="true" t="shared" si="78" ref="F450:N450">F442+F446+F449</f>
        <v>16764</v>
      </c>
      <c r="G450" s="71">
        <f t="shared" si="78"/>
        <v>0</v>
      </c>
      <c r="H450" s="71">
        <f t="shared" si="78"/>
        <v>0</v>
      </c>
      <c r="I450" s="71">
        <f t="shared" si="78"/>
        <v>0</v>
      </c>
      <c r="J450" s="71">
        <f t="shared" si="78"/>
        <v>1494</v>
      </c>
      <c r="K450" s="71">
        <f t="shared" si="78"/>
        <v>70</v>
      </c>
      <c r="L450" s="71">
        <f t="shared" si="78"/>
        <v>1500</v>
      </c>
      <c r="M450" s="71">
        <f t="shared" si="78"/>
        <v>0</v>
      </c>
      <c r="N450" s="71">
        <f t="shared" si="78"/>
        <v>13840</v>
      </c>
      <c r="O450" s="57"/>
    </row>
    <row r="453" spans="1:15" s="187" customFormat="1" ht="18.75">
      <c r="A453" s="437"/>
      <c r="B453" s="438"/>
      <c r="C453" s="438"/>
      <c r="D453" s="438" t="s">
        <v>463</v>
      </c>
      <c r="E453" s="439"/>
      <c r="F453" s="438"/>
      <c r="G453" s="438"/>
      <c r="H453" s="438"/>
      <c r="J453" s="443" t="s">
        <v>464</v>
      </c>
      <c r="K453" s="443"/>
      <c r="L453" s="438"/>
      <c r="M453" s="438"/>
      <c r="N453" s="438" t="s">
        <v>464</v>
      </c>
      <c r="O453" s="440"/>
    </row>
    <row r="454" spans="1:15" s="187" customFormat="1" ht="18.75">
      <c r="A454" s="437"/>
      <c r="B454" s="438"/>
      <c r="C454" s="438"/>
      <c r="D454" s="438"/>
      <c r="E454" s="439"/>
      <c r="F454" s="438"/>
      <c r="G454" s="438"/>
      <c r="H454" s="438"/>
      <c r="J454" s="452"/>
      <c r="K454" s="460"/>
      <c r="L454" s="437"/>
      <c r="M454" s="438"/>
      <c r="N454" s="438"/>
      <c r="O454" s="441"/>
    </row>
    <row r="455" spans="1:15" ht="18.75">
      <c r="A455" s="437" t="s">
        <v>472</v>
      </c>
      <c r="B455" s="438"/>
      <c r="C455" s="438" t="s">
        <v>1285</v>
      </c>
      <c r="D455" s="438"/>
      <c r="E455" s="439"/>
      <c r="F455" s="438"/>
      <c r="G455" s="438"/>
      <c r="H455" s="438"/>
      <c r="J455" s="443" t="s">
        <v>975</v>
      </c>
      <c r="K455" s="460"/>
      <c r="L455" s="437"/>
      <c r="M455" s="438" t="s">
        <v>972</v>
      </c>
      <c r="N455" s="438"/>
      <c r="O455" s="441"/>
    </row>
    <row r="456" spans="1:15" ht="18.75">
      <c r="A456" s="437"/>
      <c r="B456" s="438"/>
      <c r="C456" s="438" t="s">
        <v>600</v>
      </c>
      <c r="D456" s="438"/>
      <c r="E456" s="439"/>
      <c r="F456" s="438"/>
      <c r="G456" s="438"/>
      <c r="H456" s="438"/>
      <c r="J456" s="442" t="s">
        <v>461</v>
      </c>
      <c r="K456" s="442"/>
      <c r="L456" s="438"/>
      <c r="M456" s="438" t="s">
        <v>462</v>
      </c>
      <c r="N456" s="438"/>
      <c r="O456" s="440"/>
    </row>
    <row r="457" ht="27.75" customHeight="1"/>
    <row r="458" spans="1:15" ht="28.5" customHeight="1">
      <c r="A458" s="183" t="s">
        <v>0</v>
      </c>
      <c r="B458" s="33"/>
      <c r="C458" s="169" t="s">
        <v>624</v>
      </c>
      <c r="D458" s="169"/>
      <c r="E458" s="325"/>
      <c r="F458" s="4"/>
      <c r="G458" s="4"/>
      <c r="H458" s="4"/>
      <c r="I458" s="4"/>
      <c r="J458" s="4"/>
      <c r="K458" s="4"/>
      <c r="L458" s="4"/>
      <c r="M458" s="4"/>
      <c r="N458" s="4"/>
      <c r="O458" s="27"/>
    </row>
    <row r="459" spans="1:15" ht="20.25">
      <c r="A459" s="6"/>
      <c r="B459" s="177" t="s">
        <v>201</v>
      </c>
      <c r="C459" s="401"/>
      <c r="D459" s="7"/>
      <c r="E459" s="315"/>
      <c r="F459" s="7"/>
      <c r="G459" s="7"/>
      <c r="H459" s="7"/>
      <c r="I459" s="8"/>
      <c r="J459" s="7"/>
      <c r="K459" s="7"/>
      <c r="L459" s="8"/>
      <c r="M459" s="7"/>
      <c r="N459" s="7"/>
      <c r="O459" s="391" t="s">
        <v>1391</v>
      </c>
    </row>
    <row r="460" spans="1:15" s="70" customFormat="1" ht="24.75" customHeight="1">
      <c r="A460" s="206"/>
      <c r="B460" s="259"/>
      <c r="C460" s="419"/>
      <c r="D460" s="242" t="s">
        <v>1471</v>
      </c>
      <c r="E460" s="358"/>
      <c r="F460" s="7"/>
      <c r="G460" s="7"/>
      <c r="H460" s="7"/>
      <c r="I460" s="7"/>
      <c r="J460" s="7"/>
      <c r="K460" s="7"/>
      <c r="L460" s="7"/>
      <c r="M460" s="7"/>
      <c r="N460" s="7"/>
      <c r="O460" s="144"/>
    </row>
    <row r="461" spans="1:15" ht="33.75" customHeight="1">
      <c r="A461" s="264" t="s">
        <v>427</v>
      </c>
      <c r="B461" s="260" t="s">
        <v>428</v>
      </c>
      <c r="C461" s="424" t="s">
        <v>1</v>
      </c>
      <c r="D461" s="260" t="s">
        <v>426</v>
      </c>
      <c r="E461" s="480" t="s">
        <v>434</v>
      </c>
      <c r="F461" s="243" t="s">
        <v>423</v>
      </c>
      <c r="G461" s="243" t="s">
        <v>424</v>
      </c>
      <c r="H461" s="243" t="s">
        <v>33</v>
      </c>
      <c r="I461" s="243" t="s">
        <v>425</v>
      </c>
      <c r="J461" s="243" t="s">
        <v>17</v>
      </c>
      <c r="K461" s="243" t="s">
        <v>18</v>
      </c>
      <c r="L461" s="481" t="s">
        <v>432</v>
      </c>
      <c r="M461" s="243" t="s">
        <v>30</v>
      </c>
      <c r="N461" s="243" t="s">
        <v>429</v>
      </c>
      <c r="O461" s="265" t="s">
        <v>19</v>
      </c>
    </row>
    <row r="462" spans="1:15" ht="27" customHeight="1">
      <c r="A462" s="266" t="s">
        <v>202</v>
      </c>
      <c r="B462" s="221"/>
      <c r="C462" s="388"/>
      <c r="D462" s="221"/>
      <c r="E462" s="365"/>
      <c r="F462" s="126"/>
      <c r="G462" s="126"/>
      <c r="H462" s="126"/>
      <c r="I462" s="126"/>
      <c r="J462" s="126"/>
      <c r="K462" s="126"/>
      <c r="L462" s="126"/>
      <c r="M462" s="221"/>
      <c r="N462" s="221"/>
      <c r="O462" s="136"/>
    </row>
    <row r="463" spans="1:15" ht="36" customHeight="1">
      <c r="A463" s="696">
        <v>1110001</v>
      </c>
      <c r="B463" s="130" t="s">
        <v>1005</v>
      </c>
      <c r="C463" s="925" t="s">
        <v>1106</v>
      </c>
      <c r="D463" s="131" t="s">
        <v>347</v>
      </c>
      <c r="E463" s="351">
        <v>15</v>
      </c>
      <c r="F463" s="130">
        <v>5662</v>
      </c>
      <c r="G463" s="130">
        <v>0</v>
      </c>
      <c r="H463" s="130">
        <v>0</v>
      </c>
      <c r="I463" s="130">
        <v>0</v>
      </c>
      <c r="J463" s="130">
        <v>662</v>
      </c>
      <c r="K463" s="130">
        <v>0</v>
      </c>
      <c r="L463" s="130">
        <v>0</v>
      </c>
      <c r="M463" s="130">
        <v>0</v>
      </c>
      <c r="N463" s="130">
        <f>F463+G463+H463+I463-J463+K463-L463+M463</f>
        <v>5000</v>
      </c>
      <c r="O463" s="133"/>
    </row>
    <row r="464" spans="1:15" ht="36" customHeight="1">
      <c r="A464" s="696">
        <v>1110002</v>
      </c>
      <c r="B464" s="382" t="s">
        <v>1006</v>
      </c>
      <c r="C464" s="925" t="s">
        <v>1239</v>
      </c>
      <c r="D464" s="131" t="s">
        <v>554</v>
      </c>
      <c r="E464" s="351">
        <v>15</v>
      </c>
      <c r="F464" s="130">
        <v>4420</v>
      </c>
      <c r="G464" s="130">
        <v>0</v>
      </c>
      <c r="H464" s="130">
        <v>0</v>
      </c>
      <c r="I464" s="130">
        <v>0</v>
      </c>
      <c r="J464" s="130">
        <v>420</v>
      </c>
      <c r="K464" s="130">
        <v>0</v>
      </c>
      <c r="L464" s="130">
        <v>500</v>
      </c>
      <c r="M464" s="130">
        <v>0</v>
      </c>
      <c r="N464" s="130">
        <f>F464+G464+H464+I464-J464+K464-L464+M464</f>
        <v>3500</v>
      </c>
      <c r="O464" s="697"/>
    </row>
    <row r="465" spans="1:15" ht="18.75" customHeight="1">
      <c r="A465" s="554" t="s">
        <v>64</v>
      </c>
      <c r="B465" s="802"/>
      <c r="C465" s="556"/>
      <c r="D465" s="560"/>
      <c r="E465" s="557"/>
      <c r="F465" s="803">
        <f aca="true" t="shared" si="79" ref="F465:N465">SUM(F463:F464)</f>
        <v>10082</v>
      </c>
      <c r="G465" s="803">
        <f t="shared" si="79"/>
        <v>0</v>
      </c>
      <c r="H465" s="803">
        <f t="shared" si="79"/>
        <v>0</v>
      </c>
      <c r="I465" s="803">
        <f t="shared" si="79"/>
        <v>0</v>
      </c>
      <c r="J465" s="803">
        <f t="shared" si="79"/>
        <v>1082</v>
      </c>
      <c r="K465" s="803">
        <f t="shared" si="79"/>
        <v>0</v>
      </c>
      <c r="L465" s="803">
        <f t="shared" si="79"/>
        <v>500</v>
      </c>
      <c r="M465" s="803">
        <f t="shared" si="79"/>
        <v>0</v>
      </c>
      <c r="N465" s="803">
        <f t="shared" si="79"/>
        <v>8500</v>
      </c>
      <c r="O465" s="558"/>
    </row>
    <row r="466" spans="1:15" ht="27" customHeight="1">
      <c r="A466" s="532" t="s">
        <v>203</v>
      </c>
      <c r="B466" s="532" t="s">
        <v>203</v>
      </c>
      <c r="C466" s="388"/>
      <c r="D466" s="135"/>
      <c r="E466" s="352"/>
      <c r="F466" s="221"/>
      <c r="G466" s="221"/>
      <c r="H466" s="221"/>
      <c r="I466" s="221"/>
      <c r="J466" s="221"/>
      <c r="K466" s="221"/>
      <c r="L466" s="221"/>
      <c r="M466" s="221"/>
      <c r="N466" s="221"/>
      <c r="O466" s="533"/>
    </row>
    <row r="467" spans="1:15" ht="36" customHeight="1">
      <c r="A467" s="958">
        <v>8100204</v>
      </c>
      <c r="B467" s="689" t="s">
        <v>183</v>
      </c>
      <c r="C467" s="959" t="s">
        <v>184</v>
      </c>
      <c r="D467" s="429" t="s">
        <v>10</v>
      </c>
      <c r="E467" s="383">
        <v>15</v>
      </c>
      <c r="F467" s="689">
        <v>3354</v>
      </c>
      <c r="G467" s="689">
        <v>2000</v>
      </c>
      <c r="H467" s="689">
        <v>0</v>
      </c>
      <c r="I467" s="689">
        <v>0</v>
      </c>
      <c r="J467" s="689">
        <v>596</v>
      </c>
      <c r="K467" s="689">
        <v>0</v>
      </c>
      <c r="L467" s="689">
        <v>0</v>
      </c>
      <c r="M467" s="689">
        <v>0</v>
      </c>
      <c r="N467" s="139">
        <f aca="true" t="shared" si="80" ref="N467:N476">F467+G467+H467+I467-J467+K467-L467+M467</f>
        <v>4758</v>
      </c>
      <c r="O467" s="384"/>
    </row>
    <row r="468" spans="1:15" ht="36" customHeight="1">
      <c r="A468" s="222">
        <v>8100215</v>
      </c>
      <c r="B468" s="130" t="s">
        <v>527</v>
      </c>
      <c r="C468" s="386" t="s">
        <v>528</v>
      </c>
      <c r="D468" s="433" t="s">
        <v>9</v>
      </c>
      <c r="E468" s="361">
        <v>15</v>
      </c>
      <c r="F468" s="130">
        <v>2730</v>
      </c>
      <c r="G468" s="130">
        <v>2000</v>
      </c>
      <c r="H468" s="130">
        <v>0</v>
      </c>
      <c r="I468" s="130">
        <v>0</v>
      </c>
      <c r="J468" s="130">
        <v>475</v>
      </c>
      <c r="K468" s="130">
        <v>0</v>
      </c>
      <c r="L468" s="130">
        <v>0</v>
      </c>
      <c r="M468" s="130">
        <v>0</v>
      </c>
      <c r="N468" s="476">
        <f>F468+G468+H468+I468-J468+K468-L468+M468</f>
        <v>4255</v>
      </c>
      <c r="O468" s="541"/>
    </row>
    <row r="469" spans="1:15" ht="36" customHeight="1">
      <c r="A469" s="129">
        <v>11100206</v>
      </c>
      <c r="B469" s="262" t="s">
        <v>394</v>
      </c>
      <c r="C469" s="386" t="s">
        <v>395</v>
      </c>
      <c r="D469" s="131" t="s">
        <v>10</v>
      </c>
      <c r="E469" s="351">
        <v>15</v>
      </c>
      <c r="F469" s="262">
        <v>2621</v>
      </c>
      <c r="G469" s="262">
        <v>2000</v>
      </c>
      <c r="H469" s="262">
        <v>0</v>
      </c>
      <c r="I469" s="262">
        <v>0</v>
      </c>
      <c r="J469" s="262">
        <v>456</v>
      </c>
      <c r="K469" s="262">
        <v>0</v>
      </c>
      <c r="L469" s="262">
        <v>400</v>
      </c>
      <c r="M469" s="262">
        <v>0</v>
      </c>
      <c r="N469" s="130">
        <f t="shared" si="80"/>
        <v>3765</v>
      </c>
      <c r="O469" s="133"/>
    </row>
    <row r="470" spans="1:15" ht="36" customHeight="1">
      <c r="A470" s="129">
        <v>11100207</v>
      </c>
      <c r="B470" s="262" t="s">
        <v>46</v>
      </c>
      <c r="C470" s="386" t="s">
        <v>422</v>
      </c>
      <c r="D470" s="261" t="s">
        <v>11</v>
      </c>
      <c r="E470" s="351">
        <v>15</v>
      </c>
      <c r="F470" s="262">
        <v>2509</v>
      </c>
      <c r="G470" s="262">
        <v>0</v>
      </c>
      <c r="H470" s="262">
        <v>0</v>
      </c>
      <c r="I470" s="262">
        <v>0</v>
      </c>
      <c r="J470" s="262">
        <v>9</v>
      </c>
      <c r="K470" s="262">
        <v>0</v>
      </c>
      <c r="L470" s="262">
        <v>0</v>
      </c>
      <c r="M470" s="262">
        <v>0</v>
      </c>
      <c r="N470" s="130">
        <f t="shared" si="80"/>
        <v>2500</v>
      </c>
      <c r="O470" s="310"/>
    </row>
    <row r="471" spans="1:15" ht="36" customHeight="1">
      <c r="A471" s="129">
        <v>11100208</v>
      </c>
      <c r="B471" s="262" t="s">
        <v>207</v>
      </c>
      <c r="C471" s="386" t="s">
        <v>208</v>
      </c>
      <c r="D471" s="131" t="s">
        <v>9</v>
      </c>
      <c r="E471" s="351">
        <v>15</v>
      </c>
      <c r="F471" s="262">
        <v>2746</v>
      </c>
      <c r="G471" s="262">
        <v>2000</v>
      </c>
      <c r="H471" s="262">
        <v>0</v>
      </c>
      <c r="I471" s="262">
        <v>0</v>
      </c>
      <c r="J471" s="262">
        <v>478</v>
      </c>
      <c r="K471" s="262">
        <v>0</v>
      </c>
      <c r="L471" s="262">
        <v>0</v>
      </c>
      <c r="M471" s="262">
        <v>0</v>
      </c>
      <c r="N471" s="130">
        <f t="shared" si="80"/>
        <v>4268</v>
      </c>
      <c r="O471" s="133"/>
    </row>
    <row r="472" spans="1:18" ht="36" customHeight="1">
      <c r="A472" s="474">
        <v>11100211</v>
      </c>
      <c r="B472" s="130" t="s">
        <v>405</v>
      </c>
      <c r="C472" s="386" t="s">
        <v>406</v>
      </c>
      <c r="D472" s="131" t="s">
        <v>10</v>
      </c>
      <c r="E472" s="351">
        <v>15</v>
      </c>
      <c r="F472" s="262">
        <v>2371</v>
      </c>
      <c r="G472" s="262">
        <v>0</v>
      </c>
      <c r="H472" s="262">
        <v>0</v>
      </c>
      <c r="I472" s="262">
        <v>0</v>
      </c>
      <c r="J472" s="262">
        <v>0</v>
      </c>
      <c r="K472" s="262">
        <v>6</v>
      </c>
      <c r="L472" s="262">
        <v>0</v>
      </c>
      <c r="M472" s="262">
        <v>0</v>
      </c>
      <c r="N472" s="130">
        <f t="shared" si="80"/>
        <v>2377</v>
      </c>
      <c r="O472" s="310"/>
      <c r="P472" s="37"/>
      <c r="Q472" s="37"/>
      <c r="R472" s="37"/>
    </row>
    <row r="473" spans="1:18" ht="36" customHeight="1">
      <c r="A473" s="474">
        <v>11100212</v>
      </c>
      <c r="B473" s="130" t="s">
        <v>1142</v>
      </c>
      <c r="C473" s="386" t="s">
        <v>1184</v>
      </c>
      <c r="D473" s="131" t="s">
        <v>1090</v>
      </c>
      <c r="E473" s="351">
        <v>15</v>
      </c>
      <c r="F473" s="262">
        <v>2542</v>
      </c>
      <c r="G473" s="262">
        <v>2000</v>
      </c>
      <c r="H473" s="262">
        <v>0</v>
      </c>
      <c r="I473" s="262">
        <v>0</v>
      </c>
      <c r="J473" s="262">
        <v>441</v>
      </c>
      <c r="K473" s="262">
        <v>0</v>
      </c>
      <c r="L473" s="262">
        <v>0</v>
      </c>
      <c r="M473" s="262">
        <v>0</v>
      </c>
      <c r="N473" s="130">
        <f t="shared" si="80"/>
        <v>4101</v>
      </c>
      <c r="O473" s="310"/>
      <c r="P473" s="37"/>
      <c r="Q473" s="37"/>
      <c r="R473" s="37"/>
    </row>
    <row r="474" spans="1:15" ht="36" customHeight="1">
      <c r="A474" s="129">
        <v>11100306</v>
      </c>
      <c r="B474" s="262" t="s">
        <v>213</v>
      </c>
      <c r="C474" s="386" t="s">
        <v>214</v>
      </c>
      <c r="D474" s="131" t="s">
        <v>9</v>
      </c>
      <c r="E474" s="351">
        <v>15</v>
      </c>
      <c r="F474" s="262">
        <v>1993</v>
      </c>
      <c r="G474" s="262">
        <v>2000</v>
      </c>
      <c r="H474" s="262">
        <v>0</v>
      </c>
      <c r="I474" s="262">
        <v>0</v>
      </c>
      <c r="J474" s="262">
        <v>348</v>
      </c>
      <c r="K474" s="262">
        <v>0</v>
      </c>
      <c r="L474" s="262">
        <v>0</v>
      </c>
      <c r="M474" s="262">
        <v>0</v>
      </c>
      <c r="N474" s="130">
        <f t="shared" si="80"/>
        <v>3645</v>
      </c>
      <c r="O474" s="133"/>
    </row>
    <row r="475" spans="1:15" ht="36" customHeight="1">
      <c r="A475" s="129">
        <v>11100307</v>
      </c>
      <c r="B475" s="262" t="s">
        <v>215</v>
      </c>
      <c r="C475" s="386" t="s">
        <v>915</v>
      </c>
      <c r="D475" s="131" t="s">
        <v>11</v>
      </c>
      <c r="E475" s="351">
        <v>15</v>
      </c>
      <c r="F475" s="262">
        <v>1837</v>
      </c>
      <c r="G475" s="262">
        <v>0</v>
      </c>
      <c r="H475" s="262">
        <v>0</v>
      </c>
      <c r="I475" s="262">
        <v>0</v>
      </c>
      <c r="J475" s="262">
        <v>0</v>
      </c>
      <c r="K475" s="262">
        <v>82</v>
      </c>
      <c r="L475" s="262">
        <v>0</v>
      </c>
      <c r="M475" s="262">
        <v>0</v>
      </c>
      <c r="N475" s="130">
        <f t="shared" si="80"/>
        <v>1919</v>
      </c>
      <c r="O475" s="133"/>
    </row>
    <row r="476" spans="1:15" ht="36" customHeight="1">
      <c r="A476" s="129">
        <v>11100308</v>
      </c>
      <c r="B476" s="130" t="s">
        <v>216</v>
      </c>
      <c r="C476" s="386" t="s">
        <v>916</v>
      </c>
      <c r="D476" s="131" t="s">
        <v>11</v>
      </c>
      <c r="E476" s="351">
        <v>15</v>
      </c>
      <c r="F476" s="130">
        <v>1837</v>
      </c>
      <c r="G476" s="130">
        <v>0</v>
      </c>
      <c r="H476" s="130">
        <v>0</v>
      </c>
      <c r="I476" s="130">
        <v>0</v>
      </c>
      <c r="J476" s="130">
        <v>0</v>
      </c>
      <c r="K476" s="130">
        <v>82</v>
      </c>
      <c r="L476" s="130">
        <v>0</v>
      </c>
      <c r="M476" s="130">
        <v>0</v>
      </c>
      <c r="N476" s="130">
        <f t="shared" si="80"/>
        <v>1919</v>
      </c>
      <c r="O476" s="133"/>
    </row>
    <row r="477" spans="1:15" s="220" customFormat="1" ht="18" hidden="1">
      <c r="A477" s="171"/>
      <c r="B477" s="263" t="s">
        <v>365</v>
      </c>
      <c r="C477" s="423"/>
      <c r="D477" s="172"/>
      <c r="E477" s="367"/>
      <c r="F477" s="263">
        <f aca="true" t="shared" si="81" ref="F477:N477">SUM(F467:F476)</f>
        <v>24540</v>
      </c>
      <c r="G477" s="263">
        <f t="shared" si="81"/>
        <v>12000</v>
      </c>
      <c r="H477" s="263">
        <f t="shared" si="81"/>
        <v>0</v>
      </c>
      <c r="I477" s="263">
        <f t="shared" si="81"/>
        <v>0</v>
      </c>
      <c r="J477" s="263">
        <f t="shared" si="81"/>
        <v>2803</v>
      </c>
      <c r="K477" s="263">
        <f t="shared" si="81"/>
        <v>170</v>
      </c>
      <c r="L477" s="263">
        <f t="shared" si="81"/>
        <v>400</v>
      </c>
      <c r="M477" s="263">
        <f t="shared" si="81"/>
        <v>0</v>
      </c>
      <c r="N477" s="263">
        <f t="shared" si="81"/>
        <v>33507</v>
      </c>
      <c r="O477" s="173"/>
    </row>
    <row r="478" spans="1:15" ht="20.25" customHeight="1">
      <c r="A478" s="227"/>
      <c r="B478" s="228" t="s">
        <v>31</v>
      </c>
      <c r="C478" s="417"/>
      <c r="D478" s="267"/>
      <c r="E478" s="368"/>
      <c r="F478" s="267">
        <f aca="true" t="shared" si="82" ref="F478:N478">F465+F477</f>
        <v>34622</v>
      </c>
      <c r="G478" s="267">
        <f t="shared" si="82"/>
        <v>12000</v>
      </c>
      <c r="H478" s="267">
        <f t="shared" si="82"/>
        <v>0</v>
      </c>
      <c r="I478" s="267">
        <f t="shared" si="82"/>
        <v>0</v>
      </c>
      <c r="J478" s="267">
        <f t="shared" si="82"/>
        <v>3885</v>
      </c>
      <c r="K478" s="267">
        <f t="shared" si="82"/>
        <v>170</v>
      </c>
      <c r="L478" s="267">
        <f t="shared" si="82"/>
        <v>900</v>
      </c>
      <c r="M478" s="267">
        <f t="shared" si="82"/>
        <v>0</v>
      </c>
      <c r="N478" s="267">
        <f t="shared" si="82"/>
        <v>42007</v>
      </c>
      <c r="O478" s="231"/>
    </row>
    <row r="479" spans="1:15" s="187" customFormat="1" ht="17.25" customHeight="1">
      <c r="A479" s="437"/>
      <c r="B479" s="438"/>
      <c r="C479" s="438"/>
      <c r="D479" s="438" t="s">
        <v>463</v>
      </c>
      <c r="E479" s="439"/>
      <c r="F479" s="438"/>
      <c r="G479" s="438"/>
      <c r="H479" s="438"/>
      <c r="J479" s="443" t="s">
        <v>464</v>
      </c>
      <c r="K479" s="438"/>
      <c r="L479" s="438"/>
      <c r="M479" s="443"/>
      <c r="N479" s="438" t="s">
        <v>464</v>
      </c>
      <c r="O479" s="440"/>
    </row>
    <row r="480" spans="1:15" s="187" customFormat="1" ht="8.25" customHeight="1">
      <c r="A480" s="437"/>
      <c r="B480" s="438"/>
      <c r="C480" s="438"/>
      <c r="D480" s="438"/>
      <c r="E480" s="439"/>
      <c r="F480" s="438"/>
      <c r="G480" s="438"/>
      <c r="H480" s="438"/>
      <c r="J480" s="443"/>
      <c r="K480" s="438"/>
      <c r="L480" s="437"/>
      <c r="M480" s="443"/>
      <c r="N480" s="438"/>
      <c r="O480" s="441"/>
    </row>
    <row r="481" spans="1:15" ht="18" customHeight="1">
      <c r="A481" s="437" t="s">
        <v>472</v>
      </c>
      <c r="B481" s="438"/>
      <c r="C481" s="438" t="s">
        <v>1285</v>
      </c>
      <c r="D481" s="438"/>
      <c r="E481" s="439"/>
      <c r="F481" s="438"/>
      <c r="G481" s="438"/>
      <c r="H481" s="438"/>
      <c r="J481" s="443" t="s">
        <v>975</v>
      </c>
      <c r="K481" s="438"/>
      <c r="L481" s="437"/>
      <c r="M481" s="438" t="s">
        <v>972</v>
      </c>
      <c r="N481" s="438"/>
      <c r="O481" s="441"/>
    </row>
    <row r="482" spans="1:15" ht="12.75" customHeight="1">
      <c r="A482" s="437"/>
      <c r="B482" s="438"/>
      <c r="C482" s="438" t="s">
        <v>600</v>
      </c>
      <c r="D482" s="438"/>
      <c r="E482" s="439"/>
      <c r="F482" s="438"/>
      <c r="G482" s="438"/>
      <c r="H482" s="438"/>
      <c r="J482" s="442" t="s">
        <v>461</v>
      </c>
      <c r="K482" s="438"/>
      <c r="L482" s="438"/>
      <c r="M482" s="438" t="s">
        <v>462</v>
      </c>
      <c r="N482" s="438"/>
      <c r="O482" s="440"/>
    </row>
    <row r="483" spans="1:15" ht="23.25" customHeight="1">
      <c r="A483" s="183" t="s">
        <v>0</v>
      </c>
      <c r="B483" s="33"/>
      <c r="C483" s="169" t="s">
        <v>624</v>
      </c>
      <c r="D483" s="169"/>
      <c r="E483" s="325"/>
      <c r="F483" s="4"/>
      <c r="G483" s="4"/>
      <c r="H483" s="4"/>
      <c r="I483" s="4"/>
      <c r="J483" s="4"/>
      <c r="K483" s="4"/>
      <c r="L483" s="4"/>
      <c r="M483" s="4"/>
      <c r="N483" s="4"/>
      <c r="O483" s="400" t="s">
        <v>1392</v>
      </c>
    </row>
    <row r="484" spans="1:15" ht="19.5" customHeight="1">
      <c r="A484" s="6"/>
      <c r="B484" s="177" t="s">
        <v>201</v>
      </c>
      <c r="C484" s="401"/>
      <c r="D484" s="7"/>
      <c r="E484" s="315"/>
      <c r="F484" s="7"/>
      <c r="G484" s="7"/>
      <c r="H484" s="7"/>
      <c r="I484" s="8"/>
      <c r="J484" s="7"/>
      <c r="K484" s="7"/>
      <c r="L484" s="8"/>
      <c r="M484" s="7"/>
      <c r="N484" s="7"/>
      <c r="O484" s="144"/>
    </row>
    <row r="485" spans="1:15" s="70" customFormat="1" ht="21" customHeight="1">
      <c r="A485" s="206"/>
      <c r="B485" s="259"/>
      <c r="C485" s="419"/>
      <c r="D485" s="242" t="s">
        <v>1471</v>
      </c>
      <c r="E485" s="358"/>
      <c r="F485" s="7"/>
      <c r="G485" s="7"/>
      <c r="H485" s="7"/>
      <c r="I485" s="7"/>
      <c r="J485" s="7"/>
      <c r="K485" s="7"/>
      <c r="L485" s="7"/>
      <c r="M485" s="7"/>
      <c r="N485" s="7"/>
      <c r="O485" s="144"/>
    </row>
    <row r="486" spans="1:15" s="37" customFormat="1" ht="25.5" customHeight="1">
      <c r="A486" s="264" t="s">
        <v>427</v>
      </c>
      <c r="B486" s="260" t="s">
        <v>428</v>
      </c>
      <c r="C486" s="424" t="s">
        <v>1</v>
      </c>
      <c r="D486" s="260" t="s">
        <v>426</v>
      </c>
      <c r="E486" s="364" t="s">
        <v>434</v>
      </c>
      <c r="F486" s="243" t="s">
        <v>423</v>
      </c>
      <c r="G486" s="243" t="s">
        <v>424</v>
      </c>
      <c r="H486" s="243" t="s">
        <v>33</v>
      </c>
      <c r="I486" s="243" t="s">
        <v>425</v>
      </c>
      <c r="J486" s="243" t="s">
        <v>17</v>
      </c>
      <c r="K486" s="243" t="s">
        <v>18</v>
      </c>
      <c r="L486" s="243" t="s">
        <v>16</v>
      </c>
      <c r="M486" s="243" t="s">
        <v>30</v>
      </c>
      <c r="N486" s="243" t="s">
        <v>429</v>
      </c>
      <c r="O486" s="265" t="s">
        <v>19</v>
      </c>
    </row>
    <row r="487" spans="1:15" ht="24" customHeight="1">
      <c r="A487" s="266" t="s">
        <v>203</v>
      </c>
      <c r="B487" s="268"/>
      <c r="C487" s="425"/>
      <c r="D487" s="269"/>
      <c r="E487" s="369"/>
      <c r="F487" s="270"/>
      <c r="G487" s="303"/>
      <c r="H487" s="304"/>
      <c r="I487" s="305"/>
      <c r="J487" s="306"/>
      <c r="K487" s="272"/>
      <c r="L487" s="305"/>
      <c r="M487" s="272"/>
      <c r="N487" s="271"/>
      <c r="O487" s="279"/>
    </row>
    <row r="488" spans="1:15" ht="36" customHeight="1">
      <c r="A488" s="129">
        <v>11100315</v>
      </c>
      <c r="B488" s="130" t="s">
        <v>220</v>
      </c>
      <c r="C488" s="386" t="s">
        <v>920</v>
      </c>
      <c r="D488" s="131" t="s">
        <v>10</v>
      </c>
      <c r="E488" s="351">
        <v>15</v>
      </c>
      <c r="F488" s="130">
        <v>1837</v>
      </c>
      <c r="G488" s="130">
        <v>0</v>
      </c>
      <c r="H488" s="130">
        <v>0</v>
      </c>
      <c r="I488" s="130">
        <v>0</v>
      </c>
      <c r="J488" s="130">
        <v>0</v>
      </c>
      <c r="K488" s="130">
        <v>82</v>
      </c>
      <c r="L488" s="130">
        <v>0</v>
      </c>
      <c r="M488" s="130">
        <v>0</v>
      </c>
      <c r="N488" s="130">
        <f aca="true" t="shared" si="83" ref="N488:N494">F488+G488+H488+I488-J488+K488-L488+M488</f>
        <v>1919</v>
      </c>
      <c r="O488" s="133"/>
    </row>
    <row r="489" spans="1:15" ht="36" customHeight="1">
      <c r="A489" s="129">
        <v>11100317</v>
      </c>
      <c r="B489" s="130" t="s">
        <v>221</v>
      </c>
      <c r="C489" s="386" t="s">
        <v>921</v>
      </c>
      <c r="D489" s="131" t="s">
        <v>10</v>
      </c>
      <c r="E489" s="351">
        <v>15</v>
      </c>
      <c r="F489" s="130">
        <v>2031</v>
      </c>
      <c r="G489" s="130">
        <v>2000</v>
      </c>
      <c r="H489" s="130">
        <v>0</v>
      </c>
      <c r="I489" s="130">
        <v>0</v>
      </c>
      <c r="J489" s="130">
        <v>354</v>
      </c>
      <c r="K489" s="130">
        <v>0</v>
      </c>
      <c r="L489" s="130">
        <v>0</v>
      </c>
      <c r="M489" s="130">
        <v>0</v>
      </c>
      <c r="N489" s="130">
        <f>F489+G489+H489+I489-J489+K489-L489+M489</f>
        <v>3677</v>
      </c>
      <c r="O489" s="133"/>
    </row>
    <row r="490" spans="1:15" ht="36" customHeight="1">
      <c r="A490" s="129">
        <v>11100318</v>
      </c>
      <c r="B490" s="130" t="s">
        <v>222</v>
      </c>
      <c r="C490" s="386" t="s">
        <v>223</v>
      </c>
      <c r="D490" s="131" t="s">
        <v>10</v>
      </c>
      <c r="E490" s="351">
        <v>15</v>
      </c>
      <c r="F490" s="130">
        <v>1837</v>
      </c>
      <c r="G490" s="130">
        <v>0</v>
      </c>
      <c r="H490" s="130">
        <v>0</v>
      </c>
      <c r="I490" s="130">
        <v>0</v>
      </c>
      <c r="J490" s="130">
        <v>0</v>
      </c>
      <c r="K490" s="130">
        <v>82</v>
      </c>
      <c r="L490" s="130">
        <v>0</v>
      </c>
      <c r="M490" s="130">
        <v>0</v>
      </c>
      <c r="N490" s="130">
        <f t="shared" si="83"/>
        <v>1919</v>
      </c>
      <c r="O490" s="133"/>
    </row>
    <row r="491" spans="1:15" ht="36" customHeight="1">
      <c r="A491" s="129">
        <v>11100319</v>
      </c>
      <c r="B491" s="130" t="s">
        <v>224</v>
      </c>
      <c r="C491" s="386" t="s">
        <v>225</v>
      </c>
      <c r="D491" s="131" t="s">
        <v>11</v>
      </c>
      <c r="E491" s="351">
        <v>15</v>
      </c>
      <c r="F491" s="130">
        <v>2862</v>
      </c>
      <c r="G491" s="130">
        <v>0</v>
      </c>
      <c r="H491" s="130">
        <v>0</v>
      </c>
      <c r="I491" s="130">
        <v>0</v>
      </c>
      <c r="J491" s="130">
        <v>62</v>
      </c>
      <c r="K491" s="130">
        <v>0</v>
      </c>
      <c r="L491" s="130">
        <v>0</v>
      </c>
      <c r="M491" s="130">
        <v>0</v>
      </c>
      <c r="N491" s="130">
        <f t="shared" si="83"/>
        <v>2800</v>
      </c>
      <c r="O491" s="133"/>
    </row>
    <row r="492" spans="1:15" ht="36" customHeight="1">
      <c r="A492" s="129">
        <v>11100322</v>
      </c>
      <c r="B492" s="130" t="s">
        <v>230</v>
      </c>
      <c r="C492" s="386" t="s">
        <v>922</v>
      </c>
      <c r="D492" s="131" t="s">
        <v>11</v>
      </c>
      <c r="E492" s="351">
        <v>15</v>
      </c>
      <c r="F492" s="130">
        <v>1837</v>
      </c>
      <c r="G492" s="130">
        <v>0</v>
      </c>
      <c r="H492" s="130">
        <v>0</v>
      </c>
      <c r="I492" s="130">
        <v>0</v>
      </c>
      <c r="J492" s="130">
        <v>0</v>
      </c>
      <c r="K492" s="130">
        <v>82</v>
      </c>
      <c r="L492" s="130">
        <v>0</v>
      </c>
      <c r="M492" s="130">
        <v>0</v>
      </c>
      <c r="N492" s="130">
        <f t="shared" si="83"/>
        <v>1919</v>
      </c>
      <c r="O492" s="133"/>
    </row>
    <row r="493" spans="1:15" ht="36" customHeight="1">
      <c r="A493" s="129">
        <v>11100325</v>
      </c>
      <c r="B493" s="130" t="s">
        <v>232</v>
      </c>
      <c r="C493" s="386" t="s">
        <v>923</v>
      </c>
      <c r="D493" s="131" t="s">
        <v>10</v>
      </c>
      <c r="E493" s="351">
        <v>15</v>
      </c>
      <c r="F493" s="130">
        <v>2509</v>
      </c>
      <c r="G493" s="130">
        <v>2000</v>
      </c>
      <c r="H493" s="130">
        <v>0</v>
      </c>
      <c r="I493" s="130">
        <v>0</v>
      </c>
      <c r="J493" s="130">
        <v>436</v>
      </c>
      <c r="K493" s="130">
        <v>0</v>
      </c>
      <c r="L493" s="130">
        <v>0</v>
      </c>
      <c r="M493" s="130">
        <v>0</v>
      </c>
      <c r="N493" s="130">
        <f>F493+G493+H493+I493-J493+K493-L493+M493</f>
        <v>4073</v>
      </c>
      <c r="O493" s="133"/>
    </row>
    <row r="494" spans="1:15" ht="36" customHeight="1">
      <c r="A494" s="129">
        <v>11100326</v>
      </c>
      <c r="B494" s="130" t="s">
        <v>233</v>
      </c>
      <c r="C494" s="386" t="s">
        <v>234</v>
      </c>
      <c r="D494" s="131" t="s">
        <v>10</v>
      </c>
      <c r="E494" s="351">
        <v>15</v>
      </c>
      <c r="F494" s="130">
        <v>1837</v>
      </c>
      <c r="G494" s="130">
        <v>0</v>
      </c>
      <c r="H494" s="130">
        <v>0</v>
      </c>
      <c r="I494" s="130">
        <v>0</v>
      </c>
      <c r="J494" s="130">
        <v>0</v>
      </c>
      <c r="K494" s="130">
        <v>82</v>
      </c>
      <c r="L494" s="130">
        <v>200</v>
      </c>
      <c r="M494" s="130">
        <v>0</v>
      </c>
      <c r="N494" s="130">
        <f t="shared" si="83"/>
        <v>1719</v>
      </c>
      <c r="O494" s="133"/>
    </row>
    <row r="495" spans="1:15" ht="36" customHeight="1">
      <c r="A495" s="129">
        <v>11100329</v>
      </c>
      <c r="B495" s="130" t="s">
        <v>235</v>
      </c>
      <c r="C495" s="386" t="s">
        <v>403</v>
      </c>
      <c r="D495" s="433" t="s">
        <v>243</v>
      </c>
      <c r="E495" s="351">
        <v>15</v>
      </c>
      <c r="F495" s="130">
        <v>2995</v>
      </c>
      <c r="G495" s="130">
        <v>0</v>
      </c>
      <c r="H495" s="130">
        <v>0</v>
      </c>
      <c r="I495" s="130">
        <v>0</v>
      </c>
      <c r="J495" s="130">
        <v>76</v>
      </c>
      <c r="K495" s="130">
        <v>0</v>
      </c>
      <c r="L495" s="130">
        <v>0</v>
      </c>
      <c r="M495" s="130">
        <v>0</v>
      </c>
      <c r="N495" s="130">
        <f>F495+G495+H495+I495-J495+K495-L495+M495</f>
        <v>2919</v>
      </c>
      <c r="O495" s="133"/>
    </row>
    <row r="496" spans="1:15" s="23" customFormat="1" ht="36" customHeight="1">
      <c r="A496" s="129">
        <v>11100501</v>
      </c>
      <c r="B496" s="262" t="s">
        <v>241</v>
      </c>
      <c r="C496" s="386" t="s">
        <v>242</v>
      </c>
      <c r="D496" s="261" t="s">
        <v>10</v>
      </c>
      <c r="E496" s="366">
        <v>15</v>
      </c>
      <c r="F496" s="262">
        <v>2091</v>
      </c>
      <c r="G496" s="262">
        <v>2000</v>
      </c>
      <c r="H496" s="262">
        <v>0</v>
      </c>
      <c r="I496" s="262">
        <v>0</v>
      </c>
      <c r="J496" s="262">
        <v>364</v>
      </c>
      <c r="K496" s="262">
        <v>0</v>
      </c>
      <c r="L496" s="262">
        <v>0</v>
      </c>
      <c r="M496" s="262">
        <v>0</v>
      </c>
      <c r="N496" s="130">
        <f>F496+G496+H496+I496-J496+K496-L496+M496</f>
        <v>3727</v>
      </c>
      <c r="O496" s="133"/>
    </row>
    <row r="497" spans="1:15" ht="16.5" customHeight="1">
      <c r="A497" s="468"/>
      <c r="B497" s="228" t="s">
        <v>31</v>
      </c>
      <c r="C497" s="417"/>
      <c r="D497" s="280"/>
      <c r="E497" s="371"/>
      <c r="F497" s="280">
        <f aca="true" t="shared" si="84" ref="F497:N497">SUM(F488:F496)</f>
        <v>19836</v>
      </c>
      <c r="G497" s="280">
        <f t="shared" si="84"/>
        <v>6000</v>
      </c>
      <c r="H497" s="280">
        <f t="shared" si="84"/>
        <v>0</v>
      </c>
      <c r="I497" s="280">
        <f t="shared" si="84"/>
        <v>0</v>
      </c>
      <c r="J497" s="280">
        <f t="shared" si="84"/>
        <v>1292</v>
      </c>
      <c r="K497" s="280">
        <f t="shared" si="84"/>
        <v>328</v>
      </c>
      <c r="L497" s="280">
        <f t="shared" si="84"/>
        <v>200</v>
      </c>
      <c r="M497" s="280">
        <f t="shared" si="84"/>
        <v>0</v>
      </c>
      <c r="N497" s="280">
        <f t="shared" si="84"/>
        <v>24672</v>
      </c>
      <c r="O497" s="252"/>
    </row>
    <row r="498" spans="1:15" s="187" customFormat="1" ht="31.5" customHeight="1">
      <c r="A498" s="437"/>
      <c r="B498" s="438"/>
      <c r="C498" s="438"/>
      <c r="D498" s="438" t="s">
        <v>463</v>
      </c>
      <c r="E498" s="439"/>
      <c r="F498" s="438"/>
      <c r="G498" s="438"/>
      <c r="H498" s="438"/>
      <c r="J498" s="443" t="s">
        <v>464</v>
      </c>
      <c r="K498" s="443"/>
      <c r="L498" s="438"/>
      <c r="M498" s="443"/>
      <c r="N498" s="438" t="s">
        <v>464</v>
      </c>
      <c r="O498" s="440"/>
    </row>
    <row r="499" spans="1:15" s="187" customFormat="1" ht="11.25" customHeight="1">
      <c r="A499" s="437"/>
      <c r="B499" s="438"/>
      <c r="C499" s="438"/>
      <c r="D499" s="438"/>
      <c r="E499" s="439"/>
      <c r="F499" s="438"/>
      <c r="G499" s="438"/>
      <c r="H499" s="438"/>
      <c r="J499" s="452"/>
      <c r="K499" s="460"/>
      <c r="L499" s="437"/>
      <c r="M499" s="443"/>
      <c r="N499" s="438"/>
      <c r="O499" s="441"/>
    </row>
    <row r="500" spans="1:15" s="84" customFormat="1" ht="14.25" customHeight="1">
      <c r="A500" s="437" t="s">
        <v>472</v>
      </c>
      <c r="B500" s="438"/>
      <c r="C500" s="438" t="s">
        <v>1285</v>
      </c>
      <c r="D500" s="438"/>
      <c r="E500" s="439"/>
      <c r="F500" s="438"/>
      <c r="G500" s="438"/>
      <c r="H500" s="438"/>
      <c r="J500" s="443" t="s">
        <v>975</v>
      </c>
      <c r="K500" s="460"/>
      <c r="L500" s="437"/>
      <c r="M500" s="438" t="s">
        <v>972</v>
      </c>
      <c r="N500" s="438"/>
      <c r="O500" s="441"/>
    </row>
    <row r="501" spans="1:15" ht="13.5" customHeight="1">
      <c r="A501" s="437"/>
      <c r="B501" s="438"/>
      <c r="C501" s="438" t="s">
        <v>600</v>
      </c>
      <c r="D501" s="438"/>
      <c r="E501" s="439"/>
      <c r="F501" s="438"/>
      <c r="G501" s="438"/>
      <c r="H501" s="438"/>
      <c r="J501" s="442" t="s">
        <v>461</v>
      </c>
      <c r="K501" s="442"/>
      <c r="L501" s="438"/>
      <c r="M501" s="438" t="s">
        <v>462</v>
      </c>
      <c r="N501" s="438"/>
      <c r="O501" s="440"/>
    </row>
    <row r="502" spans="1:15" ht="27.75" customHeight="1">
      <c r="A502" s="183" t="s">
        <v>0</v>
      </c>
      <c r="B502" s="33"/>
      <c r="C502" s="169" t="s">
        <v>624</v>
      </c>
      <c r="D502" s="169"/>
      <c r="E502" s="325"/>
      <c r="F502" s="4"/>
      <c r="G502" s="4"/>
      <c r="H502" s="4"/>
      <c r="I502" s="4"/>
      <c r="J502" s="4"/>
      <c r="K502" s="4"/>
      <c r="L502" s="4"/>
      <c r="M502" s="4"/>
      <c r="N502" s="4"/>
      <c r="O502" s="27"/>
    </row>
    <row r="503" spans="1:15" ht="20.25" customHeight="1">
      <c r="A503" s="6"/>
      <c r="B503" s="177" t="s">
        <v>201</v>
      </c>
      <c r="C503" s="401"/>
      <c r="D503" s="7"/>
      <c r="E503" s="315"/>
      <c r="F503" s="7"/>
      <c r="G503" s="7"/>
      <c r="H503" s="7"/>
      <c r="I503" s="8"/>
      <c r="J503" s="7"/>
      <c r="K503" s="7"/>
      <c r="L503" s="8"/>
      <c r="M503" s="7"/>
      <c r="N503" s="7"/>
      <c r="O503" s="391" t="s">
        <v>1393</v>
      </c>
    </row>
    <row r="504" spans="1:15" s="255" customFormat="1" ht="23.25" customHeight="1">
      <c r="A504" s="206"/>
      <c r="B504" s="259"/>
      <c r="C504" s="419"/>
      <c r="D504" s="242" t="s">
        <v>1471</v>
      </c>
      <c r="E504" s="358"/>
      <c r="F504" s="7"/>
      <c r="G504" s="7"/>
      <c r="H504" s="7"/>
      <c r="I504" s="7"/>
      <c r="J504" s="7"/>
      <c r="K504" s="7"/>
      <c r="L504" s="7"/>
      <c r="M504" s="7"/>
      <c r="N504" s="7"/>
      <c r="O504" s="144"/>
    </row>
    <row r="505" spans="1:15" s="37" customFormat="1" ht="24" customHeight="1">
      <c r="A505" s="277" t="s">
        <v>427</v>
      </c>
      <c r="B505" s="275" t="s">
        <v>428</v>
      </c>
      <c r="C505" s="426" t="s">
        <v>1</v>
      </c>
      <c r="D505" s="275" t="s">
        <v>426</v>
      </c>
      <c r="E505" s="370" t="s">
        <v>434</v>
      </c>
      <c r="F505" s="276" t="s">
        <v>423</v>
      </c>
      <c r="G505" s="276" t="s">
        <v>424</v>
      </c>
      <c r="H505" s="276" t="s">
        <v>33</v>
      </c>
      <c r="I505" s="276" t="s">
        <v>425</v>
      </c>
      <c r="J505" s="276" t="s">
        <v>17</v>
      </c>
      <c r="K505" s="276" t="s">
        <v>18</v>
      </c>
      <c r="L505" s="276" t="s">
        <v>432</v>
      </c>
      <c r="M505" s="276" t="s">
        <v>30</v>
      </c>
      <c r="N505" s="276" t="s">
        <v>429</v>
      </c>
      <c r="O505" s="278" t="s">
        <v>19</v>
      </c>
    </row>
    <row r="506" spans="1:15" ht="22.5" customHeight="1">
      <c r="A506" s="266" t="s">
        <v>203</v>
      </c>
      <c r="B506" s="268"/>
      <c r="C506" s="425"/>
      <c r="D506" s="269"/>
      <c r="E506" s="369"/>
      <c r="F506" s="270"/>
      <c r="G506" s="303"/>
      <c r="H506" s="304"/>
      <c r="I506" s="305"/>
      <c r="J506" s="306"/>
      <c r="K506" s="272"/>
      <c r="L506" s="305"/>
      <c r="M506" s="272"/>
      <c r="N506" s="271"/>
      <c r="O506" s="279"/>
    </row>
    <row r="507" spans="1:15" ht="36" customHeight="1">
      <c r="A507" s="129">
        <v>11100509</v>
      </c>
      <c r="B507" s="262" t="s">
        <v>248</v>
      </c>
      <c r="C507" s="386" t="s">
        <v>927</v>
      </c>
      <c r="D507" s="261" t="s">
        <v>10</v>
      </c>
      <c r="E507" s="366">
        <v>15</v>
      </c>
      <c r="F507" s="262">
        <v>2091</v>
      </c>
      <c r="G507" s="262">
        <v>0</v>
      </c>
      <c r="H507" s="262">
        <v>0</v>
      </c>
      <c r="I507" s="262">
        <v>0</v>
      </c>
      <c r="J507" s="262">
        <v>0</v>
      </c>
      <c r="K507" s="262">
        <v>65</v>
      </c>
      <c r="L507" s="262">
        <v>0</v>
      </c>
      <c r="M507" s="262">
        <v>0</v>
      </c>
      <c r="N507" s="130">
        <f>F507+G507+H507+I507-J507+K507-L507+M507</f>
        <v>2156</v>
      </c>
      <c r="O507" s="133"/>
    </row>
    <row r="508" spans="1:15" s="395" customFormat="1" ht="36" customHeight="1">
      <c r="A508" s="129">
        <v>15100205</v>
      </c>
      <c r="B508" s="262" t="s">
        <v>278</v>
      </c>
      <c r="C508" s="386" t="s">
        <v>279</v>
      </c>
      <c r="D508" s="261" t="s">
        <v>11</v>
      </c>
      <c r="E508" s="366">
        <v>15</v>
      </c>
      <c r="F508" s="262">
        <v>1364</v>
      </c>
      <c r="G508" s="262">
        <v>0</v>
      </c>
      <c r="H508" s="262">
        <v>0</v>
      </c>
      <c r="I508" s="262">
        <v>0</v>
      </c>
      <c r="J508" s="262">
        <v>0</v>
      </c>
      <c r="K508" s="262">
        <v>124</v>
      </c>
      <c r="L508" s="262">
        <v>0</v>
      </c>
      <c r="M508" s="262">
        <v>0</v>
      </c>
      <c r="N508" s="130">
        <f>F508+G508+H508+I508-J508+K508-L508+M508</f>
        <v>1488</v>
      </c>
      <c r="O508" s="133"/>
    </row>
    <row r="509" spans="1:15" ht="17.25" customHeight="1" hidden="1">
      <c r="A509" s="253"/>
      <c r="B509" s="244"/>
      <c r="C509" s="423"/>
      <c r="D509" s="244"/>
      <c r="E509" s="360"/>
      <c r="F509" s="244">
        <f aca="true" t="shared" si="85" ref="F509:N509">SUM(F507:F508)</f>
        <v>3455</v>
      </c>
      <c r="G509" s="244">
        <f t="shared" si="85"/>
        <v>0</v>
      </c>
      <c r="H509" s="244">
        <f t="shared" si="85"/>
        <v>0</v>
      </c>
      <c r="I509" s="244">
        <f t="shared" si="85"/>
        <v>0</v>
      </c>
      <c r="J509" s="244">
        <f t="shared" si="85"/>
        <v>0</v>
      </c>
      <c r="K509" s="244">
        <f t="shared" si="85"/>
        <v>189</v>
      </c>
      <c r="L509" s="244">
        <f t="shared" si="85"/>
        <v>0</v>
      </c>
      <c r="M509" s="244">
        <f t="shared" si="85"/>
        <v>0</v>
      </c>
      <c r="N509" s="244">
        <f t="shared" si="85"/>
        <v>3644</v>
      </c>
      <c r="O509" s="254"/>
    </row>
    <row r="510" spans="1:15" ht="19.5" customHeight="1">
      <c r="A510" s="554" t="s">
        <v>64</v>
      </c>
      <c r="B510" s="559"/>
      <c r="C510" s="556"/>
      <c r="D510" s="560"/>
      <c r="E510" s="557"/>
      <c r="F510" s="555">
        <f aca="true" t="shared" si="86" ref="F510:M510">F477+F497+F509</f>
        <v>47831</v>
      </c>
      <c r="G510" s="555">
        <f t="shared" si="86"/>
        <v>18000</v>
      </c>
      <c r="H510" s="555">
        <f t="shared" si="86"/>
        <v>0</v>
      </c>
      <c r="I510" s="555">
        <f t="shared" si="86"/>
        <v>0</v>
      </c>
      <c r="J510" s="555">
        <f t="shared" si="86"/>
        <v>4095</v>
      </c>
      <c r="K510" s="555">
        <f t="shared" si="86"/>
        <v>687</v>
      </c>
      <c r="L510" s="555">
        <f t="shared" si="86"/>
        <v>600</v>
      </c>
      <c r="M510" s="555">
        <f t="shared" si="86"/>
        <v>0</v>
      </c>
      <c r="N510" s="555">
        <f>N477+N497+N509</f>
        <v>61823</v>
      </c>
      <c r="O510" s="558"/>
    </row>
    <row r="511" spans="1:15" ht="22.5" customHeight="1">
      <c r="A511" s="266" t="s">
        <v>240</v>
      </c>
      <c r="B511" s="273"/>
      <c r="C511" s="388"/>
      <c r="D511" s="135"/>
      <c r="E511" s="352"/>
      <c r="F511" s="274"/>
      <c r="G511" s="274"/>
      <c r="H511" s="274"/>
      <c r="I511" s="274"/>
      <c r="J511" s="274"/>
      <c r="K511" s="274"/>
      <c r="L511" s="274"/>
      <c r="M511" s="274"/>
      <c r="N511" s="274"/>
      <c r="O511" s="136"/>
    </row>
    <row r="512" spans="1:15" ht="36" customHeight="1">
      <c r="A512" s="129">
        <v>8100206</v>
      </c>
      <c r="B512" s="130" t="s">
        <v>185</v>
      </c>
      <c r="C512" s="386" t="s">
        <v>186</v>
      </c>
      <c r="D512" s="433" t="s">
        <v>182</v>
      </c>
      <c r="E512" s="351">
        <v>15</v>
      </c>
      <c r="F512" s="130">
        <v>3354</v>
      </c>
      <c r="G512" s="130">
        <v>0</v>
      </c>
      <c r="H512" s="130">
        <v>0</v>
      </c>
      <c r="I512" s="130">
        <v>0</v>
      </c>
      <c r="J512" s="130">
        <v>136</v>
      </c>
      <c r="K512" s="130">
        <v>0</v>
      </c>
      <c r="L512" s="130">
        <v>0</v>
      </c>
      <c r="M512" s="130">
        <v>0</v>
      </c>
      <c r="N512" s="130">
        <f aca="true" t="shared" si="87" ref="N512:N518">F512+G512+H512+I512-J512+K512-L512+M512</f>
        <v>3218</v>
      </c>
      <c r="O512" s="133"/>
    </row>
    <row r="513" spans="1:15" ht="36" customHeight="1">
      <c r="A513" s="129">
        <v>11100323</v>
      </c>
      <c r="B513" s="130" t="s">
        <v>498</v>
      </c>
      <c r="C513" s="386" t="s">
        <v>231</v>
      </c>
      <c r="D513" s="433" t="s">
        <v>243</v>
      </c>
      <c r="E513" s="351">
        <v>15</v>
      </c>
      <c r="F513" s="130">
        <v>2184</v>
      </c>
      <c r="G513" s="130">
        <v>0</v>
      </c>
      <c r="H513" s="130">
        <v>0</v>
      </c>
      <c r="I513" s="130">
        <v>0</v>
      </c>
      <c r="J513" s="130">
        <v>0</v>
      </c>
      <c r="K513" s="130">
        <v>55</v>
      </c>
      <c r="L513" s="130">
        <v>0</v>
      </c>
      <c r="M513" s="130">
        <v>0</v>
      </c>
      <c r="N513" s="130">
        <f>F513+G513+H513+I513-J513+K513-L513+M513</f>
        <v>2239</v>
      </c>
      <c r="O513" s="133"/>
    </row>
    <row r="514" spans="1:15" ht="36" customHeight="1">
      <c r="A514" s="129">
        <v>11100502</v>
      </c>
      <c r="B514" s="130" t="s">
        <v>244</v>
      </c>
      <c r="C514" s="386" t="s">
        <v>928</v>
      </c>
      <c r="D514" s="433" t="s">
        <v>419</v>
      </c>
      <c r="E514" s="351">
        <v>15</v>
      </c>
      <c r="F514" s="130">
        <v>3992</v>
      </c>
      <c r="G514" s="130">
        <v>0</v>
      </c>
      <c r="H514" s="130">
        <v>0</v>
      </c>
      <c r="I514" s="130">
        <v>0</v>
      </c>
      <c r="J514" s="130">
        <v>348</v>
      </c>
      <c r="K514" s="130">
        <v>0</v>
      </c>
      <c r="L514" s="130">
        <v>0</v>
      </c>
      <c r="M514" s="130">
        <v>0</v>
      </c>
      <c r="N514" s="130">
        <f>F514+G514+H514+I514-J514+K514-L514+M514</f>
        <v>3644</v>
      </c>
      <c r="O514" s="133"/>
    </row>
    <row r="515" spans="1:15" ht="36" customHeight="1">
      <c r="A515" s="129">
        <v>11100510</v>
      </c>
      <c r="B515" s="262" t="s">
        <v>249</v>
      </c>
      <c r="C515" s="386" t="s">
        <v>250</v>
      </c>
      <c r="D515" s="261" t="s">
        <v>251</v>
      </c>
      <c r="E515" s="366">
        <v>15</v>
      </c>
      <c r="F515" s="262">
        <v>2091</v>
      </c>
      <c r="G515" s="262">
        <v>0</v>
      </c>
      <c r="H515" s="262">
        <v>0</v>
      </c>
      <c r="I515" s="262">
        <v>0</v>
      </c>
      <c r="J515" s="262">
        <v>0</v>
      </c>
      <c r="K515" s="262">
        <v>65</v>
      </c>
      <c r="L515" s="262">
        <v>0</v>
      </c>
      <c r="M515" s="262">
        <v>0</v>
      </c>
      <c r="N515" s="130">
        <f t="shared" si="87"/>
        <v>2156</v>
      </c>
      <c r="O515" s="133"/>
    </row>
    <row r="516" spans="1:15" ht="36" customHeight="1">
      <c r="A516" s="129">
        <v>11100513</v>
      </c>
      <c r="B516" s="262" t="s">
        <v>252</v>
      </c>
      <c r="C516" s="386" t="s">
        <v>929</v>
      </c>
      <c r="D516" s="261" t="s">
        <v>11</v>
      </c>
      <c r="E516" s="366">
        <v>15</v>
      </c>
      <c r="F516" s="262">
        <v>2637</v>
      </c>
      <c r="G516" s="262">
        <v>0</v>
      </c>
      <c r="H516" s="262">
        <v>0</v>
      </c>
      <c r="I516" s="262">
        <v>0</v>
      </c>
      <c r="J516" s="262">
        <v>37</v>
      </c>
      <c r="K516" s="262">
        <v>0</v>
      </c>
      <c r="L516" s="262">
        <v>0</v>
      </c>
      <c r="M516" s="262">
        <v>0</v>
      </c>
      <c r="N516" s="130">
        <f t="shared" si="87"/>
        <v>2600</v>
      </c>
      <c r="O516" s="133"/>
    </row>
    <row r="517" spans="1:15" ht="36" customHeight="1">
      <c r="A517" s="129">
        <v>11100517</v>
      </c>
      <c r="B517" s="130" t="s">
        <v>238</v>
      </c>
      <c r="C517" s="386" t="s">
        <v>239</v>
      </c>
      <c r="D517" s="131" t="s">
        <v>243</v>
      </c>
      <c r="E517" s="351">
        <v>15</v>
      </c>
      <c r="F517" s="130">
        <v>4268</v>
      </c>
      <c r="G517" s="130">
        <v>0</v>
      </c>
      <c r="H517" s="130">
        <v>0</v>
      </c>
      <c r="I517" s="130">
        <v>0</v>
      </c>
      <c r="J517" s="130">
        <v>392</v>
      </c>
      <c r="K517" s="130">
        <v>0</v>
      </c>
      <c r="L517" s="130">
        <v>0</v>
      </c>
      <c r="M517" s="130">
        <v>0</v>
      </c>
      <c r="N517" s="130">
        <f t="shared" si="87"/>
        <v>3876</v>
      </c>
      <c r="O517" s="133"/>
    </row>
    <row r="518" spans="1:15" ht="36" customHeight="1">
      <c r="A518" s="129">
        <v>17100202</v>
      </c>
      <c r="B518" s="130" t="s">
        <v>254</v>
      </c>
      <c r="C518" s="386" t="s">
        <v>255</v>
      </c>
      <c r="D518" s="131" t="s">
        <v>243</v>
      </c>
      <c r="E518" s="351">
        <v>15</v>
      </c>
      <c r="F518" s="130">
        <v>3822</v>
      </c>
      <c r="G518" s="130">
        <v>0</v>
      </c>
      <c r="H518" s="130">
        <v>0</v>
      </c>
      <c r="I518" s="130">
        <v>0</v>
      </c>
      <c r="J518" s="130">
        <v>321</v>
      </c>
      <c r="K518" s="130">
        <v>0</v>
      </c>
      <c r="L518" s="130">
        <v>0</v>
      </c>
      <c r="M518" s="130">
        <v>0</v>
      </c>
      <c r="N518" s="130">
        <f t="shared" si="87"/>
        <v>3501</v>
      </c>
      <c r="O518" s="133"/>
    </row>
    <row r="519" spans="1:15" s="23" customFormat="1" ht="20.25" customHeight="1">
      <c r="A519" s="554" t="s">
        <v>64</v>
      </c>
      <c r="B519" s="559"/>
      <c r="C519" s="556"/>
      <c r="D519" s="560"/>
      <c r="E519" s="557"/>
      <c r="F519" s="555">
        <f aca="true" t="shared" si="88" ref="F519:N519">SUM(F512:F518)</f>
        <v>22348</v>
      </c>
      <c r="G519" s="555">
        <f t="shared" si="88"/>
        <v>0</v>
      </c>
      <c r="H519" s="555">
        <f t="shared" si="88"/>
        <v>0</v>
      </c>
      <c r="I519" s="555">
        <f t="shared" si="88"/>
        <v>0</v>
      </c>
      <c r="J519" s="555">
        <f t="shared" si="88"/>
        <v>1234</v>
      </c>
      <c r="K519" s="555">
        <f t="shared" si="88"/>
        <v>120</v>
      </c>
      <c r="L519" s="555">
        <f t="shared" si="88"/>
        <v>0</v>
      </c>
      <c r="M519" s="555">
        <f t="shared" si="88"/>
        <v>0</v>
      </c>
      <c r="N519" s="555">
        <f t="shared" si="88"/>
        <v>21234</v>
      </c>
      <c r="O519" s="558"/>
    </row>
    <row r="520" spans="1:15" s="187" customFormat="1" ht="19.5" customHeight="1">
      <c r="A520" s="227"/>
      <c r="B520" s="228" t="s">
        <v>31</v>
      </c>
      <c r="C520" s="417"/>
      <c r="D520" s="280"/>
      <c r="E520" s="371"/>
      <c r="F520" s="281">
        <f aca="true" t="shared" si="89" ref="F520:N520">F509+F519</f>
        <v>25803</v>
      </c>
      <c r="G520" s="281">
        <f t="shared" si="89"/>
        <v>0</v>
      </c>
      <c r="H520" s="281">
        <f t="shared" si="89"/>
        <v>0</v>
      </c>
      <c r="I520" s="281">
        <f t="shared" si="89"/>
        <v>0</v>
      </c>
      <c r="J520" s="281">
        <f t="shared" si="89"/>
        <v>1234</v>
      </c>
      <c r="K520" s="281">
        <f t="shared" si="89"/>
        <v>309</v>
      </c>
      <c r="L520" s="281">
        <f t="shared" si="89"/>
        <v>0</v>
      </c>
      <c r="M520" s="281">
        <f t="shared" si="89"/>
        <v>0</v>
      </c>
      <c r="N520" s="281">
        <f t="shared" si="89"/>
        <v>24878</v>
      </c>
      <c r="O520" s="252"/>
    </row>
    <row r="521" spans="1:15" s="187" customFormat="1" ht="25.5" customHeight="1">
      <c r="A521" s="24"/>
      <c r="B521" s="698"/>
      <c r="C521" s="699"/>
      <c r="D521" s="700"/>
      <c r="E521" s="701"/>
      <c r="F521" s="643"/>
      <c r="G521" s="643"/>
      <c r="H521" s="643"/>
      <c r="I521" s="643"/>
      <c r="J521" s="643"/>
      <c r="K521" s="643"/>
      <c r="L521" s="643"/>
      <c r="M521" s="643"/>
      <c r="N521" s="643"/>
      <c r="O521" s="702"/>
    </row>
    <row r="522" spans="1:15" s="187" customFormat="1" ht="14.25" customHeight="1">
      <c r="A522" s="437"/>
      <c r="B522" s="438"/>
      <c r="C522" s="438"/>
      <c r="D522" s="438" t="s">
        <v>463</v>
      </c>
      <c r="E522" s="439"/>
      <c r="F522" s="438"/>
      <c r="G522" s="438"/>
      <c r="H522" s="438"/>
      <c r="J522" s="443" t="s">
        <v>464</v>
      </c>
      <c r="K522" s="443"/>
      <c r="L522" s="438"/>
      <c r="N522" s="438" t="s">
        <v>464</v>
      </c>
      <c r="O522" s="440"/>
    </row>
    <row r="523" spans="1:15" s="37" customFormat="1" ht="12.75" customHeight="1">
      <c r="A523" s="437" t="s">
        <v>472</v>
      </c>
      <c r="B523" s="438"/>
      <c r="C523" s="438" t="s">
        <v>1285</v>
      </c>
      <c r="D523" s="438"/>
      <c r="E523" s="439"/>
      <c r="F523" s="438"/>
      <c r="G523" s="438"/>
      <c r="H523" s="438"/>
      <c r="J523" s="443" t="s">
        <v>975</v>
      </c>
      <c r="K523" s="460"/>
      <c r="L523" s="437"/>
      <c r="M523" s="438" t="s">
        <v>972</v>
      </c>
      <c r="N523" s="443"/>
      <c r="O523" s="441"/>
    </row>
    <row r="524" spans="1:15" ht="13.5" customHeight="1">
      <c r="A524" s="437"/>
      <c r="B524" s="438"/>
      <c r="C524" s="438" t="s">
        <v>600</v>
      </c>
      <c r="D524" s="438"/>
      <c r="E524" s="439"/>
      <c r="F524" s="438"/>
      <c r="G524" s="438"/>
      <c r="H524" s="438"/>
      <c r="J524" s="442" t="s">
        <v>461</v>
      </c>
      <c r="K524" s="442"/>
      <c r="L524" s="438"/>
      <c r="M524" s="438" t="s">
        <v>462</v>
      </c>
      <c r="N524" s="443"/>
      <c r="O524" s="440"/>
    </row>
    <row r="525" spans="1:15" ht="27.75" customHeight="1">
      <c r="A525" s="183" t="s">
        <v>0</v>
      </c>
      <c r="B525" s="33"/>
      <c r="C525" s="169" t="s">
        <v>624</v>
      </c>
      <c r="D525" s="169"/>
      <c r="E525" s="325"/>
      <c r="F525" s="4"/>
      <c r="G525" s="4"/>
      <c r="H525" s="4"/>
      <c r="I525" s="4"/>
      <c r="J525" s="4"/>
      <c r="K525" s="4"/>
      <c r="L525" s="4"/>
      <c r="M525" s="4"/>
      <c r="N525" s="4"/>
      <c r="O525" s="27"/>
    </row>
    <row r="526" spans="1:15" ht="20.25" customHeight="1">
      <c r="A526" s="6"/>
      <c r="B526" s="177" t="s">
        <v>776</v>
      </c>
      <c r="C526" s="401"/>
      <c r="D526" s="7"/>
      <c r="E526" s="315"/>
      <c r="F526" s="7"/>
      <c r="G526" s="7"/>
      <c r="H526" s="7"/>
      <c r="I526" s="8"/>
      <c r="J526" s="7"/>
      <c r="K526" s="7"/>
      <c r="L526" s="8"/>
      <c r="M526" s="7"/>
      <c r="N526" s="7"/>
      <c r="O526" s="391" t="s">
        <v>1394</v>
      </c>
    </row>
    <row r="527" spans="1:15" ht="24.75">
      <c r="A527" s="10"/>
      <c r="B527" s="44"/>
      <c r="C527" s="11"/>
      <c r="D527" s="95" t="s">
        <v>1471</v>
      </c>
      <c r="E527" s="316"/>
      <c r="F527" s="12"/>
      <c r="G527" s="12"/>
      <c r="H527" s="12"/>
      <c r="I527" s="12"/>
      <c r="J527" s="12"/>
      <c r="K527" s="12"/>
      <c r="L527" s="13"/>
      <c r="M527" s="12"/>
      <c r="N527" s="12"/>
      <c r="O527" s="765"/>
    </row>
    <row r="528" spans="1:15" s="64" customFormat="1" ht="35.25" customHeight="1" thickBot="1">
      <c r="A528" s="46" t="s">
        <v>427</v>
      </c>
      <c r="B528" s="62" t="s">
        <v>428</v>
      </c>
      <c r="C528" s="62" t="s">
        <v>1</v>
      </c>
      <c r="D528" s="62" t="s">
        <v>426</v>
      </c>
      <c r="E528" s="337" t="s">
        <v>434</v>
      </c>
      <c r="F528" s="26" t="s">
        <v>423</v>
      </c>
      <c r="G528" s="26" t="s">
        <v>424</v>
      </c>
      <c r="H528" s="26" t="s">
        <v>33</v>
      </c>
      <c r="I528" s="26" t="s">
        <v>341</v>
      </c>
      <c r="J528" s="26" t="s">
        <v>17</v>
      </c>
      <c r="K528" s="26" t="s">
        <v>18</v>
      </c>
      <c r="L528" s="26" t="s">
        <v>432</v>
      </c>
      <c r="M528" s="26" t="s">
        <v>30</v>
      </c>
      <c r="N528" s="26" t="s">
        <v>29</v>
      </c>
      <c r="O528" s="63" t="s">
        <v>19</v>
      </c>
    </row>
    <row r="529" spans="1:15" ht="30" customHeight="1" thickTop="1">
      <c r="A529" s="100" t="s">
        <v>675</v>
      </c>
      <c r="B529" s="79"/>
      <c r="C529" s="81"/>
      <c r="D529" s="82"/>
      <c r="E529" s="341"/>
      <c r="F529" s="79"/>
      <c r="G529" s="79"/>
      <c r="H529" s="79"/>
      <c r="I529" s="79"/>
      <c r="J529" s="79"/>
      <c r="K529" s="79"/>
      <c r="L529" s="79"/>
      <c r="M529" s="79"/>
      <c r="N529" s="79"/>
      <c r="O529" s="76"/>
    </row>
    <row r="530" spans="1:15" ht="42" customHeight="1">
      <c r="A530" s="695">
        <v>1200001</v>
      </c>
      <c r="B530" s="715" t="s">
        <v>1007</v>
      </c>
      <c r="C530" s="166" t="s">
        <v>1069</v>
      </c>
      <c r="D530" s="398" t="s">
        <v>347</v>
      </c>
      <c r="E530" s="375">
        <v>15</v>
      </c>
      <c r="F530" s="65">
        <v>5662</v>
      </c>
      <c r="G530" s="65">
        <v>0</v>
      </c>
      <c r="H530" s="65">
        <v>0</v>
      </c>
      <c r="I530" s="65">
        <v>0</v>
      </c>
      <c r="J530" s="65">
        <v>662</v>
      </c>
      <c r="K530" s="65">
        <v>0</v>
      </c>
      <c r="L530" s="14">
        <v>1500</v>
      </c>
      <c r="M530" s="65">
        <v>0</v>
      </c>
      <c r="N530" s="59">
        <f aca="true" t="shared" si="90" ref="N530:N537">F530+G530+H530+I530-J530+K530-L530+M530</f>
        <v>3500</v>
      </c>
      <c r="O530" s="29"/>
    </row>
    <row r="531" spans="1:15" ht="42" customHeight="1">
      <c r="A531" s="695">
        <v>1200002</v>
      </c>
      <c r="B531" s="715" t="s">
        <v>1015</v>
      </c>
      <c r="C531" s="166" t="s">
        <v>1240</v>
      </c>
      <c r="D531" s="398" t="s">
        <v>707</v>
      </c>
      <c r="E531" s="375">
        <v>15</v>
      </c>
      <c r="F531" s="65">
        <v>5535</v>
      </c>
      <c r="G531" s="65">
        <v>0</v>
      </c>
      <c r="H531" s="65">
        <v>0</v>
      </c>
      <c r="I531" s="65">
        <v>0</v>
      </c>
      <c r="J531" s="65">
        <v>635</v>
      </c>
      <c r="K531" s="65">
        <v>0</v>
      </c>
      <c r="L531" s="65">
        <v>0</v>
      </c>
      <c r="M531" s="65">
        <v>0</v>
      </c>
      <c r="N531" s="59">
        <f t="shared" si="90"/>
        <v>4900</v>
      </c>
      <c r="O531" s="29"/>
    </row>
    <row r="532" spans="1:15" ht="42" customHeight="1">
      <c r="A532" s="120">
        <v>5200102</v>
      </c>
      <c r="B532" s="59" t="s">
        <v>106</v>
      </c>
      <c r="C532" s="166" t="s">
        <v>107</v>
      </c>
      <c r="D532" s="398" t="s">
        <v>2</v>
      </c>
      <c r="E532" s="346">
        <v>15</v>
      </c>
      <c r="F532" s="59">
        <v>3342</v>
      </c>
      <c r="G532" s="59">
        <v>0</v>
      </c>
      <c r="H532" s="59">
        <v>0</v>
      </c>
      <c r="I532" s="59">
        <v>0</v>
      </c>
      <c r="J532" s="59">
        <v>134</v>
      </c>
      <c r="K532" s="59">
        <v>0</v>
      </c>
      <c r="L532" s="59">
        <v>0</v>
      </c>
      <c r="M532" s="59">
        <v>0</v>
      </c>
      <c r="N532" s="59">
        <f t="shared" si="90"/>
        <v>3208</v>
      </c>
      <c r="O532" s="122"/>
    </row>
    <row r="533" spans="1:15" ht="42" customHeight="1">
      <c r="A533" s="695">
        <v>12000101</v>
      </c>
      <c r="B533" s="715" t="s">
        <v>676</v>
      </c>
      <c r="C533" s="166" t="s">
        <v>742</v>
      </c>
      <c r="D533" s="398" t="s">
        <v>677</v>
      </c>
      <c r="E533" s="375">
        <v>15</v>
      </c>
      <c r="F533" s="65">
        <v>2315</v>
      </c>
      <c r="G533" s="65">
        <v>0</v>
      </c>
      <c r="H533" s="65">
        <v>0</v>
      </c>
      <c r="I533" s="65">
        <v>0</v>
      </c>
      <c r="J533" s="65">
        <v>0</v>
      </c>
      <c r="K533" s="65">
        <v>27</v>
      </c>
      <c r="L533" s="65">
        <v>0</v>
      </c>
      <c r="M533" s="65">
        <v>0</v>
      </c>
      <c r="N533" s="59">
        <f t="shared" si="90"/>
        <v>2342</v>
      </c>
      <c r="O533" s="29"/>
    </row>
    <row r="534" spans="1:15" ht="42" customHeight="1">
      <c r="A534" s="695">
        <v>12000103</v>
      </c>
      <c r="B534" s="715" t="s">
        <v>690</v>
      </c>
      <c r="C534" s="166" t="s">
        <v>745</v>
      </c>
      <c r="D534" s="398" t="s">
        <v>677</v>
      </c>
      <c r="E534" s="375">
        <v>15</v>
      </c>
      <c r="F534" s="65">
        <v>2315</v>
      </c>
      <c r="G534" s="65">
        <v>0</v>
      </c>
      <c r="H534" s="65">
        <v>0</v>
      </c>
      <c r="I534" s="65">
        <v>0</v>
      </c>
      <c r="J534" s="65">
        <v>0</v>
      </c>
      <c r="K534" s="65">
        <v>27</v>
      </c>
      <c r="L534" s="65">
        <v>0</v>
      </c>
      <c r="M534" s="65">
        <v>0</v>
      </c>
      <c r="N534" s="59">
        <f t="shared" si="90"/>
        <v>2342</v>
      </c>
      <c r="O534" s="29"/>
    </row>
    <row r="535" spans="1:15" ht="42" customHeight="1">
      <c r="A535" s="695">
        <v>120000104</v>
      </c>
      <c r="B535" s="715" t="s">
        <v>708</v>
      </c>
      <c r="C535" s="166" t="s">
        <v>746</v>
      </c>
      <c r="D535" s="398" t="s">
        <v>677</v>
      </c>
      <c r="E535" s="375">
        <v>15</v>
      </c>
      <c r="F535" s="65">
        <v>3333</v>
      </c>
      <c r="G535" s="65">
        <v>0</v>
      </c>
      <c r="H535" s="65">
        <v>0</v>
      </c>
      <c r="I535" s="65">
        <v>0</v>
      </c>
      <c r="J535" s="65">
        <v>133</v>
      </c>
      <c r="K535" s="65">
        <v>0</v>
      </c>
      <c r="L535" s="65">
        <v>0</v>
      </c>
      <c r="M535" s="65">
        <v>0</v>
      </c>
      <c r="N535" s="59">
        <f t="shared" si="90"/>
        <v>3200</v>
      </c>
      <c r="O535" s="29"/>
    </row>
    <row r="536" spans="1:15" ht="42" customHeight="1">
      <c r="A536" s="695">
        <v>12000105</v>
      </c>
      <c r="B536" s="715" t="s">
        <v>709</v>
      </c>
      <c r="C536" s="166" t="s">
        <v>767</v>
      </c>
      <c r="D536" s="398" t="s">
        <v>696</v>
      </c>
      <c r="E536" s="375">
        <v>15</v>
      </c>
      <c r="F536" s="65">
        <v>5600</v>
      </c>
      <c r="G536" s="65">
        <v>0</v>
      </c>
      <c r="H536" s="65">
        <v>0</v>
      </c>
      <c r="I536" s="65">
        <v>0</v>
      </c>
      <c r="J536" s="65">
        <v>649</v>
      </c>
      <c r="K536" s="65">
        <v>0</v>
      </c>
      <c r="L536" s="65">
        <v>0</v>
      </c>
      <c r="M536" s="65">
        <v>0</v>
      </c>
      <c r="N536" s="59">
        <f t="shared" si="90"/>
        <v>4951</v>
      </c>
      <c r="O536" s="29"/>
    </row>
    <row r="537" spans="1:15" ht="42" customHeight="1">
      <c r="A537" s="695">
        <v>12000107</v>
      </c>
      <c r="B537" s="715" t="s">
        <v>721</v>
      </c>
      <c r="C537" s="166" t="s">
        <v>759</v>
      </c>
      <c r="D537" s="398" t="s">
        <v>677</v>
      </c>
      <c r="E537" s="375">
        <v>15</v>
      </c>
      <c r="F537" s="65">
        <v>3331</v>
      </c>
      <c r="G537" s="65">
        <v>0</v>
      </c>
      <c r="H537" s="65">
        <v>0</v>
      </c>
      <c r="I537" s="65">
        <v>0</v>
      </c>
      <c r="J537" s="65">
        <v>133</v>
      </c>
      <c r="K537" s="65">
        <v>0</v>
      </c>
      <c r="L537" s="65">
        <v>0</v>
      </c>
      <c r="M537" s="65">
        <v>0</v>
      </c>
      <c r="N537" s="59">
        <f t="shared" si="90"/>
        <v>3198</v>
      </c>
      <c r="O537" s="29"/>
    </row>
    <row r="538" spans="1:15" ht="24.75" customHeight="1">
      <c r="A538" s="589" t="s">
        <v>64</v>
      </c>
      <c r="B538" s="590"/>
      <c r="C538" s="594"/>
      <c r="D538" s="613"/>
      <c r="E538" s="614"/>
      <c r="F538" s="615">
        <f aca="true" t="shared" si="91" ref="F538:N538">SUM(F530:F537)</f>
        <v>31433</v>
      </c>
      <c r="G538" s="615">
        <f t="shared" si="91"/>
        <v>0</v>
      </c>
      <c r="H538" s="615">
        <f t="shared" si="91"/>
        <v>0</v>
      </c>
      <c r="I538" s="615">
        <f t="shared" si="91"/>
        <v>0</v>
      </c>
      <c r="J538" s="615">
        <f t="shared" si="91"/>
        <v>2346</v>
      </c>
      <c r="K538" s="615">
        <f t="shared" si="91"/>
        <v>54</v>
      </c>
      <c r="L538" s="593">
        <f t="shared" si="91"/>
        <v>1500</v>
      </c>
      <c r="M538" s="615">
        <f t="shared" si="91"/>
        <v>0</v>
      </c>
      <c r="N538" s="615">
        <f t="shared" si="91"/>
        <v>27641</v>
      </c>
      <c r="O538" s="587"/>
    </row>
    <row r="539" spans="1:15" s="103" customFormat="1" ht="33" customHeight="1">
      <c r="A539" s="56"/>
      <c r="B539" s="52" t="s">
        <v>31</v>
      </c>
      <c r="C539" s="68"/>
      <c r="D539" s="68"/>
      <c r="E539" s="373"/>
      <c r="F539" s="69">
        <f>F538</f>
        <v>31433</v>
      </c>
      <c r="G539" s="69">
        <f>G538</f>
        <v>0</v>
      </c>
      <c r="H539" s="69">
        <f aca="true" t="shared" si="92" ref="H539:M539">H538</f>
        <v>0</v>
      </c>
      <c r="I539" s="69">
        <f t="shared" si="92"/>
        <v>0</v>
      </c>
      <c r="J539" s="69">
        <f>J538</f>
        <v>2346</v>
      </c>
      <c r="K539" s="69">
        <f t="shared" si="92"/>
        <v>54</v>
      </c>
      <c r="L539" s="69">
        <f t="shared" si="92"/>
        <v>1500</v>
      </c>
      <c r="M539" s="69">
        <f t="shared" si="92"/>
        <v>0</v>
      </c>
      <c r="N539" s="69">
        <f>N538</f>
        <v>27641</v>
      </c>
      <c r="O539" s="58"/>
    </row>
    <row r="540" spans="1:15" s="103" customFormat="1" ht="21.75">
      <c r="A540" s="17"/>
      <c r="B540" s="1"/>
      <c r="C540" s="1"/>
      <c r="D540" s="1"/>
      <c r="E540" s="321"/>
      <c r="F540" s="1"/>
      <c r="G540" s="1"/>
      <c r="H540" s="1"/>
      <c r="I540" s="1"/>
      <c r="J540" s="1"/>
      <c r="K540" s="1"/>
      <c r="L540" s="19"/>
      <c r="M540" s="1"/>
      <c r="N540" s="1"/>
      <c r="O540" s="30"/>
    </row>
    <row r="541" spans="1:15" s="103" customFormat="1" ht="21.75">
      <c r="A541" s="437"/>
      <c r="B541" s="438"/>
      <c r="C541" s="438"/>
      <c r="D541" s="438" t="s">
        <v>463</v>
      </c>
      <c r="F541" s="439"/>
      <c r="G541" s="438"/>
      <c r="H541" s="438"/>
      <c r="J541" s="443" t="s">
        <v>464</v>
      </c>
      <c r="K541" s="438"/>
      <c r="L541" s="438"/>
      <c r="N541" s="438" t="s">
        <v>464</v>
      </c>
      <c r="O541" s="440"/>
    </row>
    <row r="542" spans="1:15" s="103" customFormat="1" ht="15.75" customHeight="1">
      <c r="A542" s="437" t="s">
        <v>472</v>
      </c>
      <c r="B542" s="438"/>
      <c r="C542" s="438"/>
      <c r="D542" s="443" t="s">
        <v>1285</v>
      </c>
      <c r="E542" s="438"/>
      <c r="F542" s="439"/>
      <c r="G542" s="438"/>
      <c r="H542" s="438"/>
      <c r="J542" s="443" t="s">
        <v>975</v>
      </c>
      <c r="K542" s="438"/>
      <c r="L542" s="437"/>
      <c r="N542" s="443" t="s">
        <v>972</v>
      </c>
      <c r="O542" s="441"/>
    </row>
    <row r="543" spans="1:15" s="103" customFormat="1" ht="15.75" customHeight="1">
      <c r="A543" s="437"/>
      <c r="B543" s="438"/>
      <c r="C543" s="438"/>
      <c r="D543" s="443" t="s">
        <v>599</v>
      </c>
      <c r="E543" s="438"/>
      <c r="F543" s="439"/>
      <c r="G543" s="438"/>
      <c r="H543" s="438"/>
      <c r="J543" s="442" t="s">
        <v>461</v>
      </c>
      <c r="K543" s="438"/>
      <c r="L543" s="438"/>
      <c r="N543" s="443" t="s">
        <v>462</v>
      </c>
      <c r="O543" s="440"/>
    </row>
    <row r="544" spans="1:15" ht="27.75" customHeight="1">
      <c r="A544" s="183" t="s">
        <v>0</v>
      </c>
      <c r="B544" s="33"/>
      <c r="C544" s="169" t="s">
        <v>624</v>
      </c>
      <c r="D544" s="169"/>
      <c r="E544" s="325"/>
      <c r="F544" s="4"/>
      <c r="G544" s="4"/>
      <c r="H544" s="4"/>
      <c r="I544" s="4"/>
      <c r="J544" s="4"/>
      <c r="K544" s="4"/>
      <c r="L544" s="4"/>
      <c r="M544" s="4"/>
      <c r="N544" s="4"/>
      <c r="O544" s="27"/>
    </row>
    <row r="545" spans="1:15" ht="20.25" customHeight="1">
      <c r="A545" s="6"/>
      <c r="B545" s="177" t="s">
        <v>776</v>
      </c>
      <c r="C545" s="401"/>
      <c r="D545" s="7"/>
      <c r="E545" s="315"/>
      <c r="F545" s="7"/>
      <c r="G545" s="7"/>
      <c r="H545" s="7"/>
      <c r="I545" s="8"/>
      <c r="J545" s="7"/>
      <c r="K545" s="7"/>
      <c r="L545" s="8"/>
      <c r="M545" s="7"/>
      <c r="N545" s="7"/>
      <c r="O545" s="391" t="s">
        <v>1395</v>
      </c>
    </row>
    <row r="546" spans="1:15" ht="24.75">
      <c r="A546" s="10"/>
      <c r="B546" s="44"/>
      <c r="C546" s="11"/>
      <c r="D546" s="95" t="s">
        <v>1471</v>
      </c>
      <c r="E546" s="316"/>
      <c r="F546" s="12"/>
      <c r="G546" s="12"/>
      <c r="H546" s="12"/>
      <c r="I546" s="12"/>
      <c r="J546" s="12"/>
      <c r="K546" s="12"/>
      <c r="L546" s="13"/>
      <c r="M546" s="12"/>
      <c r="N546" s="12"/>
      <c r="O546" s="765"/>
    </row>
    <row r="547" spans="1:15" s="64" customFormat="1" ht="29.25" customHeight="1" thickBot="1">
      <c r="A547" s="46" t="s">
        <v>427</v>
      </c>
      <c r="B547" s="62" t="s">
        <v>428</v>
      </c>
      <c r="C547" s="62" t="s">
        <v>1</v>
      </c>
      <c r="D547" s="62" t="s">
        <v>426</v>
      </c>
      <c r="E547" s="337" t="s">
        <v>434</v>
      </c>
      <c r="F547" s="26" t="s">
        <v>423</v>
      </c>
      <c r="G547" s="26" t="s">
        <v>424</v>
      </c>
      <c r="H547" s="26" t="s">
        <v>33</v>
      </c>
      <c r="I547" s="26" t="s">
        <v>341</v>
      </c>
      <c r="J547" s="26" t="s">
        <v>17</v>
      </c>
      <c r="K547" s="26" t="s">
        <v>18</v>
      </c>
      <c r="L547" s="26" t="s">
        <v>432</v>
      </c>
      <c r="M547" s="26" t="s">
        <v>30</v>
      </c>
      <c r="N547" s="26" t="s">
        <v>29</v>
      </c>
      <c r="O547" s="63" t="s">
        <v>19</v>
      </c>
    </row>
    <row r="548" spans="1:15" ht="22.5" customHeight="1" thickTop="1">
      <c r="A548" s="100" t="s">
        <v>683</v>
      </c>
      <c r="B548" s="79"/>
      <c r="C548" s="81"/>
      <c r="D548" s="82"/>
      <c r="E548" s="341"/>
      <c r="F548" s="79"/>
      <c r="G548" s="79"/>
      <c r="H548" s="79"/>
      <c r="I548" s="79"/>
      <c r="J548" s="79"/>
      <c r="K548" s="79"/>
      <c r="L548" s="79"/>
      <c r="M548" s="79"/>
      <c r="N548" s="79"/>
      <c r="O548" s="76"/>
    </row>
    <row r="549" spans="1:15" ht="34.5" customHeight="1">
      <c r="A549" s="695">
        <v>12100101</v>
      </c>
      <c r="B549" s="15" t="s">
        <v>678</v>
      </c>
      <c r="C549" s="43" t="s">
        <v>769</v>
      </c>
      <c r="D549" s="398" t="s">
        <v>679</v>
      </c>
      <c r="E549" s="375">
        <v>15</v>
      </c>
      <c r="F549" s="65">
        <v>3150</v>
      </c>
      <c r="G549" s="65">
        <v>0</v>
      </c>
      <c r="H549" s="65">
        <v>0</v>
      </c>
      <c r="I549" s="65">
        <v>0</v>
      </c>
      <c r="J549" s="65">
        <v>114</v>
      </c>
      <c r="K549" s="65">
        <v>0</v>
      </c>
      <c r="L549" s="65">
        <v>0</v>
      </c>
      <c r="M549" s="65">
        <v>0</v>
      </c>
      <c r="N549" s="59">
        <f aca="true" t="shared" si="93" ref="N549:N557">F549+G549+H549+I549-J549+K549-L549+M549</f>
        <v>3036</v>
      </c>
      <c r="O549" s="29"/>
    </row>
    <row r="550" spans="1:15" ht="34.5" customHeight="1">
      <c r="A550" s="695">
        <v>12100103</v>
      </c>
      <c r="B550" s="715" t="s">
        <v>682</v>
      </c>
      <c r="C550" s="43" t="s">
        <v>761</v>
      </c>
      <c r="D550" s="398" t="s">
        <v>723</v>
      </c>
      <c r="E550" s="375">
        <v>15</v>
      </c>
      <c r="F550" s="65">
        <v>3820</v>
      </c>
      <c r="G550" s="65">
        <v>0</v>
      </c>
      <c r="H550" s="65">
        <v>0</v>
      </c>
      <c r="I550" s="65">
        <v>0</v>
      </c>
      <c r="J550" s="65">
        <v>320</v>
      </c>
      <c r="K550" s="65">
        <v>0</v>
      </c>
      <c r="L550" s="65">
        <v>0</v>
      </c>
      <c r="M550" s="65">
        <v>0</v>
      </c>
      <c r="N550" s="59">
        <f>F550+G550+H550+I550-J550+K550-L550+M550</f>
        <v>3500</v>
      </c>
      <c r="O550" s="29"/>
    </row>
    <row r="551" spans="1:15" ht="34.5" customHeight="1">
      <c r="A551" s="695">
        <v>12100105</v>
      </c>
      <c r="B551" s="715" t="s">
        <v>685</v>
      </c>
      <c r="C551" s="43" t="s">
        <v>763</v>
      </c>
      <c r="D551" s="398" t="s">
        <v>702</v>
      </c>
      <c r="E551" s="375">
        <v>15</v>
      </c>
      <c r="F551" s="65">
        <v>6298</v>
      </c>
      <c r="G551" s="65">
        <v>0</v>
      </c>
      <c r="H551" s="65">
        <v>0</v>
      </c>
      <c r="I551" s="65">
        <v>0</v>
      </c>
      <c r="J551" s="65">
        <v>798</v>
      </c>
      <c r="K551" s="65">
        <v>0</v>
      </c>
      <c r="L551" s="65">
        <v>0</v>
      </c>
      <c r="M551" s="65">
        <v>0</v>
      </c>
      <c r="N551" s="59">
        <f t="shared" si="93"/>
        <v>5500</v>
      </c>
      <c r="O551" s="29"/>
    </row>
    <row r="552" spans="1:15" ht="34.5" customHeight="1">
      <c r="A552" s="695">
        <v>12100106</v>
      </c>
      <c r="B552" s="15" t="s">
        <v>687</v>
      </c>
      <c r="C552" s="43" t="s">
        <v>764</v>
      </c>
      <c r="D552" s="398" t="s">
        <v>688</v>
      </c>
      <c r="E552" s="375">
        <v>15</v>
      </c>
      <c r="F552" s="65">
        <v>1910</v>
      </c>
      <c r="G552" s="65">
        <v>0</v>
      </c>
      <c r="H552" s="65">
        <v>0</v>
      </c>
      <c r="I552" s="65">
        <v>0</v>
      </c>
      <c r="J552" s="65">
        <v>0</v>
      </c>
      <c r="K552" s="65">
        <v>77</v>
      </c>
      <c r="L552" s="65">
        <v>0</v>
      </c>
      <c r="M552" s="65">
        <v>0</v>
      </c>
      <c r="N552" s="59">
        <f t="shared" si="93"/>
        <v>1987</v>
      </c>
      <c r="O552" s="29"/>
    </row>
    <row r="553" spans="1:15" ht="34.5" customHeight="1">
      <c r="A553" s="695">
        <v>12100108</v>
      </c>
      <c r="B553" s="108" t="s">
        <v>701</v>
      </c>
      <c r="C553" s="43" t="s">
        <v>741</v>
      </c>
      <c r="D553" s="398" t="s">
        <v>702</v>
      </c>
      <c r="E553" s="375">
        <v>15</v>
      </c>
      <c r="F553" s="65">
        <v>4724</v>
      </c>
      <c r="G553" s="65">
        <v>0</v>
      </c>
      <c r="H553" s="65">
        <v>0</v>
      </c>
      <c r="I553" s="65">
        <v>0</v>
      </c>
      <c r="J553" s="65">
        <v>474</v>
      </c>
      <c r="K553" s="65">
        <v>0</v>
      </c>
      <c r="L553" s="65">
        <v>0</v>
      </c>
      <c r="M553" s="65">
        <v>0</v>
      </c>
      <c r="N553" s="59">
        <f t="shared" si="93"/>
        <v>4250</v>
      </c>
      <c r="O553" s="29"/>
    </row>
    <row r="554" spans="1:15" ht="34.5" customHeight="1">
      <c r="A554" s="695">
        <v>12100148</v>
      </c>
      <c r="B554" s="15" t="s">
        <v>703</v>
      </c>
      <c r="C554" s="43" t="s">
        <v>940</v>
      </c>
      <c r="D554" s="398" t="s">
        <v>704</v>
      </c>
      <c r="E554" s="375">
        <v>15</v>
      </c>
      <c r="F554" s="65">
        <v>1160</v>
      </c>
      <c r="G554" s="65">
        <v>0</v>
      </c>
      <c r="H554" s="65">
        <v>0</v>
      </c>
      <c r="I554" s="65">
        <v>0</v>
      </c>
      <c r="J554" s="65">
        <v>0</v>
      </c>
      <c r="K554" s="65">
        <v>137</v>
      </c>
      <c r="L554" s="65">
        <v>0</v>
      </c>
      <c r="M554" s="65">
        <v>0</v>
      </c>
      <c r="N554" s="59">
        <f t="shared" si="93"/>
        <v>1297</v>
      </c>
      <c r="O554" s="29"/>
    </row>
    <row r="555" spans="1:15" ht="34.5" customHeight="1">
      <c r="A555" s="695">
        <v>12100110</v>
      </c>
      <c r="B555" s="15" t="s">
        <v>711</v>
      </c>
      <c r="C555" s="43" t="s">
        <v>768</v>
      </c>
      <c r="D555" s="398" t="s">
        <v>712</v>
      </c>
      <c r="E555" s="375">
        <v>15</v>
      </c>
      <c r="F555" s="65">
        <v>2772</v>
      </c>
      <c r="G555" s="65">
        <v>0</v>
      </c>
      <c r="H555" s="65">
        <v>0</v>
      </c>
      <c r="I555" s="65">
        <v>0</v>
      </c>
      <c r="J555" s="65">
        <v>52</v>
      </c>
      <c r="K555" s="65">
        <v>0</v>
      </c>
      <c r="L555" s="65">
        <v>0</v>
      </c>
      <c r="M555" s="65">
        <v>0</v>
      </c>
      <c r="N555" s="59">
        <f t="shared" si="93"/>
        <v>2720</v>
      </c>
      <c r="O555" s="29"/>
    </row>
    <row r="556" spans="1:15" ht="34.5" customHeight="1">
      <c r="A556" s="695">
        <v>12100111</v>
      </c>
      <c r="B556" s="15" t="s">
        <v>713</v>
      </c>
      <c r="C556" s="43" t="s">
        <v>755</v>
      </c>
      <c r="D556" s="398" t="s">
        <v>714</v>
      </c>
      <c r="E556" s="375">
        <v>15</v>
      </c>
      <c r="F556" s="65">
        <v>3177</v>
      </c>
      <c r="G556" s="65">
        <v>0</v>
      </c>
      <c r="H556" s="65">
        <v>0</v>
      </c>
      <c r="I556" s="65">
        <v>0</v>
      </c>
      <c r="J556" s="65">
        <v>117</v>
      </c>
      <c r="K556" s="65">
        <v>0</v>
      </c>
      <c r="L556" s="65">
        <v>0</v>
      </c>
      <c r="M556" s="65">
        <v>0</v>
      </c>
      <c r="N556" s="59">
        <f t="shared" si="93"/>
        <v>3060</v>
      </c>
      <c r="O556" s="29"/>
    </row>
    <row r="557" spans="1:15" ht="34.5" customHeight="1">
      <c r="A557" s="695">
        <v>12100112</v>
      </c>
      <c r="B557" s="15" t="s">
        <v>718</v>
      </c>
      <c r="C557" s="43" t="s">
        <v>758</v>
      </c>
      <c r="D557" s="398" t="s">
        <v>719</v>
      </c>
      <c r="E557" s="375">
        <v>15</v>
      </c>
      <c r="F557" s="65">
        <v>1910</v>
      </c>
      <c r="G557" s="65">
        <v>0</v>
      </c>
      <c r="H557" s="65">
        <v>0</v>
      </c>
      <c r="I557" s="65">
        <v>0</v>
      </c>
      <c r="J557" s="65">
        <v>0</v>
      </c>
      <c r="K557" s="65">
        <v>77</v>
      </c>
      <c r="L557" s="65">
        <v>0</v>
      </c>
      <c r="M557" s="65">
        <v>0</v>
      </c>
      <c r="N557" s="59">
        <f t="shared" si="93"/>
        <v>1987</v>
      </c>
      <c r="O557" s="29"/>
    </row>
    <row r="558" spans="1:15" ht="34.5" customHeight="1">
      <c r="A558" s="695">
        <v>12100113</v>
      </c>
      <c r="B558" s="15" t="s">
        <v>722</v>
      </c>
      <c r="C558" s="43" t="s">
        <v>760</v>
      </c>
      <c r="D558" s="398" t="s">
        <v>686</v>
      </c>
      <c r="E558" s="375">
        <v>15</v>
      </c>
      <c r="F558" s="65">
        <v>4052</v>
      </c>
      <c r="G558" s="65">
        <v>0</v>
      </c>
      <c r="H558" s="65">
        <v>0</v>
      </c>
      <c r="I558" s="65">
        <v>0</v>
      </c>
      <c r="J558" s="65">
        <v>357</v>
      </c>
      <c r="K558" s="65">
        <v>0</v>
      </c>
      <c r="L558" s="65">
        <v>0</v>
      </c>
      <c r="M558" s="65">
        <v>0</v>
      </c>
      <c r="N558" s="59">
        <f>F558+G558+H558+I558-J558+K558-L558+M558</f>
        <v>3695</v>
      </c>
      <c r="O558" s="29"/>
    </row>
    <row r="559" spans="1:15" ht="21" customHeight="1">
      <c r="A559" s="589" t="s">
        <v>64</v>
      </c>
      <c r="B559" s="590"/>
      <c r="C559" s="594"/>
      <c r="D559" s="613"/>
      <c r="E559" s="614"/>
      <c r="F559" s="593">
        <f aca="true" t="shared" si="94" ref="F559:N559">SUM(F549:F558)</f>
        <v>32973</v>
      </c>
      <c r="G559" s="593">
        <f t="shared" si="94"/>
        <v>0</v>
      </c>
      <c r="H559" s="593">
        <f t="shared" si="94"/>
        <v>0</v>
      </c>
      <c r="I559" s="593">
        <f t="shared" si="94"/>
        <v>0</v>
      </c>
      <c r="J559" s="593">
        <f t="shared" si="94"/>
        <v>2232</v>
      </c>
      <c r="K559" s="593">
        <f t="shared" si="94"/>
        <v>291</v>
      </c>
      <c r="L559" s="593">
        <f t="shared" si="94"/>
        <v>0</v>
      </c>
      <c r="M559" s="593">
        <f t="shared" si="94"/>
        <v>0</v>
      </c>
      <c r="N559" s="593">
        <f t="shared" si="94"/>
        <v>31032</v>
      </c>
      <c r="O559" s="587"/>
    </row>
    <row r="560" spans="1:15" s="103" customFormat="1" ht="22.5" customHeight="1">
      <c r="A560" s="56"/>
      <c r="B560" s="52" t="s">
        <v>31</v>
      </c>
      <c r="C560" s="68"/>
      <c r="D560" s="68"/>
      <c r="E560" s="373"/>
      <c r="F560" s="69">
        <f>F559</f>
        <v>32973</v>
      </c>
      <c r="G560" s="69">
        <f>G559</f>
        <v>0</v>
      </c>
      <c r="H560" s="69">
        <f aca="true" t="shared" si="95" ref="H560:M560">H559</f>
        <v>0</v>
      </c>
      <c r="I560" s="69">
        <f t="shared" si="95"/>
        <v>0</v>
      </c>
      <c r="J560" s="69">
        <f t="shared" si="95"/>
        <v>2232</v>
      </c>
      <c r="K560" s="69">
        <f t="shared" si="95"/>
        <v>291</v>
      </c>
      <c r="L560" s="69">
        <f t="shared" si="95"/>
        <v>0</v>
      </c>
      <c r="M560" s="69">
        <f t="shared" si="95"/>
        <v>0</v>
      </c>
      <c r="N560" s="69">
        <f>N559</f>
        <v>31032</v>
      </c>
      <c r="O560" s="58"/>
    </row>
    <row r="561" spans="1:15" s="103" customFormat="1" ht="44.25" customHeight="1">
      <c r="A561" s="437"/>
      <c r="B561" s="438"/>
      <c r="C561" s="438"/>
      <c r="D561" s="438" t="s">
        <v>463</v>
      </c>
      <c r="F561" s="439"/>
      <c r="G561" s="438"/>
      <c r="H561" s="438"/>
      <c r="J561" s="443" t="s">
        <v>464</v>
      </c>
      <c r="K561" s="438"/>
      <c r="L561" s="438"/>
      <c r="N561" s="438" t="s">
        <v>464</v>
      </c>
      <c r="O561" s="440"/>
    </row>
    <row r="562" spans="1:15" s="103" customFormat="1" ht="15.75" customHeight="1">
      <c r="A562" s="437" t="s">
        <v>472</v>
      </c>
      <c r="B562" s="438"/>
      <c r="C562" s="438"/>
      <c r="D562" s="443" t="s">
        <v>1285</v>
      </c>
      <c r="E562" s="438"/>
      <c r="F562" s="439"/>
      <c r="G562" s="438"/>
      <c r="H562" s="438"/>
      <c r="J562" s="443" t="s">
        <v>975</v>
      </c>
      <c r="K562" s="438"/>
      <c r="L562" s="437"/>
      <c r="N562" s="443" t="s">
        <v>972</v>
      </c>
      <c r="O562" s="441"/>
    </row>
    <row r="563" spans="1:15" s="103" customFormat="1" ht="16.5" customHeight="1">
      <c r="A563" s="437"/>
      <c r="B563" s="438"/>
      <c r="C563" s="438"/>
      <c r="D563" s="443" t="s">
        <v>599</v>
      </c>
      <c r="E563" s="438"/>
      <c r="F563" s="439"/>
      <c r="G563" s="438"/>
      <c r="H563" s="438"/>
      <c r="J563" s="442" t="s">
        <v>461</v>
      </c>
      <c r="K563" s="438"/>
      <c r="L563" s="438"/>
      <c r="N563" s="443" t="s">
        <v>462</v>
      </c>
      <c r="O563" s="440"/>
    </row>
    <row r="564" spans="1:15" ht="27.75" customHeight="1">
      <c r="A564" s="183" t="s">
        <v>0</v>
      </c>
      <c r="B564" s="33"/>
      <c r="C564" s="169" t="s">
        <v>624</v>
      </c>
      <c r="D564" s="169"/>
      <c r="E564" s="325"/>
      <c r="F564" s="4"/>
      <c r="G564" s="4"/>
      <c r="H564" s="4"/>
      <c r="I564" s="4"/>
      <c r="J564" s="4"/>
      <c r="K564" s="4"/>
      <c r="L564" s="4"/>
      <c r="M564" s="4"/>
      <c r="N564" s="4"/>
      <c r="O564" s="27"/>
    </row>
    <row r="565" spans="1:15" ht="20.25" customHeight="1">
      <c r="A565" s="6"/>
      <c r="B565" s="177" t="s">
        <v>776</v>
      </c>
      <c r="C565" s="401"/>
      <c r="D565" s="7"/>
      <c r="E565" s="315"/>
      <c r="F565" s="7"/>
      <c r="G565" s="7"/>
      <c r="H565" s="7"/>
      <c r="I565" s="8"/>
      <c r="J565" s="7"/>
      <c r="K565" s="7"/>
      <c r="L565" s="8"/>
      <c r="M565" s="7"/>
      <c r="N565" s="7"/>
      <c r="O565" s="391" t="s">
        <v>1396</v>
      </c>
    </row>
    <row r="566" spans="1:15" ht="24.75">
      <c r="A566" s="10"/>
      <c r="B566" s="44"/>
      <c r="C566" s="11"/>
      <c r="D566" s="95" t="s">
        <v>1471</v>
      </c>
      <c r="E566" s="316"/>
      <c r="F566" s="12"/>
      <c r="G566" s="12"/>
      <c r="H566" s="12"/>
      <c r="I566" s="12"/>
      <c r="J566" s="12"/>
      <c r="K566" s="12"/>
      <c r="L566" s="13"/>
      <c r="M566" s="12"/>
      <c r="N566" s="12"/>
      <c r="O566" s="765"/>
    </row>
    <row r="567" spans="1:15" s="64" customFormat="1" ht="30.75" customHeight="1" thickBot="1">
      <c r="A567" s="46" t="s">
        <v>427</v>
      </c>
      <c r="B567" s="62" t="s">
        <v>428</v>
      </c>
      <c r="C567" s="62" t="s">
        <v>1</v>
      </c>
      <c r="D567" s="62" t="s">
        <v>426</v>
      </c>
      <c r="E567" s="337" t="s">
        <v>434</v>
      </c>
      <c r="F567" s="26" t="s">
        <v>423</v>
      </c>
      <c r="G567" s="26" t="s">
        <v>424</v>
      </c>
      <c r="H567" s="26" t="s">
        <v>33</v>
      </c>
      <c r="I567" s="26" t="s">
        <v>341</v>
      </c>
      <c r="J567" s="26" t="s">
        <v>17</v>
      </c>
      <c r="K567" s="26" t="s">
        <v>18</v>
      </c>
      <c r="L567" s="26" t="s">
        <v>432</v>
      </c>
      <c r="M567" s="26" t="s">
        <v>30</v>
      </c>
      <c r="N567" s="26" t="s">
        <v>29</v>
      </c>
      <c r="O567" s="63" t="s">
        <v>19</v>
      </c>
    </row>
    <row r="568" spans="1:15" ht="25.5" customHeight="1" thickTop="1">
      <c r="A568" s="100" t="s">
        <v>684</v>
      </c>
      <c r="B568" s="79"/>
      <c r="C568" s="81"/>
      <c r="D568" s="82"/>
      <c r="E568" s="341"/>
      <c r="F568" s="79"/>
      <c r="G568" s="79"/>
      <c r="H568" s="79"/>
      <c r="I568" s="79"/>
      <c r="J568" s="79"/>
      <c r="K568" s="79"/>
      <c r="L568" s="79"/>
      <c r="M568" s="79"/>
      <c r="N568" s="79"/>
      <c r="O568" s="76"/>
    </row>
    <row r="569" spans="1:15" ht="40.5" customHeight="1">
      <c r="A569" s="695">
        <v>12200101</v>
      </c>
      <c r="B569" s="715" t="s">
        <v>680</v>
      </c>
      <c r="C569" s="43" t="s">
        <v>753</v>
      </c>
      <c r="D569" s="398" t="s">
        <v>681</v>
      </c>
      <c r="E569" s="375">
        <v>15</v>
      </c>
      <c r="F569" s="65">
        <v>3707</v>
      </c>
      <c r="G569" s="65">
        <v>0</v>
      </c>
      <c r="H569" s="65">
        <v>0</v>
      </c>
      <c r="I569" s="65">
        <v>0</v>
      </c>
      <c r="J569" s="65">
        <v>302</v>
      </c>
      <c r="K569" s="65">
        <v>0</v>
      </c>
      <c r="L569" s="59">
        <v>0</v>
      </c>
      <c r="M569" s="65">
        <v>0</v>
      </c>
      <c r="N569" s="59">
        <f aca="true" t="shared" si="96" ref="N569:N575">F569+G569+H569+I569-J569+K569-L569+M569</f>
        <v>3405</v>
      </c>
      <c r="O569" s="29"/>
    </row>
    <row r="570" spans="1:15" s="41" customFormat="1" ht="40.5" customHeight="1">
      <c r="A570" s="695">
        <v>12200103</v>
      </c>
      <c r="B570" s="59" t="s">
        <v>691</v>
      </c>
      <c r="C570" s="43" t="s">
        <v>747</v>
      </c>
      <c r="D570" s="398" t="s">
        <v>692</v>
      </c>
      <c r="E570" s="375">
        <v>15</v>
      </c>
      <c r="F570" s="65">
        <v>2235</v>
      </c>
      <c r="G570" s="65">
        <v>0</v>
      </c>
      <c r="H570" s="65">
        <v>0</v>
      </c>
      <c r="I570" s="65">
        <v>0</v>
      </c>
      <c r="J570" s="65">
        <v>0</v>
      </c>
      <c r="K570" s="65">
        <v>36</v>
      </c>
      <c r="L570" s="65">
        <v>0</v>
      </c>
      <c r="M570" s="65">
        <v>0</v>
      </c>
      <c r="N570" s="59">
        <f t="shared" si="96"/>
        <v>2271</v>
      </c>
      <c r="O570" s="104"/>
    </row>
    <row r="571" spans="1:15" s="41" customFormat="1" ht="40.5" customHeight="1">
      <c r="A571" s="695">
        <v>12200104</v>
      </c>
      <c r="B571" s="59" t="s">
        <v>693</v>
      </c>
      <c r="C571" s="43" t="s">
        <v>748</v>
      </c>
      <c r="D571" s="398" t="s">
        <v>694</v>
      </c>
      <c r="E571" s="375">
        <v>15</v>
      </c>
      <c r="F571" s="65">
        <v>2235</v>
      </c>
      <c r="G571" s="65">
        <v>0</v>
      </c>
      <c r="H571" s="65">
        <v>0</v>
      </c>
      <c r="I571" s="65">
        <v>0</v>
      </c>
      <c r="J571" s="65">
        <v>0</v>
      </c>
      <c r="K571" s="65">
        <v>36</v>
      </c>
      <c r="L571" s="65">
        <v>0</v>
      </c>
      <c r="M571" s="65">
        <v>0</v>
      </c>
      <c r="N571" s="59">
        <f t="shared" si="96"/>
        <v>2271</v>
      </c>
      <c r="O571" s="104"/>
    </row>
    <row r="572" spans="1:15" s="41" customFormat="1" ht="40.5" customHeight="1">
      <c r="A572" s="695">
        <v>12200105</v>
      </c>
      <c r="B572" s="59" t="s">
        <v>695</v>
      </c>
      <c r="C572" s="43" t="s">
        <v>749</v>
      </c>
      <c r="D572" s="398" t="s">
        <v>692</v>
      </c>
      <c r="E572" s="375">
        <v>15</v>
      </c>
      <c r="F572" s="65">
        <v>2146</v>
      </c>
      <c r="G572" s="65">
        <v>0</v>
      </c>
      <c r="H572" s="65">
        <v>0</v>
      </c>
      <c r="I572" s="65">
        <v>0</v>
      </c>
      <c r="J572" s="65">
        <v>0</v>
      </c>
      <c r="K572" s="65">
        <v>59</v>
      </c>
      <c r="L572" s="65">
        <v>0</v>
      </c>
      <c r="M572" s="65">
        <v>0</v>
      </c>
      <c r="N572" s="59">
        <f t="shared" si="96"/>
        <v>2205</v>
      </c>
      <c r="O572" s="104"/>
    </row>
    <row r="573" spans="1:15" s="41" customFormat="1" ht="40.5" customHeight="1">
      <c r="A573" s="695">
        <v>12200107</v>
      </c>
      <c r="B573" s="59" t="s">
        <v>697</v>
      </c>
      <c r="C573" s="43" t="s">
        <v>750</v>
      </c>
      <c r="D573" s="398" t="s">
        <v>692</v>
      </c>
      <c r="E573" s="375">
        <v>15</v>
      </c>
      <c r="F573" s="65">
        <v>2235</v>
      </c>
      <c r="G573" s="65">
        <v>0</v>
      </c>
      <c r="H573" s="65">
        <v>0</v>
      </c>
      <c r="I573" s="65">
        <v>0</v>
      </c>
      <c r="J573" s="65">
        <v>0</v>
      </c>
      <c r="K573" s="65">
        <v>36</v>
      </c>
      <c r="L573" s="65">
        <v>0</v>
      </c>
      <c r="M573" s="65">
        <v>0</v>
      </c>
      <c r="N573" s="59">
        <f t="shared" si="96"/>
        <v>2271</v>
      </c>
      <c r="O573" s="104"/>
    </row>
    <row r="574" spans="1:15" s="41" customFormat="1" ht="40.5" customHeight="1">
      <c r="A574" s="695">
        <v>12200108</v>
      </c>
      <c r="B574" s="14" t="s">
        <v>700</v>
      </c>
      <c r="C574" s="43" t="s">
        <v>765</v>
      </c>
      <c r="D574" s="398" t="s">
        <v>694</v>
      </c>
      <c r="E574" s="375">
        <v>15</v>
      </c>
      <c r="F574" s="65">
        <v>2235</v>
      </c>
      <c r="G574" s="65">
        <v>0</v>
      </c>
      <c r="H574" s="65">
        <v>0</v>
      </c>
      <c r="I574" s="65">
        <v>0</v>
      </c>
      <c r="J574" s="65">
        <v>0</v>
      </c>
      <c r="K574" s="65">
        <v>36</v>
      </c>
      <c r="L574" s="65">
        <v>0</v>
      </c>
      <c r="M574" s="65">
        <v>0</v>
      </c>
      <c r="N574" s="59">
        <f t="shared" si="96"/>
        <v>2271</v>
      </c>
      <c r="O574" s="104"/>
    </row>
    <row r="575" spans="1:15" ht="40.5" customHeight="1">
      <c r="A575" s="695">
        <v>12200148</v>
      </c>
      <c r="B575" s="15" t="s">
        <v>710</v>
      </c>
      <c r="C575" s="43" t="s">
        <v>754</v>
      </c>
      <c r="D575" s="398" t="s">
        <v>696</v>
      </c>
      <c r="E575" s="375">
        <v>15</v>
      </c>
      <c r="F575" s="65">
        <v>3000</v>
      </c>
      <c r="G575" s="65">
        <v>0</v>
      </c>
      <c r="H575" s="65">
        <v>0</v>
      </c>
      <c r="I575" s="65">
        <v>0</v>
      </c>
      <c r="J575" s="65">
        <v>77</v>
      </c>
      <c r="K575" s="65">
        <v>0</v>
      </c>
      <c r="L575" s="65">
        <v>0</v>
      </c>
      <c r="M575" s="65">
        <v>0</v>
      </c>
      <c r="N575" s="59">
        <f t="shared" si="96"/>
        <v>2923</v>
      </c>
      <c r="O575" s="29"/>
    </row>
    <row r="576" spans="1:15" ht="21.75" customHeight="1">
      <c r="A576" s="589" t="s">
        <v>64</v>
      </c>
      <c r="B576" s="590"/>
      <c r="C576" s="594"/>
      <c r="D576" s="594"/>
      <c r="E576" s="614"/>
      <c r="F576" s="593">
        <f aca="true" t="shared" si="97" ref="F576:M576">SUM(F569:F575)</f>
        <v>17793</v>
      </c>
      <c r="G576" s="593">
        <f>SUM(G569:G575)</f>
        <v>0</v>
      </c>
      <c r="H576" s="593">
        <f t="shared" si="97"/>
        <v>0</v>
      </c>
      <c r="I576" s="593">
        <f t="shared" si="97"/>
        <v>0</v>
      </c>
      <c r="J576" s="593">
        <f t="shared" si="97"/>
        <v>379</v>
      </c>
      <c r="K576" s="593">
        <f t="shared" si="97"/>
        <v>203</v>
      </c>
      <c r="L576" s="593">
        <f t="shared" si="97"/>
        <v>0</v>
      </c>
      <c r="M576" s="593">
        <f t="shared" si="97"/>
        <v>0</v>
      </c>
      <c r="N576" s="593">
        <f>SUM(N569:N575)</f>
        <v>17617</v>
      </c>
      <c r="O576" s="587"/>
    </row>
    <row r="577" spans="1:15" s="23" customFormat="1" ht="23.25" customHeight="1">
      <c r="A577" s="92"/>
      <c r="B577" s="52" t="s">
        <v>31</v>
      </c>
      <c r="C577" s="71"/>
      <c r="D577" s="71"/>
      <c r="E577" s="343"/>
      <c r="F577" s="71">
        <f aca="true" t="shared" si="98" ref="F577:M577">F576</f>
        <v>17793</v>
      </c>
      <c r="G577" s="71">
        <f>G576</f>
        <v>0</v>
      </c>
      <c r="H577" s="71">
        <f t="shared" si="98"/>
        <v>0</v>
      </c>
      <c r="I577" s="71">
        <f t="shared" si="98"/>
        <v>0</v>
      </c>
      <c r="J577" s="71">
        <f t="shared" si="98"/>
        <v>379</v>
      </c>
      <c r="K577" s="71">
        <f t="shared" si="98"/>
        <v>203</v>
      </c>
      <c r="L577" s="71">
        <f t="shared" si="98"/>
        <v>0</v>
      </c>
      <c r="M577" s="71">
        <f t="shared" si="98"/>
        <v>0</v>
      </c>
      <c r="N577" s="71">
        <f>N576</f>
        <v>17617</v>
      </c>
      <c r="O577" s="58"/>
    </row>
    <row r="578" spans="1:15" s="37" customFormat="1" ht="26.25" customHeight="1">
      <c r="A578" s="24"/>
      <c r="B578" s="72"/>
      <c r="C578" s="8"/>
      <c r="D578" s="8"/>
      <c r="E578" s="315"/>
      <c r="F578" s="25"/>
      <c r="G578" s="25"/>
      <c r="H578" s="25"/>
      <c r="I578" s="25"/>
      <c r="J578" s="25"/>
      <c r="K578" s="25"/>
      <c r="L578" s="25"/>
      <c r="M578" s="25"/>
      <c r="N578" s="25"/>
      <c r="O578" s="31"/>
    </row>
    <row r="579" spans="1:15" ht="17.25" customHeight="1">
      <c r="A579" s="437"/>
      <c r="B579" s="438"/>
      <c r="C579" s="438"/>
      <c r="D579" s="438" t="s">
        <v>739</v>
      </c>
      <c r="F579" s="439"/>
      <c r="G579" s="438"/>
      <c r="H579" s="438"/>
      <c r="J579" s="452" t="s">
        <v>464</v>
      </c>
      <c r="K579" s="962"/>
      <c r="L579" s="962"/>
      <c r="M579" s="2"/>
      <c r="N579" s="438" t="s">
        <v>464</v>
      </c>
      <c r="O579" s="440"/>
    </row>
    <row r="580" spans="1:15" s="103" customFormat="1" ht="14.25" customHeight="1">
      <c r="A580" s="437" t="s">
        <v>472</v>
      </c>
      <c r="B580" s="438"/>
      <c r="C580" s="438"/>
      <c r="D580" s="443" t="s">
        <v>1285</v>
      </c>
      <c r="E580" s="438"/>
      <c r="F580" s="439"/>
      <c r="G580" s="438"/>
      <c r="H580" s="962" t="s">
        <v>975</v>
      </c>
      <c r="I580" s="962"/>
      <c r="J580" s="962"/>
      <c r="K580" s="962"/>
      <c r="L580" s="437"/>
      <c r="M580" s="438" t="s">
        <v>972</v>
      </c>
      <c r="N580" s="438"/>
      <c r="O580" s="441"/>
    </row>
    <row r="581" spans="1:15" s="103" customFormat="1" ht="14.25" customHeight="1">
      <c r="A581" s="437"/>
      <c r="B581" s="438"/>
      <c r="C581" s="438"/>
      <c r="D581" s="443" t="s">
        <v>599</v>
      </c>
      <c r="E581" s="438"/>
      <c r="F581" s="439"/>
      <c r="G581" s="438"/>
      <c r="H581" s="963" t="s">
        <v>461</v>
      </c>
      <c r="I581" s="963"/>
      <c r="J581" s="963"/>
      <c r="K581" s="963"/>
      <c r="L581" s="451"/>
      <c r="M581" s="438" t="s">
        <v>462</v>
      </c>
      <c r="N581" s="438"/>
      <c r="O581" s="440"/>
    </row>
    <row r="582" spans="1:15" ht="33" customHeight="1">
      <c r="A582" s="183" t="s">
        <v>0</v>
      </c>
      <c r="B582" s="33"/>
      <c r="C582" s="169" t="s">
        <v>624</v>
      </c>
      <c r="D582" s="169"/>
      <c r="E582" s="325"/>
      <c r="F582" s="4"/>
      <c r="G582" s="4"/>
      <c r="H582" s="4"/>
      <c r="I582" s="4"/>
      <c r="J582" s="4"/>
      <c r="K582" s="4"/>
      <c r="L582" s="4"/>
      <c r="M582" s="4"/>
      <c r="N582" s="4"/>
      <c r="O582" s="27"/>
    </row>
    <row r="583" spans="1:15" ht="19.5" customHeight="1">
      <c r="A583" s="6"/>
      <c r="B583" s="177" t="s">
        <v>24</v>
      </c>
      <c r="C583" s="401"/>
      <c r="D583" s="7"/>
      <c r="E583" s="315"/>
      <c r="F583" s="7"/>
      <c r="G583" s="7"/>
      <c r="H583" s="7"/>
      <c r="I583" s="8"/>
      <c r="J583" s="7"/>
      <c r="K583" s="7"/>
      <c r="L583" s="8"/>
      <c r="M583" s="7"/>
      <c r="N583" s="7"/>
      <c r="O583" s="391" t="s">
        <v>1397</v>
      </c>
    </row>
    <row r="584" spans="1:15" s="218" customFormat="1" ht="25.5" customHeight="1">
      <c r="A584" s="10"/>
      <c r="B584" s="44"/>
      <c r="C584" s="402"/>
      <c r="D584" s="95" t="s">
        <v>1471</v>
      </c>
      <c r="E584" s="316"/>
      <c r="F584" s="12"/>
      <c r="G584" s="12"/>
      <c r="H584" s="12"/>
      <c r="I584" s="12"/>
      <c r="J584" s="12"/>
      <c r="K584" s="12"/>
      <c r="L584" s="12"/>
      <c r="M584" s="12"/>
      <c r="N584" s="12"/>
      <c r="O584" s="28"/>
    </row>
    <row r="585" spans="1:15" ht="27.75" customHeight="1">
      <c r="A585" s="211" t="s">
        <v>427</v>
      </c>
      <c r="B585" s="212" t="s">
        <v>428</v>
      </c>
      <c r="C585" s="412" t="s">
        <v>1</v>
      </c>
      <c r="D585" s="212" t="s">
        <v>426</v>
      </c>
      <c r="E585" s="363" t="s">
        <v>434</v>
      </c>
      <c r="F585" s="239" t="s">
        <v>423</v>
      </c>
      <c r="G585" s="239" t="s">
        <v>424</v>
      </c>
      <c r="H585" s="239" t="s">
        <v>33</v>
      </c>
      <c r="I585" s="239" t="s">
        <v>425</v>
      </c>
      <c r="J585" s="239" t="s">
        <v>17</v>
      </c>
      <c r="K585" s="301" t="s">
        <v>18</v>
      </c>
      <c r="L585" s="239" t="s">
        <v>432</v>
      </c>
      <c r="M585" s="234" t="s">
        <v>30</v>
      </c>
      <c r="N585" s="234" t="s">
        <v>429</v>
      </c>
      <c r="O585" s="258" t="s">
        <v>19</v>
      </c>
    </row>
    <row r="586" spans="1:15" ht="22.5" customHeight="1">
      <c r="A586" s="100" t="s">
        <v>256</v>
      </c>
      <c r="B586" s="77"/>
      <c r="C586" s="404"/>
      <c r="D586" s="77"/>
      <c r="E586" s="338"/>
      <c r="F586" s="77"/>
      <c r="G586" s="77"/>
      <c r="H586" s="77"/>
      <c r="I586" s="77"/>
      <c r="J586" s="77"/>
      <c r="K586" s="77"/>
      <c r="L586" s="77"/>
      <c r="M586" s="77"/>
      <c r="N586" s="77"/>
      <c r="O586" s="76"/>
    </row>
    <row r="587" spans="1:15" ht="33" customHeight="1" hidden="1">
      <c r="A587" s="170">
        <v>1300001</v>
      </c>
      <c r="B587" s="14" t="s">
        <v>1008</v>
      </c>
      <c r="C587" s="656" t="s">
        <v>1070</v>
      </c>
      <c r="D587" s="398" t="s">
        <v>555</v>
      </c>
      <c r="E587" s="346">
        <v>15</v>
      </c>
      <c r="F587" s="59"/>
      <c r="G587" s="59">
        <v>0</v>
      </c>
      <c r="H587" s="59">
        <v>0</v>
      </c>
      <c r="I587" s="59">
        <v>0</v>
      </c>
      <c r="J587" s="59"/>
      <c r="K587" s="59">
        <v>0</v>
      </c>
      <c r="L587" s="59">
        <v>0</v>
      </c>
      <c r="M587" s="59">
        <v>0</v>
      </c>
      <c r="N587" s="59">
        <f>F587+G587+H587+I587-J587+K587-L587+M587</f>
        <v>0</v>
      </c>
      <c r="O587" s="29"/>
    </row>
    <row r="588" spans="1:15" ht="39.75" customHeight="1">
      <c r="A588" s="695">
        <v>8100213</v>
      </c>
      <c r="B588" s="65" t="s">
        <v>342</v>
      </c>
      <c r="C588" s="166" t="s">
        <v>864</v>
      </c>
      <c r="D588" s="436" t="s">
        <v>343</v>
      </c>
      <c r="E588" s="375">
        <v>15</v>
      </c>
      <c r="F588" s="59">
        <v>3874</v>
      </c>
      <c r="G588" s="39">
        <v>0</v>
      </c>
      <c r="H588" s="59">
        <v>0</v>
      </c>
      <c r="I588" s="59">
        <v>0</v>
      </c>
      <c r="J588" s="59">
        <v>329</v>
      </c>
      <c r="K588" s="59">
        <v>0</v>
      </c>
      <c r="L588" s="59">
        <v>0</v>
      </c>
      <c r="M588" s="59">
        <v>0</v>
      </c>
      <c r="N588" s="189">
        <f>F588+G588+H588+I588-J588+K588-L588+M588</f>
        <v>3545</v>
      </c>
      <c r="O588" s="29"/>
    </row>
    <row r="589" spans="1:15" ht="33" customHeight="1">
      <c r="A589" s="120">
        <v>15200202</v>
      </c>
      <c r="B589" s="14" t="s">
        <v>258</v>
      </c>
      <c r="C589" s="166" t="s">
        <v>1072</v>
      </c>
      <c r="D589" s="398" t="s">
        <v>259</v>
      </c>
      <c r="E589" s="346">
        <v>15</v>
      </c>
      <c r="F589" s="59">
        <v>1806</v>
      </c>
      <c r="G589" s="59">
        <v>0</v>
      </c>
      <c r="H589" s="59">
        <v>0</v>
      </c>
      <c r="I589" s="59">
        <v>0</v>
      </c>
      <c r="J589" s="59">
        <v>0</v>
      </c>
      <c r="K589" s="59">
        <v>84</v>
      </c>
      <c r="L589" s="59">
        <v>0</v>
      </c>
      <c r="M589" s="59">
        <v>0</v>
      </c>
      <c r="N589" s="59">
        <f>F589+G589+H589+I589-J589+K589-L589+M589</f>
        <v>1890</v>
      </c>
      <c r="O589" s="29"/>
    </row>
    <row r="590" spans="1:15" ht="21" customHeight="1">
      <c r="A590" s="581" t="s">
        <v>64</v>
      </c>
      <c r="B590" s="605"/>
      <c r="C590" s="595"/>
      <c r="D590" s="606"/>
      <c r="E590" s="607"/>
      <c r="F590" s="611">
        <f>SUM(F587:F589)</f>
        <v>5680</v>
      </c>
      <c r="G590" s="611">
        <f aca="true" t="shared" si="99" ref="G590:N590">SUM(G587:G589)</f>
        <v>0</v>
      </c>
      <c r="H590" s="611">
        <f t="shared" si="99"/>
        <v>0</v>
      </c>
      <c r="I590" s="611">
        <f t="shared" si="99"/>
        <v>0</v>
      </c>
      <c r="J590" s="611">
        <f t="shared" si="99"/>
        <v>329</v>
      </c>
      <c r="K590" s="611">
        <f t="shared" si="99"/>
        <v>84</v>
      </c>
      <c r="L590" s="611">
        <f t="shared" si="99"/>
        <v>0</v>
      </c>
      <c r="M590" s="611">
        <f t="shared" si="99"/>
        <v>0</v>
      </c>
      <c r="N590" s="611">
        <f t="shared" si="99"/>
        <v>5435</v>
      </c>
      <c r="O590" s="587"/>
    </row>
    <row r="591" spans="1:15" ht="22.5" customHeight="1">
      <c r="A591" s="100" t="s">
        <v>260</v>
      </c>
      <c r="B591" s="74"/>
      <c r="C591" s="404"/>
      <c r="D591" s="75"/>
      <c r="E591" s="335"/>
      <c r="F591" s="74"/>
      <c r="G591" s="74"/>
      <c r="H591" s="74"/>
      <c r="I591" s="74"/>
      <c r="J591" s="74"/>
      <c r="K591" s="74"/>
      <c r="L591" s="74"/>
      <c r="M591" s="74"/>
      <c r="N591" s="74"/>
      <c r="O591" s="76"/>
    </row>
    <row r="592" spans="1:15" ht="33" customHeight="1">
      <c r="A592" s="120">
        <v>13100202</v>
      </c>
      <c r="B592" s="59" t="s">
        <v>262</v>
      </c>
      <c r="C592" s="166" t="s">
        <v>263</v>
      </c>
      <c r="D592" s="398" t="s">
        <v>368</v>
      </c>
      <c r="E592" s="346">
        <v>15</v>
      </c>
      <c r="F592" s="59">
        <v>4000</v>
      </c>
      <c r="G592" s="14">
        <v>1530</v>
      </c>
      <c r="H592" s="59">
        <v>0</v>
      </c>
      <c r="I592" s="59">
        <v>0</v>
      </c>
      <c r="J592" s="59">
        <v>634</v>
      </c>
      <c r="K592" s="59">
        <v>0</v>
      </c>
      <c r="L592" s="59">
        <v>0</v>
      </c>
      <c r="M592" s="59">
        <v>0</v>
      </c>
      <c r="N592" s="59">
        <f>F592+G592+H592+I592-J592+K592-L592+M592</f>
        <v>4896</v>
      </c>
      <c r="O592" s="29"/>
    </row>
    <row r="593" spans="1:15" ht="33" customHeight="1">
      <c r="A593" s="120">
        <v>13100203</v>
      </c>
      <c r="B593" s="59" t="s">
        <v>264</v>
      </c>
      <c r="C593" s="166" t="s">
        <v>265</v>
      </c>
      <c r="D593" s="398" t="s">
        <v>368</v>
      </c>
      <c r="E593" s="346">
        <v>15</v>
      </c>
      <c r="F593" s="59">
        <v>2174</v>
      </c>
      <c r="G593" s="59">
        <v>0</v>
      </c>
      <c r="H593" s="59">
        <v>0</v>
      </c>
      <c r="I593" s="59">
        <v>0</v>
      </c>
      <c r="J593" s="59">
        <v>0</v>
      </c>
      <c r="K593" s="59">
        <v>56</v>
      </c>
      <c r="L593" s="59">
        <v>0</v>
      </c>
      <c r="M593" s="59">
        <v>0</v>
      </c>
      <c r="N593" s="59">
        <f>F593+G593+H593+I593-J593+K593-L593+M593</f>
        <v>2230</v>
      </c>
      <c r="O593" s="29"/>
    </row>
    <row r="594" spans="1:15" ht="33" customHeight="1">
      <c r="A594" s="695">
        <v>13100204</v>
      </c>
      <c r="B594" s="14" t="s">
        <v>421</v>
      </c>
      <c r="C594" s="43" t="s">
        <v>1071</v>
      </c>
      <c r="D594" s="398" t="s">
        <v>368</v>
      </c>
      <c r="E594" s="346">
        <v>15</v>
      </c>
      <c r="F594" s="59">
        <v>4000</v>
      </c>
      <c r="G594" s="59">
        <v>1530</v>
      </c>
      <c r="H594" s="59">
        <v>0</v>
      </c>
      <c r="I594" s="59">
        <v>0</v>
      </c>
      <c r="J594" s="59">
        <v>634</v>
      </c>
      <c r="K594" s="59">
        <v>0</v>
      </c>
      <c r="L594" s="59">
        <v>0</v>
      </c>
      <c r="M594" s="59">
        <v>0</v>
      </c>
      <c r="N594" s="59">
        <f>F594+G594+H594+I594-J594+K594-L594+M594</f>
        <v>4896</v>
      </c>
      <c r="O594" s="29"/>
    </row>
    <row r="595" spans="1:15" ht="21" customHeight="1">
      <c r="A595" s="581" t="s">
        <v>64</v>
      </c>
      <c r="B595" s="605"/>
      <c r="C595" s="595"/>
      <c r="D595" s="606"/>
      <c r="E595" s="607"/>
      <c r="F595" s="611">
        <f aca="true" t="shared" si="100" ref="F595:N595">SUM(F592:F594)</f>
        <v>10174</v>
      </c>
      <c r="G595" s="611">
        <f t="shared" si="100"/>
        <v>3060</v>
      </c>
      <c r="H595" s="611">
        <f t="shared" si="100"/>
        <v>0</v>
      </c>
      <c r="I595" s="611">
        <f t="shared" si="100"/>
        <v>0</v>
      </c>
      <c r="J595" s="611">
        <f t="shared" si="100"/>
        <v>1268</v>
      </c>
      <c r="K595" s="611">
        <f t="shared" si="100"/>
        <v>56</v>
      </c>
      <c r="L595" s="611">
        <f t="shared" si="100"/>
        <v>0</v>
      </c>
      <c r="M595" s="611">
        <f t="shared" si="100"/>
        <v>0</v>
      </c>
      <c r="N595" s="611">
        <f t="shared" si="100"/>
        <v>12022</v>
      </c>
      <c r="O595" s="587"/>
    </row>
    <row r="596" spans="1:15" ht="22.5" customHeight="1">
      <c r="A596" s="100" t="s">
        <v>531</v>
      </c>
      <c r="B596" s="77"/>
      <c r="C596" s="404"/>
      <c r="D596" s="77"/>
      <c r="E596" s="338"/>
      <c r="F596" s="77"/>
      <c r="G596" s="77"/>
      <c r="H596" s="77"/>
      <c r="I596" s="77"/>
      <c r="J596" s="77"/>
      <c r="K596" s="77"/>
      <c r="L596" s="77"/>
      <c r="M596" s="77"/>
      <c r="N596" s="588"/>
      <c r="O596" s="76"/>
    </row>
    <row r="597" spans="1:15" ht="33" customHeight="1">
      <c r="A597" s="120">
        <v>11100520</v>
      </c>
      <c r="B597" s="59" t="s">
        <v>471</v>
      </c>
      <c r="C597" s="166" t="s">
        <v>532</v>
      </c>
      <c r="D597" s="43" t="s">
        <v>533</v>
      </c>
      <c r="E597" s="346">
        <v>15</v>
      </c>
      <c r="F597" s="59">
        <v>2858</v>
      </c>
      <c r="G597" s="59">
        <v>0</v>
      </c>
      <c r="H597" s="59">
        <v>0</v>
      </c>
      <c r="I597" s="59">
        <v>0</v>
      </c>
      <c r="J597" s="59">
        <v>62</v>
      </c>
      <c r="K597" s="59">
        <v>0</v>
      </c>
      <c r="L597" s="59">
        <v>0</v>
      </c>
      <c r="M597" s="59">
        <v>0</v>
      </c>
      <c r="N597" s="59">
        <f>F597+G597+H597+I597-J597+K597-L597+M597</f>
        <v>2796</v>
      </c>
      <c r="O597" s="29"/>
    </row>
    <row r="598" spans="1:15" s="23" customFormat="1" ht="21" customHeight="1">
      <c r="A598" s="581" t="s">
        <v>64</v>
      </c>
      <c r="B598" s="605"/>
      <c r="C598" s="595"/>
      <c r="D598" s="606"/>
      <c r="E598" s="607"/>
      <c r="F598" s="611">
        <f aca="true" t="shared" si="101" ref="F598:N598">F597</f>
        <v>2858</v>
      </c>
      <c r="G598" s="611">
        <f t="shared" si="101"/>
        <v>0</v>
      </c>
      <c r="H598" s="611">
        <f t="shared" si="101"/>
        <v>0</v>
      </c>
      <c r="I598" s="611">
        <f t="shared" si="101"/>
        <v>0</v>
      </c>
      <c r="J598" s="611">
        <f t="shared" si="101"/>
        <v>62</v>
      </c>
      <c r="K598" s="611">
        <f t="shared" si="101"/>
        <v>0</v>
      </c>
      <c r="L598" s="611">
        <f t="shared" si="101"/>
        <v>0</v>
      </c>
      <c r="M598" s="611">
        <f t="shared" si="101"/>
        <v>0</v>
      </c>
      <c r="N598" s="611">
        <f t="shared" si="101"/>
        <v>2796</v>
      </c>
      <c r="O598" s="587"/>
    </row>
    <row r="599" spans="1:15" ht="22.5" customHeight="1">
      <c r="A599" s="100" t="s">
        <v>357</v>
      </c>
      <c r="B599" s="77"/>
      <c r="C599" s="404"/>
      <c r="D599" s="77"/>
      <c r="E599" s="338"/>
      <c r="F599" s="77"/>
      <c r="G599" s="77"/>
      <c r="H599" s="77"/>
      <c r="I599" s="77"/>
      <c r="J599" s="77"/>
      <c r="K599" s="77"/>
      <c r="L599" s="77"/>
      <c r="M599" s="77"/>
      <c r="N599" s="77"/>
      <c r="O599" s="76"/>
    </row>
    <row r="600" spans="1:15" ht="33" customHeight="1">
      <c r="A600" s="170">
        <v>131001</v>
      </c>
      <c r="B600" s="14" t="s">
        <v>1009</v>
      </c>
      <c r="C600" s="656" t="s">
        <v>1074</v>
      </c>
      <c r="D600" s="43" t="s">
        <v>564</v>
      </c>
      <c r="E600" s="346">
        <v>15</v>
      </c>
      <c r="F600" s="59">
        <v>3109</v>
      </c>
      <c r="G600" s="59">
        <v>0</v>
      </c>
      <c r="H600" s="59">
        <v>0</v>
      </c>
      <c r="I600" s="59">
        <v>0</v>
      </c>
      <c r="J600" s="59">
        <v>109</v>
      </c>
      <c r="K600" s="59">
        <v>0</v>
      </c>
      <c r="L600" s="59">
        <v>0</v>
      </c>
      <c r="M600" s="59">
        <v>0</v>
      </c>
      <c r="N600" s="59">
        <f>F600+G600+H600+I600-J600+K600-L600+M600</f>
        <v>3000</v>
      </c>
      <c r="O600" s="29"/>
    </row>
    <row r="601" spans="1:15" s="23" customFormat="1" ht="21" customHeight="1">
      <c r="A601" s="581" t="s">
        <v>64</v>
      </c>
      <c r="B601" s="605"/>
      <c r="C601" s="595"/>
      <c r="D601" s="606"/>
      <c r="E601" s="607"/>
      <c r="F601" s="611">
        <f aca="true" t="shared" si="102" ref="F601:M601">F600</f>
        <v>3109</v>
      </c>
      <c r="G601" s="611">
        <f t="shared" si="102"/>
        <v>0</v>
      </c>
      <c r="H601" s="611">
        <f t="shared" si="102"/>
        <v>0</v>
      </c>
      <c r="I601" s="611">
        <f t="shared" si="102"/>
        <v>0</v>
      </c>
      <c r="J601" s="611">
        <f>J600</f>
        <v>109</v>
      </c>
      <c r="K601" s="611">
        <f t="shared" si="102"/>
        <v>0</v>
      </c>
      <c r="L601" s="611">
        <f t="shared" si="102"/>
        <v>0</v>
      </c>
      <c r="M601" s="611">
        <f t="shared" si="102"/>
        <v>0</v>
      </c>
      <c r="N601" s="611">
        <f>N600</f>
        <v>3000</v>
      </c>
      <c r="O601" s="587"/>
    </row>
    <row r="602" spans="1:15" ht="24" customHeight="1">
      <c r="A602" s="56"/>
      <c r="B602" s="181" t="s">
        <v>31</v>
      </c>
      <c r="C602" s="413"/>
      <c r="D602" s="61"/>
      <c r="E602" s="347"/>
      <c r="F602" s="71">
        <f aca="true" t="shared" si="103" ref="F602:N602">F590+F595+F598+F601</f>
        <v>21821</v>
      </c>
      <c r="G602" s="71">
        <f t="shared" si="103"/>
        <v>3060</v>
      </c>
      <c r="H602" s="71">
        <f t="shared" si="103"/>
        <v>0</v>
      </c>
      <c r="I602" s="71">
        <f t="shared" si="103"/>
        <v>0</v>
      </c>
      <c r="J602" s="71">
        <f t="shared" si="103"/>
        <v>1768</v>
      </c>
      <c r="K602" s="71">
        <f t="shared" si="103"/>
        <v>140</v>
      </c>
      <c r="L602" s="71">
        <f t="shared" si="103"/>
        <v>0</v>
      </c>
      <c r="M602" s="71">
        <f t="shared" si="103"/>
        <v>0</v>
      </c>
      <c r="N602" s="71">
        <f t="shared" si="103"/>
        <v>23253</v>
      </c>
      <c r="O602" s="58"/>
    </row>
    <row r="603" spans="1:15" s="187" customFormat="1" ht="48.75" customHeight="1">
      <c r="A603" s="437"/>
      <c r="B603" s="438"/>
      <c r="C603" s="438"/>
      <c r="D603" s="438" t="s">
        <v>463</v>
      </c>
      <c r="E603" s="439"/>
      <c r="F603" s="438"/>
      <c r="G603" s="438"/>
      <c r="H603" s="438"/>
      <c r="J603" s="443" t="s">
        <v>464</v>
      </c>
      <c r="K603" s="443"/>
      <c r="L603" s="438"/>
      <c r="M603" s="438"/>
      <c r="N603" s="438" t="s">
        <v>464</v>
      </c>
      <c r="O603" s="440"/>
    </row>
    <row r="604" spans="1:15" ht="15" customHeight="1">
      <c r="A604" s="437" t="s">
        <v>472</v>
      </c>
      <c r="B604" s="438"/>
      <c r="C604" s="438" t="s">
        <v>1285</v>
      </c>
      <c r="D604" s="438"/>
      <c r="E604" s="439"/>
      <c r="F604" s="438"/>
      <c r="G604" s="438"/>
      <c r="H604" s="438"/>
      <c r="J604" s="443" t="s">
        <v>975</v>
      </c>
      <c r="K604" s="460"/>
      <c r="L604" s="437"/>
      <c r="M604" s="438" t="s">
        <v>972</v>
      </c>
      <c r="N604" s="438"/>
      <c r="O604" s="441"/>
    </row>
    <row r="605" spans="1:15" ht="14.25" customHeight="1">
      <c r="A605" s="437"/>
      <c r="B605" s="438"/>
      <c r="C605" s="438" t="s">
        <v>600</v>
      </c>
      <c r="D605" s="438"/>
      <c r="E605" s="439"/>
      <c r="F605" s="438"/>
      <c r="G605" s="438"/>
      <c r="H605" s="438"/>
      <c r="J605" s="442" t="s">
        <v>461</v>
      </c>
      <c r="K605" s="442"/>
      <c r="L605" s="438"/>
      <c r="M605" s="438" t="s">
        <v>462</v>
      </c>
      <c r="N605" s="438"/>
      <c r="O605" s="440"/>
    </row>
    <row r="606" spans="1:15" ht="3" customHeight="1">
      <c r="A606" s="86"/>
      <c r="B606" s="87"/>
      <c r="C606" s="418"/>
      <c r="D606" s="87"/>
      <c r="E606" s="355"/>
      <c r="F606" s="87"/>
      <c r="G606" s="87"/>
      <c r="H606" s="87"/>
      <c r="I606" s="87"/>
      <c r="J606" s="87"/>
      <c r="K606" s="87"/>
      <c r="L606" s="87"/>
      <c r="M606" s="87"/>
      <c r="N606" s="87"/>
      <c r="O606" s="89"/>
    </row>
    <row r="607" spans="1:15" ht="27.75" customHeight="1">
      <c r="A607" s="183" t="s">
        <v>0</v>
      </c>
      <c r="B607" s="33"/>
      <c r="C607" s="169" t="s">
        <v>624</v>
      </c>
      <c r="D607" s="169"/>
      <c r="E607" s="325"/>
      <c r="F607" s="55"/>
      <c r="G607" s="4"/>
      <c r="H607" s="4"/>
      <c r="I607" s="4"/>
      <c r="J607" s="4"/>
      <c r="K607" s="4"/>
      <c r="L607" s="4"/>
      <c r="M607" s="4"/>
      <c r="N607" s="4"/>
      <c r="O607" s="27"/>
    </row>
    <row r="608" spans="1:15" ht="15" customHeight="1">
      <c r="A608" s="6"/>
      <c r="B608" s="96" t="s">
        <v>25</v>
      </c>
      <c r="C608" s="401"/>
      <c r="D608" s="7"/>
      <c r="E608" s="315"/>
      <c r="F608" s="7"/>
      <c r="G608" s="7"/>
      <c r="H608" s="7"/>
      <c r="I608" s="8"/>
      <c r="J608" s="7"/>
      <c r="K608" s="7"/>
      <c r="L608" s="8"/>
      <c r="M608" s="7"/>
      <c r="N608" s="7"/>
      <c r="O608" s="391" t="s">
        <v>1398</v>
      </c>
    </row>
    <row r="609" spans="1:15" s="255" customFormat="1" ht="19.5" customHeight="1">
      <c r="A609" s="206"/>
      <c r="B609" s="241"/>
      <c r="C609" s="419"/>
      <c r="D609" s="242" t="s">
        <v>1471</v>
      </c>
      <c r="E609" s="358"/>
      <c r="F609" s="7"/>
      <c r="G609" s="7"/>
      <c r="H609" s="7"/>
      <c r="I609" s="7"/>
      <c r="J609" s="7"/>
      <c r="K609" s="7"/>
      <c r="L609" s="7"/>
      <c r="M609" s="7"/>
      <c r="N609" s="7"/>
      <c r="O609" s="144"/>
    </row>
    <row r="610" spans="1:15" ht="26.25" customHeight="1">
      <c r="A610" s="668" t="s">
        <v>427</v>
      </c>
      <c r="B610" s="275" t="s">
        <v>428</v>
      </c>
      <c r="C610" s="426" t="s">
        <v>1</v>
      </c>
      <c r="D610" s="275" t="s">
        <v>426</v>
      </c>
      <c r="E610" s="370" t="s">
        <v>434</v>
      </c>
      <c r="F610" s="276" t="s">
        <v>423</v>
      </c>
      <c r="G610" s="276" t="s">
        <v>424</v>
      </c>
      <c r="H610" s="276" t="s">
        <v>33</v>
      </c>
      <c r="I610" s="276" t="s">
        <v>425</v>
      </c>
      <c r="J610" s="276" t="s">
        <v>17</v>
      </c>
      <c r="K610" s="276" t="s">
        <v>18</v>
      </c>
      <c r="L610" s="276" t="s">
        <v>432</v>
      </c>
      <c r="M610" s="276" t="s">
        <v>30</v>
      </c>
      <c r="N610" s="276" t="s">
        <v>429</v>
      </c>
      <c r="O610" s="669" t="s">
        <v>19</v>
      </c>
    </row>
    <row r="611" spans="1:15" ht="19.5" customHeight="1">
      <c r="A611" s="670" t="s">
        <v>266</v>
      </c>
      <c r="B611" s="221"/>
      <c r="C611" s="388"/>
      <c r="D611" s="221"/>
      <c r="E611" s="365"/>
      <c r="F611" s="221"/>
      <c r="G611" s="221"/>
      <c r="H611" s="221"/>
      <c r="I611" s="221"/>
      <c r="J611" s="221"/>
      <c r="K611" s="221"/>
      <c r="L611" s="221"/>
      <c r="M611" s="221"/>
      <c r="N611" s="221"/>
      <c r="O611" s="533"/>
    </row>
    <row r="612" spans="1:15" ht="37.5" customHeight="1">
      <c r="A612" s="222">
        <v>1400001</v>
      </c>
      <c r="B612" s="130" t="s">
        <v>1186</v>
      </c>
      <c r="C612" s="386" t="s">
        <v>1185</v>
      </c>
      <c r="D612" s="131" t="s">
        <v>347</v>
      </c>
      <c r="E612" s="351">
        <v>15</v>
      </c>
      <c r="F612" s="130">
        <v>10763</v>
      </c>
      <c r="G612" s="130">
        <v>0</v>
      </c>
      <c r="H612" s="130">
        <v>0</v>
      </c>
      <c r="I612" s="130">
        <v>0</v>
      </c>
      <c r="J612" s="130">
        <v>1763</v>
      </c>
      <c r="K612" s="130">
        <v>0</v>
      </c>
      <c r="L612" s="130">
        <v>0</v>
      </c>
      <c r="M612" s="130">
        <v>0</v>
      </c>
      <c r="N612" s="130">
        <f>F612+G612+H612+I612-J612+K612-L612+M612</f>
        <v>9000</v>
      </c>
      <c r="O612" s="541"/>
    </row>
    <row r="613" spans="1:15" ht="37.5" customHeight="1">
      <c r="A613" s="895">
        <v>140002</v>
      </c>
      <c r="B613" s="140" t="s">
        <v>1176</v>
      </c>
      <c r="C613" s="421" t="s">
        <v>1242</v>
      </c>
      <c r="D613" s="141" t="s">
        <v>594</v>
      </c>
      <c r="E613" s="385">
        <v>15</v>
      </c>
      <c r="F613" s="140">
        <v>6348</v>
      </c>
      <c r="G613" s="140">
        <v>0</v>
      </c>
      <c r="H613" s="140">
        <v>300</v>
      </c>
      <c r="I613" s="140">
        <v>0</v>
      </c>
      <c r="J613" s="140">
        <v>809</v>
      </c>
      <c r="K613" s="140">
        <v>0</v>
      </c>
      <c r="L613" s="140">
        <v>0</v>
      </c>
      <c r="M613" s="140">
        <v>0</v>
      </c>
      <c r="N613" s="140">
        <f>F613+G613+H613+I613-J613+K613-L613+M613</f>
        <v>5839</v>
      </c>
      <c r="O613" s="896"/>
    </row>
    <row r="614" spans="1:15" ht="37.5" customHeight="1">
      <c r="A614" s="534">
        <v>3130101</v>
      </c>
      <c r="B614" s="476" t="s">
        <v>374</v>
      </c>
      <c r="C614" s="477" t="s">
        <v>95</v>
      </c>
      <c r="D614" s="742" t="s">
        <v>51</v>
      </c>
      <c r="E614" s="479">
        <v>15</v>
      </c>
      <c r="F614" s="476">
        <v>3549</v>
      </c>
      <c r="G614" s="476">
        <v>0</v>
      </c>
      <c r="H614" s="476">
        <v>0</v>
      </c>
      <c r="I614" s="476">
        <v>0</v>
      </c>
      <c r="J614" s="476">
        <v>175</v>
      </c>
      <c r="K614" s="476">
        <v>0</v>
      </c>
      <c r="L614" s="476">
        <v>0</v>
      </c>
      <c r="M614" s="476">
        <v>0</v>
      </c>
      <c r="N614" s="476">
        <f>F614+G614+H614+I614-J614+K614-L614+M614</f>
        <v>3374</v>
      </c>
      <c r="O614" s="131"/>
    </row>
    <row r="615" spans="1:15" ht="18" customHeight="1">
      <c r="A615" s="897" t="s">
        <v>64</v>
      </c>
      <c r="B615" s="890"/>
      <c r="C615" s="517"/>
      <c r="D615" s="517"/>
      <c r="E615" s="519"/>
      <c r="F615" s="898">
        <f>SUM(F612:F614)</f>
        <v>20660</v>
      </c>
      <c r="G615" s="898">
        <f aca="true" t="shared" si="104" ref="G615:N615">SUM(G612:G614)</f>
        <v>0</v>
      </c>
      <c r="H615" s="898">
        <f t="shared" si="104"/>
        <v>300</v>
      </c>
      <c r="I615" s="898">
        <f t="shared" si="104"/>
        <v>0</v>
      </c>
      <c r="J615" s="898">
        <f t="shared" si="104"/>
        <v>2747</v>
      </c>
      <c r="K615" s="898">
        <f t="shared" si="104"/>
        <v>0</v>
      </c>
      <c r="L615" s="898">
        <f t="shared" si="104"/>
        <v>0</v>
      </c>
      <c r="M615" s="898">
        <f t="shared" si="104"/>
        <v>0</v>
      </c>
      <c r="N615" s="898">
        <f t="shared" si="104"/>
        <v>18213</v>
      </c>
      <c r="O615" s="899"/>
    </row>
    <row r="616" spans="1:15" ht="19.5" customHeight="1">
      <c r="A616" s="670" t="s">
        <v>12</v>
      </c>
      <c r="B616" s="134"/>
      <c r="C616" s="388"/>
      <c r="D616" s="388"/>
      <c r="E616" s="352"/>
      <c r="F616" s="221"/>
      <c r="G616" s="221"/>
      <c r="H616" s="221"/>
      <c r="I616" s="221"/>
      <c r="J616" s="221"/>
      <c r="K616" s="221"/>
      <c r="L616" s="221"/>
      <c r="M616" s="221"/>
      <c r="N616" s="221"/>
      <c r="O616" s="533"/>
    </row>
    <row r="617" spans="1:15" ht="37.5" customHeight="1">
      <c r="A617" s="222">
        <v>14100101</v>
      </c>
      <c r="B617" s="382" t="s">
        <v>482</v>
      </c>
      <c r="C617" s="386" t="s">
        <v>483</v>
      </c>
      <c r="D617" s="433" t="s">
        <v>42</v>
      </c>
      <c r="E617" s="351">
        <v>15</v>
      </c>
      <c r="F617" s="130">
        <v>4242</v>
      </c>
      <c r="G617" s="130">
        <v>0</v>
      </c>
      <c r="H617" s="130">
        <v>0</v>
      </c>
      <c r="I617" s="130">
        <v>0</v>
      </c>
      <c r="J617" s="130">
        <v>388</v>
      </c>
      <c r="K617" s="130">
        <v>0</v>
      </c>
      <c r="L617" s="130">
        <v>0</v>
      </c>
      <c r="M617" s="130">
        <v>0</v>
      </c>
      <c r="N617" s="130">
        <f aca="true" t="shared" si="105" ref="N617:N623">F617+G617+H617+I617-J617+K617-L617+M617</f>
        <v>3854</v>
      </c>
      <c r="O617" s="541"/>
    </row>
    <row r="618" spans="1:15" ht="37.5" customHeight="1">
      <c r="A618" s="222">
        <v>14100201</v>
      </c>
      <c r="B618" s="130" t="s">
        <v>268</v>
      </c>
      <c r="C618" s="386" t="s">
        <v>631</v>
      </c>
      <c r="D618" s="433" t="s">
        <v>269</v>
      </c>
      <c r="E618" s="351">
        <v>15</v>
      </c>
      <c r="F618" s="130">
        <v>2542</v>
      </c>
      <c r="G618" s="132">
        <v>0</v>
      </c>
      <c r="H618" s="130">
        <v>300</v>
      </c>
      <c r="I618" s="130">
        <v>0</v>
      </c>
      <c r="J618" s="130">
        <v>12</v>
      </c>
      <c r="K618" s="130">
        <v>0</v>
      </c>
      <c r="L618" s="130">
        <v>0</v>
      </c>
      <c r="M618" s="130">
        <v>0</v>
      </c>
      <c r="N618" s="130">
        <f t="shared" si="105"/>
        <v>2830</v>
      </c>
      <c r="O618" s="541"/>
    </row>
    <row r="619" spans="1:15" ht="37.5" customHeight="1">
      <c r="A619" s="222">
        <v>14100203</v>
      </c>
      <c r="B619" s="130" t="s">
        <v>270</v>
      </c>
      <c r="C619" s="386" t="s">
        <v>630</v>
      </c>
      <c r="D619" s="433" t="s">
        <v>269</v>
      </c>
      <c r="E619" s="351">
        <v>15</v>
      </c>
      <c r="F619" s="130">
        <v>2542</v>
      </c>
      <c r="G619" s="130">
        <v>490</v>
      </c>
      <c r="H619" s="130">
        <v>300</v>
      </c>
      <c r="I619" s="130">
        <v>0</v>
      </c>
      <c r="J619" s="130">
        <v>80</v>
      </c>
      <c r="K619" s="130">
        <v>0</v>
      </c>
      <c r="L619" s="130">
        <v>200</v>
      </c>
      <c r="M619" s="130">
        <v>0</v>
      </c>
      <c r="N619" s="130">
        <f t="shared" si="105"/>
        <v>3052</v>
      </c>
      <c r="O619" s="541"/>
    </row>
    <row r="620" spans="1:15" ht="37.5" customHeight="1">
      <c r="A620" s="222">
        <v>14100401</v>
      </c>
      <c r="B620" s="130" t="s">
        <v>271</v>
      </c>
      <c r="C620" s="386" t="s">
        <v>628</v>
      </c>
      <c r="D620" s="433" t="s">
        <v>13</v>
      </c>
      <c r="E620" s="351">
        <v>15</v>
      </c>
      <c r="F620" s="130">
        <v>2730</v>
      </c>
      <c r="G620" s="130">
        <v>590</v>
      </c>
      <c r="H620" s="130">
        <v>300</v>
      </c>
      <c r="I620" s="130">
        <v>0</v>
      </c>
      <c r="J620" s="130">
        <v>132</v>
      </c>
      <c r="K620" s="130">
        <v>0</v>
      </c>
      <c r="L620" s="130">
        <v>0</v>
      </c>
      <c r="M620" s="130">
        <v>0</v>
      </c>
      <c r="N620" s="130">
        <f>F620+G620+H620+I620-J620+K620-L620+M620</f>
        <v>3488</v>
      </c>
      <c r="O620" s="541"/>
    </row>
    <row r="621" spans="1:15" ht="37.5" customHeight="1">
      <c r="A621" s="222">
        <v>14100402</v>
      </c>
      <c r="B621" s="130" t="s">
        <v>272</v>
      </c>
      <c r="C621" s="386" t="s">
        <v>629</v>
      </c>
      <c r="D621" s="131" t="s">
        <v>13</v>
      </c>
      <c r="E621" s="351">
        <v>15</v>
      </c>
      <c r="F621" s="130">
        <v>2730</v>
      </c>
      <c r="G621" s="130">
        <v>1180</v>
      </c>
      <c r="H621" s="130">
        <v>300</v>
      </c>
      <c r="I621" s="130">
        <v>0</v>
      </c>
      <c r="J621" s="130">
        <v>335</v>
      </c>
      <c r="K621" s="130">
        <v>0</v>
      </c>
      <c r="L621" s="130">
        <v>0</v>
      </c>
      <c r="M621" s="130">
        <v>0</v>
      </c>
      <c r="N621" s="130">
        <f>F621+G621+H621+I621-J621+K621-L621+M621</f>
        <v>3875</v>
      </c>
      <c r="O621" s="541"/>
    </row>
    <row r="622" spans="1:15" ht="37.5" customHeight="1">
      <c r="A622" s="545">
        <v>14100403</v>
      </c>
      <c r="B622" s="130" t="s">
        <v>653</v>
      </c>
      <c r="C622" s="386" t="s">
        <v>654</v>
      </c>
      <c r="D622" s="131" t="s">
        <v>13</v>
      </c>
      <c r="E622" s="351">
        <v>15</v>
      </c>
      <c r="F622" s="130">
        <v>2730</v>
      </c>
      <c r="G622" s="130">
        <v>590</v>
      </c>
      <c r="H622" s="130">
        <v>300</v>
      </c>
      <c r="I622" s="382">
        <v>0</v>
      </c>
      <c r="J622" s="130">
        <v>132</v>
      </c>
      <c r="K622" s="130">
        <v>0</v>
      </c>
      <c r="L622" s="130">
        <v>0</v>
      </c>
      <c r="M622" s="130">
        <v>0</v>
      </c>
      <c r="N622" s="130">
        <f>F622+G622+H622+I622-J622+K622-L622+M622</f>
        <v>3488</v>
      </c>
      <c r="O622" s="541"/>
    </row>
    <row r="623" spans="1:15" s="23" customFormat="1" ht="37.5" customHeight="1">
      <c r="A623" s="222">
        <v>14100412</v>
      </c>
      <c r="B623" s="130" t="s">
        <v>273</v>
      </c>
      <c r="C623" s="386" t="s">
        <v>627</v>
      </c>
      <c r="D623" s="131" t="s">
        <v>267</v>
      </c>
      <c r="E623" s="351">
        <v>15</v>
      </c>
      <c r="F623" s="130">
        <v>6347</v>
      </c>
      <c r="G623" s="130">
        <v>2907</v>
      </c>
      <c r="H623" s="130">
        <v>300</v>
      </c>
      <c r="I623" s="130">
        <v>0</v>
      </c>
      <c r="J623" s="130">
        <v>1429</v>
      </c>
      <c r="K623" s="130">
        <v>0</v>
      </c>
      <c r="L623" s="130">
        <v>0</v>
      </c>
      <c r="M623" s="130">
        <v>0</v>
      </c>
      <c r="N623" s="130">
        <f t="shared" si="105"/>
        <v>8125</v>
      </c>
      <c r="O623" s="541"/>
    </row>
    <row r="624" spans="1:15" s="41" customFormat="1" ht="21" customHeight="1">
      <c r="A624" s="858" t="s">
        <v>64</v>
      </c>
      <c r="B624" s="859"/>
      <c r="C624" s="860"/>
      <c r="D624" s="861"/>
      <c r="E624" s="862"/>
      <c r="F624" s="863">
        <f aca="true" t="shared" si="106" ref="F624:N624">SUM(F617:F623)</f>
        <v>23863</v>
      </c>
      <c r="G624" s="863">
        <f t="shared" si="106"/>
        <v>5757</v>
      </c>
      <c r="H624" s="863">
        <f t="shared" si="106"/>
        <v>1800</v>
      </c>
      <c r="I624" s="863">
        <f t="shared" si="106"/>
        <v>0</v>
      </c>
      <c r="J624" s="863">
        <f t="shared" si="106"/>
        <v>2508</v>
      </c>
      <c r="K624" s="863">
        <f t="shared" si="106"/>
        <v>0</v>
      </c>
      <c r="L624" s="863">
        <f t="shared" si="106"/>
        <v>200</v>
      </c>
      <c r="M624" s="863">
        <f t="shared" si="106"/>
        <v>0</v>
      </c>
      <c r="N624" s="863">
        <f t="shared" si="106"/>
        <v>28712</v>
      </c>
      <c r="O624" s="864"/>
    </row>
    <row r="625" spans="1:15" s="187" customFormat="1" ht="18.75" customHeight="1">
      <c r="A625" s="648"/>
      <c r="B625" s="542" t="s">
        <v>31</v>
      </c>
      <c r="C625" s="543"/>
      <c r="D625" s="649"/>
      <c r="E625" s="650"/>
      <c r="F625" s="649">
        <f aca="true" t="shared" si="107" ref="F625:N625">F615+F624</f>
        <v>44523</v>
      </c>
      <c r="G625" s="544">
        <f t="shared" si="107"/>
        <v>5757</v>
      </c>
      <c r="H625" s="649">
        <f t="shared" si="107"/>
        <v>2100</v>
      </c>
      <c r="I625" s="649">
        <f t="shared" si="107"/>
        <v>0</v>
      </c>
      <c r="J625" s="649">
        <f t="shared" si="107"/>
        <v>5255</v>
      </c>
      <c r="K625" s="649">
        <f t="shared" si="107"/>
        <v>0</v>
      </c>
      <c r="L625" s="649">
        <f t="shared" si="107"/>
        <v>200</v>
      </c>
      <c r="M625" s="649">
        <f t="shared" si="107"/>
        <v>0</v>
      </c>
      <c r="N625" s="649">
        <f t="shared" si="107"/>
        <v>46925</v>
      </c>
      <c r="O625" s="651"/>
    </row>
    <row r="626" spans="1:15" ht="33.75" customHeight="1">
      <c r="A626" s="437"/>
      <c r="B626" s="438"/>
      <c r="C626" s="438" t="s">
        <v>463</v>
      </c>
      <c r="E626" s="439"/>
      <c r="F626" s="438"/>
      <c r="G626" s="438"/>
      <c r="H626" s="443" t="s">
        <v>464</v>
      </c>
      <c r="I626" s="443"/>
      <c r="K626" s="438"/>
      <c r="L626" s="438"/>
      <c r="M626" s="438"/>
      <c r="N626" s="438" t="s">
        <v>464</v>
      </c>
      <c r="O626" s="440"/>
    </row>
    <row r="627" spans="1:15" ht="15" customHeight="1">
      <c r="A627" s="437"/>
      <c r="B627" s="438"/>
      <c r="C627" s="438"/>
      <c r="D627" s="438"/>
      <c r="E627" s="439"/>
      <c r="F627" s="438"/>
      <c r="G627" s="438"/>
      <c r="H627" s="443"/>
      <c r="I627" s="470"/>
      <c r="K627" s="438"/>
      <c r="L627" s="437"/>
      <c r="M627" s="438"/>
      <c r="N627" s="438"/>
      <c r="O627" s="441"/>
    </row>
    <row r="628" spans="1:15" ht="18.75">
      <c r="A628" s="437" t="s">
        <v>472</v>
      </c>
      <c r="B628" s="438"/>
      <c r="C628" s="443" t="s">
        <v>1285</v>
      </c>
      <c r="D628" s="438"/>
      <c r="E628" s="439"/>
      <c r="F628" s="438"/>
      <c r="G628" s="438"/>
      <c r="H628" s="443" t="s">
        <v>975</v>
      </c>
      <c r="I628" s="470"/>
      <c r="K628" s="438"/>
      <c r="M628" s="438" t="s">
        <v>972</v>
      </c>
      <c r="N628" s="438"/>
      <c r="O628" s="441"/>
    </row>
    <row r="629" spans="1:15" ht="15" customHeight="1">
      <c r="A629" s="437"/>
      <c r="B629" s="438"/>
      <c r="C629" s="438" t="s">
        <v>601</v>
      </c>
      <c r="D629" s="438"/>
      <c r="E629" s="439"/>
      <c r="F629" s="438"/>
      <c r="G629" s="438"/>
      <c r="H629" s="442" t="s">
        <v>461</v>
      </c>
      <c r="I629" s="442"/>
      <c r="K629" s="438"/>
      <c r="M629" s="438" t="s">
        <v>462</v>
      </c>
      <c r="N629" s="438"/>
      <c r="O629" s="440"/>
    </row>
    <row r="630" spans="1:15" ht="33.75">
      <c r="A630" s="183" t="s">
        <v>0</v>
      </c>
      <c r="B630" s="33"/>
      <c r="C630" s="169" t="s">
        <v>624</v>
      </c>
      <c r="D630" s="169"/>
      <c r="E630" s="325"/>
      <c r="F630" s="4"/>
      <c r="G630" s="4"/>
      <c r="H630" s="4"/>
      <c r="I630" s="4"/>
      <c r="J630" s="4"/>
      <c r="K630" s="4"/>
      <c r="L630" s="4"/>
      <c r="M630" s="4"/>
      <c r="N630" s="4"/>
      <c r="O630" s="27"/>
    </row>
    <row r="631" spans="1:15" ht="20.25">
      <c r="A631" s="6"/>
      <c r="B631" s="177" t="s">
        <v>26</v>
      </c>
      <c r="C631" s="401"/>
      <c r="D631" s="7"/>
      <c r="E631" s="315"/>
      <c r="F631" s="7"/>
      <c r="G631" s="7"/>
      <c r="H631" s="7"/>
      <c r="I631" s="8"/>
      <c r="J631" s="7"/>
      <c r="K631" s="7"/>
      <c r="L631" s="8"/>
      <c r="M631" s="7"/>
      <c r="N631" s="7"/>
      <c r="O631" s="391" t="s">
        <v>1399</v>
      </c>
    </row>
    <row r="632" spans="1:15" s="255" customFormat="1" ht="33.75" customHeight="1">
      <c r="A632" s="10"/>
      <c r="B632" s="44"/>
      <c r="C632" s="402"/>
      <c r="D632" s="95" t="s">
        <v>1471</v>
      </c>
      <c r="E632" s="316"/>
      <c r="F632" s="12"/>
      <c r="G632" s="12"/>
      <c r="H632" s="12"/>
      <c r="I632" s="12"/>
      <c r="J632" s="12"/>
      <c r="K632" s="12"/>
      <c r="L632" s="12"/>
      <c r="M632" s="12"/>
      <c r="N632" s="12"/>
      <c r="O632" s="28"/>
    </row>
    <row r="633" spans="1:15" ht="30" customHeight="1">
      <c r="A633" s="211" t="s">
        <v>427</v>
      </c>
      <c r="B633" s="212" t="s">
        <v>428</v>
      </c>
      <c r="C633" s="412" t="s">
        <v>1</v>
      </c>
      <c r="D633" s="212" t="s">
        <v>426</v>
      </c>
      <c r="E633" s="372" t="s">
        <v>434</v>
      </c>
      <c r="F633" s="239" t="s">
        <v>423</v>
      </c>
      <c r="G633" s="239" t="s">
        <v>424</v>
      </c>
      <c r="H633" s="239" t="s">
        <v>33</v>
      </c>
      <c r="I633" s="239" t="s">
        <v>425</v>
      </c>
      <c r="J633" s="239" t="s">
        <v>17</v>
      </c>
      <c r="K633" s="239" t="s">
        <v>18</v>
      </c>
      <c r="L633" s="393" t="s">
        <v>432</v>
      </c>
      <c r="M633" s="239" t="s">
        <v>30</v>
      </c>
      <c r="N633" s="239" t="s">
        <v>429</v>
      </c>
      <c r="O633" s="258" t="s">
        <v>19</v>
      </c>
    </row>
    <row r="634" spans="1:15" ht="30" customHeight="1">
      <c r="A634" s="282" t="s">
        <v>274</v>
      </c>
      <c r="B634" s="283"/>
      <c r="C634" s="411"/>
      <c r="D634" s="283"/>
      <c r="E634" s="332"/>
      <c r="F634" s="283"/>
      <c r="G634" s="283"/>
      <c r="H634" s="283"/>
      <c r="I634" s="283"/>
      <c r="J634" s="283"/>
      <c r="K634" s="283"/>
      <c r="L634" s="283"/>
      <c r="M634" s="283"/>
      <c r="N634" s="283"/>
      <c r="O634" s="284"/>
    </row>
    <row r="635" spans="1:15" ht="39" customHeight="1">
      <c r="A635" s="120">
        <v>15100203</v>
      </c>
      <c r="B635" s="14" t="s">
        <v>277</v>
      </c>
      <c r="C635" s="166" t="s">
        <v>942</v>
      </c>
      <c r="D635" s="43" t="s">
        <v>276</v>
      </c>
      <c r="E635" s="346">
        <v>15</v>
      </c>
      <c r="F635" s="59">
        <v>1641</v>
      </c>
      <c r="G635" s="59">
        <v>0</v>
      </c>
      <c r="H635" s="59">
        <v>0</v>
      </c>
      <c r="I635" s="59">
        <v>0</v>
      </c>
      <c r="J635" s="59">
        <v>0</v>
      </c>
      <c r="K635" s="59">
        <v>107</v>
      </c>
      <c r="L635" s="59">
        <v>0</v>
      </c>
      <c r="M635" s="59">
        <v>0</v>
      </c>
      <c r="N635" s="59">
        <f>F635+G635+H635+I635-J635+K635-L635+M635</f>
        <v>1748</v>
      </c>
      <c r="O635" s="29"/>
    </row>
    <row r="636" spans="1:15" ht="39" customHeight="1">
      <c r="A636" s="120">
        <v>15100208</v>
      </c>
      <c r="B636" s="14" t="s">
        <v>529</v>
      </c>
      <c r="C636" s="166" t="s">
        <v>530</v>
      </c>
      <c r="D636" s="43" t="s">
        <v>344</v>
      </c>
      <c r="E636" s="346">
        <v>15</v>
      </c>
      <c r="F636" s="59">
        <v>3820</v>
      </c>
      <c r="G636" s="59">
        <v>0</v>
      </c>
      <c r="H636" s="59">
        <v>0</v>
      </c>
      <c r="I636" s="59">
        <v>0</v>
      </c>
      <c r="J636" s="59">
        <v>320</v>
      </c>
      <c r="K636" s="59">
        <v>0</v>
      </c>
      <c r="L636" s="59">
        <v>0</v>
      </c>
      <c r="M636" s="59">
        <v>0</v>
      </c>
      <c r="N636" s="59">
        <f>F636+G636+H636+I636-J636+K636-L636+M636</f>
        <v>3500</v>
      </c>
      <c r="O636" s="29"/>
    </row>
    <row r="637" spans="1:15" ht="18">
      <c r="A637" s="502" t="s">
        <v>64</v>
      </c>
      <c r="B637" s="553"/>
      <c r="C637" s="512"/>
      <c r="D637" s="523"/>
      <c r="E637" s="524"/>
      <c r="F637" s="526">
        <f aca="true" t="shared" si="108" ref="F637:N637">SUM(F635:F636)</f>
        <v>5461</v>
      </c>
      <c r="G637" s="526">
        <f t="shared" si="108"/>
        <v>0</v>
      </c>
      <c r="H637" s="526">
        <f t="shared" si="108"/>
        <v>0</v>
      </c>
      <c r="I637" s="526">
        <f t="shared" si="108"/>
        <v>0</v>
      </c>
      <c r="J637" s="526">
        <f t="shared" si="108"/>
        <v>320</v>
      </c>
      <c r="K637" s="526">
        <f t="shared" si="108"/>
        <v>107</v>
      </c>
      <c r="L637" s="526">
        <f t="shared" si="108"/>
        <v>0</v>
      </c>
      <c r="M637" s="526">
        <f t="shared" si="108"/>
        <v>0</v>
      </c>
      <c r="N637" s="526">
        <f t="shared" si="108"/>
        <v>5248</v>
      </c>
      <c r="O637" s="510"/>
    </row>
    <row r="638" spans="1:15" ht="33" customHeight="1">
      <c r="A638" s="100" t="s">
        <v>358</v>
      </c>
      <c r="B638" s="81"/>
      <c r="C638" s="404"/>
      <c r="D638" s="75"/>
      <c r="E638" s="335"/>
      <c r="F638" s="74"/>
      <c r="G638" s="74"/>
      <c r="H638" s="74"/>
      <c r="I638" s="74"/>
      <c r="J638" s="74"/>
      <c r="K638" s="74"/>
      <c r="L638" s="74"/>
      <c r="M638" s="74"/>
      <c r="N638" s="74"/>
      <c r="O638" s="76"/>
    </row>
    <row r="639" spans="1:15" ht="39.75" customHeight="1">
      <c r="A639" s="659">
        <v>1510001</v>
      </c>
      <c r="B639" s="667" t="s">
        <v>1010</v>
      </c>
      <c r="C639" s="656" t="s">
        <v>1107</v>
      </c>
      <c r="D639" s="398" t="s">
        <v>556</v>
      </c>
      <c r="E639" s="346">
        <v>15</v>
      </c>
      <c r="F639" s="59">
        <v>5662</v>
      </c>
      <c r="G639" s="59">
        <v>0</v>
      </c>
      <c r="H639" s="59">
        <v>0</v>
      </c>
      <c r="I639" s="59">
        <v>0</v>
      </c>
      <c r="J639" s="59">
        <v>662</v>
      </c>
      <c r="K639" s="59">
        <v>0</v>
      </c>
      <c r="L639" s="59">
        <v>0</v>
      </c>
      <c r="M639" s="59">
        <v>0</v>
      </c>
      <c r="N639" s="59">
        <f>F639+G639+H639+I639-J639+K639-L639+M639</f>
        <v>5000</v>
      </c>
      <c r="O639" s="29"/>
    </row>
    <row r="640" spans="1:15" ht="18">
      <c r="A640" s="502" t="s">
        <v>64</v>
      </c>
      <c r="B640" s="553"/>
      <c r="C640" s="512"/>
      <c r="D640" s="527"/>
      <c r="E640" s="524"/>
      <c r="F640" s="525">
        <f aca="true" t="shared" si="109" ref="F640:M640">SUM(F639:F639)</f>
        <v>5662</v>
      </c>
      <c r="G640" s="525">
        <f t="shared" si="109"/>
        <v>0</v>
      </c>
      <c r="H640" s="525">
        <f t="shared" si="109"/>
        <v>0</v>
      </c>
      <c r="I640" s="525">
        <f t="shared" si="109"/>
        <v>0</v>
      </c>
      <c r="J640" s="525">
        <f>SUM(J639:J639)</f>
        <v>662</v>
      </c>
      <c r="K640" s="525">
        <f t="shared" si="109"/>
        <v>0</v>
      </c>
      <c r="L640" s="525">
        <f t="shared" si="109"/>
        <v>0</v>
      </c>
      <c r="M640" s="525">
        <f t="shared" si="109"/>
        <v>0</v>
      </c>
      <c r="N640" s="525">
        <f>SUM(N639:N639)</f>
        <v>5000</v>
      </c>
      <c r="O640" s="510"/>
    </row>
    <row r="641" spans="1:15" ht="33.75" customHeight="1">
      <c r="A641" s="100" t="s">
        <v>359</v>
      </c>
      <c r="B641" s="81"/>
      <c r="C641" s="404"/>
      <c r="D641" s="431"/>
      <c r="E641" s="335"/>
      <c r="F641" s="74"/>
      <c r="G641" s="74"/>
      <c r="H641" s="74"/>
      <c r="I641" s="74"/>
      <c r="J641" s="74"/>
      <c r="K641" s="74"/>
      <c r="L641" s="74"/>
      <c r="M641" s="74"/>
      <c r="N641" s="74"/>
      <c r="O641" s="76"/>
    </row>
    <row r="642" spans="1:15" ht="39.75" customHeight="1">
      <c r="A642" s="170">
        <v>1520001</v>
      </c>
      <c r="B642" s="14" t="s">
        <v>1011</v>
      </c>
      <c r="C642" s="656" t="s">
        <v>1108</v>
      </c>
      <c r="D642" s="398" t="s">
        <v>557</v>
      </c>
      <c r="E642" s="329">
        <v>15</v>
      </c>
      <c r="F642" s="59">
        <v>5662</v>
      </c>
      <c r="G642" s="59">
        <v>0</v>
      </c>
      <c r="H642" s="59">
        <v>0</v>
      </c>
      <c r="I642" s="59">
        <v>0</v>
      </c>
      <c r="J642" s="59">
        <v>662</v>
      </c>
      <c r="K642" s="59">
        <v>0</v>
      </c>
      <c r="L642" s="59">
        <v>0</v>
      </c>
      <c r="M642" s="59">
        <v>0</v>
      </c>
      <c r="N642" s="59">
        <f>F642+G642+H642+I642-J642+K642-L642+M642</f>
        <v>5000</v>
      </c>
      <c r="O642" s="29"/>
    </row>
    <row r="643" spans="1:15" ht="39.75" customHeight="1">
      <c r="A643" s="120">
        <v>15100206</v>
      </c>
      <c r="B643" s="14" t="s">
        <v>280</v>
      </c>
      <c r="C643" s="166" t="s">
        <v>281</v>
      </c>
      <c r="D643" s="398" t="s">
        <v>51</v>
      </c>
      <c r="E643" s="329">
        <v>15</v>
      </c>
      <c r="F643" s="59">
        <v>1363</v>
      </c>
      <c r="G643" s="59">
        <v>0</v>
      </c>
      <c r="H643" s="59">
        <v>0</v>
      </c>
      <c r="I643" s="59">
        <v>0</v>
      </c>
      <c r="J643" s="59">
        <v>0</v>
      </c>
      <c r="K643" s="59">
        <v>124</v>
      </c>
      <c r="L643" s="59">
        <v>0</v>
      </c>
      <c r="M643" s="59">
        <v>0</v>
      </c>
      <c r="N643" s="59">
        <f>F643+G643+H643+I643-J643+K643-L643+M643</f>
        <v>1487</v>
      </c>
      <c r="O643" s="29"/>
    </row>
    <row r="644" spans="1:15" ht="18">
      <c r="A644" s="502" t="s">
        <v>64</v>
      </c>
      <c r="B644" s="522"/>
      <c r="C644" s="512"/>
      <c r="D644" s="523"/>
      <c r="E644" s="524"/>
      <c r="F644" s="526">
        <f aca="true" t="shared" si="110" ref="F644:N644">SUM(F642:F643)</f>
        <v>7025</v>
      </c>
      <c r="G644" s="526">
        <f t="shared" si="110"/>
        <v>0</v>
      </c>
      <c r="H644" s="526">
        <f t="shared" si="110"/>
        <v>0</v>
      </c>
      <c r="I644" s="526">
        <f t="shared" si="110"/>
        <v>0</v>
      </c>
      <c r="J644" s="526">
        <f t="shared" si="110"/>
        <v>662</v>
      </c>
      <c r="K644" s="526">
        <f t="shared" si="110"/>
        <v>124</v>
      </c>
      <c r="L644" s="526">
        <f t="shared" si="110"/>
        <v>0</v>
      </c>
      <c r="M644" s="526">
        <f t="shared" si="110"/>
        <v>0</v>
      </c>
      <c r="N644" s="526">
        <f t="shared" si="110"/>
        <v>6487</v>
      </c>
      <c r="O644" s="510"/>
    </row>
    <row r="645" spans="1:15" ht="22.5">
      <c r="A645" s="56"/>
      <c r="B645" s="181" t="s">
        <v>31</v>
      </c>
      <c r="C645" s="413"/>
      <c r="D645" s="68"/>
      <c r="E645" s="373"/>
      <c r="F645" s="69">
        <f aca="true" t="shared" si="111" ref="F645:N645">F637+F640+F644</f>
        <v>18148</v>
      </c>
      <c r="G645" s="69">
        <f t="shared" si="111"/>
        <v>0</v>
      </c>
      <c r="H645" s="69">
        <f t="shared" si="111"/>
        <v>0</v>
      </c>
      <c r="I645" s="69">
        <f t="shared" si="111"/>
        <v>0</v>
      </c>
      <c r="J645" s="69">
        <f t="shared" si="111"/>
        <v>1644</v>
      </c>
      <c r="K645" s="69">
        <f t="shared" si="111"/>
        <v>231</v>
      </c>
      <c r="L645" s="69">
        <f t="shared" si="111"/>
        <v>0</v>
      </c>
      <c r="M645" s="69">
        <f t="shared" si="111"/>
        <v>0</v>
      </c>
      <c r="N645" s="69">
        <f t="shared" si="111"/>
        <v>16735</v>
      </c>
      <c r="O645" s="58"/>
    </row>
    <row r="646" spans="1:15" s="187" customFormat="1" ht="18">
      <c r="A646" s="17"/>
      <c r="B646" s="1"/>
      <c r="C646" s="406"/>
      <c r="D646" s="1"/>
      <c r="E646" s="321"/>
      <c r="F646" s="1"/>
      <c r="G646" s="1"/>
      <c r="H646" s="1"/>
      <c r="I646" s="1"/>
      <c r="J646" s="1"/>
      <c r="K646" s="1"/>
      <c r="L646" s="1"/>
      <c r="M646" s="1"/>
      <c r="N646" s="1"/>
      <c r="O646" s="30"/>
    </row>
    <row r="647" spans="1:15" s="187" customFormat="1" ht="14.25">
      <c r="A647" s="437"/>
      <c r="B647" s="438"/>
      <c r="C647" s="438" t="s">
        <v>463</v>
      </c>
      <c r="E647" s="439"/>
      <c r="F647" s="438"/>
      <c r="G647" s="438"/>
      <c r="H647" s="438"/>
      <c r="K647" s="443" t="s">
        <v>464</v>
      </c>
      <c r="L647" s="443"/>
      <c r="M647" s="438"/>
      <c r="O647" s="438" t="s">
        <v>464</v>
      </c>
    </row>
    <row r="648" spans="1:15" ht="18.75">
      <c r="A648" s="437"/>
      <c r="B648" s="438"/>
      <c r="C648" s="438"/>
      <c r="D648" s="438"/>
      <c r="E648" s="439"/>
      <c r="F648" s="438"/>
      <c r="G648" s="438"/>
      <c r="H648" s="438"/>
      <c r="K648" s="443"/>
      <c r="L648" s="470"/>
      <c r="M648" s="438"/>
      <c r="N648" s="438"/>
      <c r="O648" s="441"/>
    </row>
    <row r="649" spans="1:15" ht="18.75">
      <c r="A649" s="437" t="s">
        <v>472</v>
      </c>
      <c r="B649" s="438"/>
      <c r="C649" s="443" t="s">
        <v>1285</v>
      </c>
      <c r="D649" s="438"/>
      <c r="E649" s="439"/>
      <c r="F649" s="438"/>
      <c r="G649" s="438"/>
      <c r="H649" s="438"/>
      <c r="K649" s="443" t="s">
        <v>975</v>
      </c>
      <c r="L649" s="470"/>
      <c r="N649" s="438" t="s">
        <v>973</v>
      </c>
      <c r="O649" s="441"/>
    </row>
    <row r="650" spans="1:15" ht="14.25" customHeight="1">
      <c r="A650" s="437"/>
      <c r="B650" s="438"/>
      <c r="C650" s="438" t="s">
        <v>601</v>
      </c>
      <c r="D650" s="438"/>
      <c r="E650" s="439"/>
      <c r="F650" s="438"/>
      <c r="G650" s="438"/>
      <c r="H650" s="438"/>
      <c r="K650" s="442" t="s">
        <v>461</v>
      </c>
      <c r="L650" s="442"/>
      <c r="N650" s="438" t="s">
        <v>609</v>
      </c>
      <c r="O650" s="440"/>
    </row>
    <row r="651" spans="1:15" ht="33.75">
      <c r="A651" s="183" t="s">
        <v>0</v>
      </c>
      <c r="B651" s="33"/>
      <c r="C651" s="169" t="s">
        <v>624</v>
      </c>
      <c r="D651" s="169"/>
      <c r="E651" s="325"/>
      <c r="F651" s="4"/>
      <c r="G651" s="4"/>
      <c r="H651" s="4"/>
      <c r="I651" s="4"/>
      <c r="J651" s="4"/>
      <c r="K651" s="4"/>
      <c r="L651" s="4"/>
      <c r="M651" s="4"/>
      <c r="N651" s="4"/>
      <c r="O651" s="27"/>
    </row>
    <row r="652" spans="1:15" ht="20.25">
      <c r="A652" s="6"/>
      <c r="B652" s="96" t="s">
        <v>288</v>
      </c>
      <c r="C652" s="401"/>
      <c r="D652" s="7"/>
      <c r="E652" s="315"/>
      <c r="F652" s="7"/>
      <c r="G652" s="7"/>
      <c r="H652" s="7"/>
      <c r="I652" s="8"/>
      <c r="J652" s="7"/>
      <c r="K652" s="7"/>
      <c r="L652" s="8"/>
      <c r="M652" s="7"/>
      <c r="N652" s="7"/>
      <c r="O652" s="391" t="s">
        <v>1400</v>
      </c>
    </row>
    <row r="653" spans="1:15" s="255" customFormat="1" ht="35.25" customHeight="1">
      <c r="A653" s="10"/>
      <c r="B653" s="11"/>
      <c r="C653" s="402"/>
      <c r="D653" s="95" t="s">
        <v>1471</v>
      </c>
      <c r="E653" s="316"/>
      <c r="F653" s="12"/>
      <c r="G653" s="12"/>
      <c r="H653" s="12"/>
      <c r="I653" s="12"/>
      <c r="J653" s="12"/>
      <c r="K653" s="12"/>
      <c r="L653" s="12"/>
      <c r="M653" s="12"/>
      <c r="N653" s="12"/>
      <c r="O653" s="28"/>
    </row>
    <row r="654" spans="1:15" ht="36" customHeight="1">
      <c r="A654" s="211" t="s">
        <v>427</v>
      </c>
      <c r="B654" s="212" t="s">
        <v>428</v>
      </c>
      <c r="C654" s="412" t="s">
        <v>1</v>
      </c>
      <c r="D654" s="212" t="s">
        <v>426</v>
      </c>
      <c r="E654" s="363" t="s">
        <v>434</v>
      </c>
      <c r="F654" s="234" t="s">
        <v>423</v>
      </c>
      <c r="G654" s="234" t="s">
        <v>424</v>
      </c>
      <c r="H654" s="234" t="s">
        <v>33</v>
      </c>
      <c r="I654" s="234" t="s">
        <v>425</v>
      </c>
      <c r="J654" s="301" t="s">
        <v>17</v>
      </c>
      <c r="K654" s="234" t="s">
        <v>18</v>
      </c>
      <c r="L654" s="234" t="s">
        <v>432</v>
      </c>
      <c r="M654" s="234" t="s">
        <v>30</v>
      </c>
      <c r="N654" s="234" t="s">
        <v>429</v>
      </c>
      <c r="O654" s="258" t="s">
        <v>19</v>
      </c>
    </row>
    <row r="655" spans="1:15" ht="25.5" customHeight="1">
      <c r="A655" s="102" t="s">
        <v>360</v>
      </c>
      <c r="B655" s="77"/>
      <c r="C655" s="404"/>
      <c r="D655" s="77"/>
      <c r="E655" s="338"/>
      <c r="F655" s="77"/>
      <c r="G655" s="77"/>
      <c r="H655" s="77"/>
      <c r="I655" s="77"/>
      <c r="J655" s="77"/>
      <c r="K655" s="77"/>
      <c r="L655" s="77"/>
      <c r="M655" s="77"/>
      <c r="N655" s="77"/>
      <c r="O655" s="76"/>
    </row>
    <row r="656" spans="1:15" ht="42" customHeight="1">
      <c r="A656" s="170">
        <v>170001</v>
      </c>
      <c r="B656" s="59" t="s">
        <v>1012</v>
      </c>
      <c r="C656" s="656" t="s">
        <v>1075</v>
      </c>
      <c r="D656" s="398" t="s">
        <v>559</v>
      </c>
      <c r="E656" s="346">
        <v>15</v>
      </c>
      <c r="F656" s="59">
        <v>5662</v>
      </c>
      <c r="G656" s="59">
        <v>0</v>
      </c>
      <c r="H656" s="59">
        <v>0</v>
      </c>
      <c r="I656" s="59">
        <v>0</v>
      </c>
      <c r="J656" s="59">
        <v>662</v>
      </c>
      <c r="K656" s="59">
        <v>0</v>
      </c>
      <c r="L656" s="59">
        <v>0</v>
      </c>
      <c r="M656" s="59">
        <v>0</v>
      </c>
      <c r="N656" s="59">
        <f>F656+G656+H656+I656-J656+K656-L656+M656</f>
        <v>5000</v>
      </c>
      <c r="O656" s="29"/>
    </row>
    <row r="657" spans="1:15" ht="46.5" customHeight="1">
      <c r="A657" s="120">
        <v>1700002</v>
      </c>
      <c r="B657" s="59" t="s">
        <v>361</v>
      </c>
      <c r="C657" s="166" t="s">
        <v>943</v>
      </c>
      <c r="D657" s="43" t="s">
        <v>2</v>
      </c>
      <c r="E657" s="346">
        <v>15</v>
      </c>
      <c r="F657" s="59">
        <v>4013</v>
      </c>
      <c r="G657" s="59">
        <v>0</v>
      </c>
      <c r="H657" s="59">
        <v>0</v>
      </c>
      <c r="I657" s="59">
        <v>0</v>
      </c>
      <c r="J657" s="59">
        <v>351</v>
      </c>
      <c r="K657" s="59">
        <v>0</v>
      </c>
      <c r="L657" s="59">
        <v>0</v>
      </c>
      <c r="M657" s="59">
        <v>0</v>
      </c>
      <c r="N657" s="59">
        <f>F657+G657+H657+I657-J657+K657-L657+M657</f>
        <v>3662</v>
      </c>
      <c r="O657" s="29"/>
    </row>
    <row r="658" spans="1:15" ht="42" customHeight="1">
      <c r="A658" s="108">
        <v>1700004</v>
      </c>
      <c r="B658" s="59" t="s">
        <v>50</v>
      </c>
      <c r="C658" s="43" t="s">
        <v>933</v>
      </c>
      <c r="D658" s="398" t="s">
        <v>51</v>
      </c>
      <c r="E658" s="346">
        <v>15</v>
      </c>
      <c r="F658" s="59">
        <v>4013</v>
      </c>
      <c r="G658" s="59">
        <v>0</v>
      </c>
      <c r="H658" s="59">
        <v>0</v>
      </c>
      <c r="I658" s="59">
        <v>0</v>
      </c>
      <c r="J658" s="59">
        <v>351</v>
      </c>
      <c r="K658" s="59">
        <v>0</v>
      </c>
      <c r="L658" s="59">
        <v>0</v>
      </c>
      <c r="M658" s="59">
        <v>0</v>
      </c>
      <c r="N658" s="59">
        <f>F658+G658+H658+I658-J658+K658-L658+M658</f>
        <v>3662</v>
      </c>
      <c r="O658" s="29"/>
    </row>
    <row r="659" spans="1:15" ht="18">
      <c r="A659" s="581" t="s">
        <v>64</v>
      </c>
      <c r="B659" s="605"/>
      <c r="C659" s="595"/>
      <c r="D659" s="606"/>
      <c r="E659" s="607"/>
      <c r="F659" s="611">
        <f>SUM(F656:F658)</f>
        <v>13688</v>
      </c>
      <c r="G659" s="611">
        <f aca="true" t="shared" si="112" ref="G659:N659">SUM(G656:G658)</f>
        <v>0</v>
      </c>
      <c r="H659" s="611">
        <f t="shared" si="112"/>
        <v>0</v>
      </c>
      <c r="I659" s="611">
        <f t="shared" si="112"/>
        <v>0</v>
      </c>
      <c r="J659" s="611">
        <f t="shared" si="112"/>
        <v>1364</v>
      </c>
      <c r="K659" s="611">
        <f t="shared" si="112"/>
        <v>0</v>
      </c>
      <c r="L659" s="611">
        <f t="shared" si="112"/>
        <v>0</v>
      </c>
      <c r="M659" s="611">
        <f t="shared" si="112"/>
        <v>0</v>
      </c>
      <c r="N659" s="611">
        <f t="shared" si="112"/>
        <v>12324</v>
      </c>
      <c r="O659" s="587"/>
    </row>
    <row r="660" spans="1:15" ht="27.75" customHeight="1">
      <c r="A660" s="102" t="s">
        <v>14</v>
      </c>
      <c r="B660" s="74"/>
      <c r="C660" s="404"/>
      <c r="D660" s="75"/>
      <c r="E660" s="335"/>
      <c r="F660" s="74"/>
      <c r="G660" s="74"/>
      <c r="H660" s="74"/>
      <c r="I660" s="74"/>
      <c r="J660" s="74"/>
      <c r="K660" s="74"/>
      <c r="L660" s="74"/>
      <c r="M660" s="74"/>
      <c r="N660" s="74"/>
      <c r="O660" s="76"/>
    </row>
    <row r="661" spans="1:16" ht="46.5" customHeight="1">
      <c r="A661" s="170">
        <v>1720001</v>
      </c>
      <c r="B661" s="14" t="s">
        <v>1013</v>
      </c>
      <c r="C661" s="656" t="s">
        <v>1109</v>
      </c>
      <c r="D661" s="398" t="s">
        <v>1145</v>
      </c>
      <c r="E661" s="346">
        <v>15</v>
      </c>
      <c r="F661" s="59">
        <v>4420</v>
      </c>
      <c r="G661" s="59">
        <v>0</v>
      </c>
      <c r="H661" s="59">
        <v>0</v>
      </c>
      <c r="I661" s="59">
        <v>0</v>
      </c>
      <c r="J661" s="59">
        <v>420</v>
      </c>
      <c r="K661" s="59">
        <v>0</v>
      </c>
      <c r="L661" s="59">
        <v>0</v>
      </c>
      <c r="M661" s="59">
        <v>0</v>
      </c>
      <c r="N661" s="59">
        <f>F661+G661+H661+I661-J661+K661-L661+M661</f>
        <v>4000</v>
      </c>
      <c r="O661" s="657"/>
      <c r="P661" s="31"/>
    </row>
    <row r="662" spans="1:15" ht="46.5" customHeight="1">
      <c r="A662" s="120">
        <v>17100401</v>
      </c>
      <c r="B662" s="59" t="s">
        <v>289</v>
      </c>
      <c r="C662" s="166" t="s">
        <v>290</v>
      </c>
      <c r="D662" s="43" t="s">
        <v>11</v>
      </c>
      <c r="E662" s="346">
        <v>15</v>
      </c>
      <c r="F662" s="59">
        <v>1772</v>
      </c>
      <c r="G662" s="59">
        <v>0</v>
      </c>
      <c r="H662" s="59">
        <v>0</v>
      </c>
      <c r="I662" s="59">
        <v>0</v>
      </c>
      <c r="J662" s="59">
        <v>0</v>
      </c>
      <c r="K662" s="59">
        <v>86</v>
      </c>
      <c r="L662" s="59">
        <v>0</v>
      </c>
      <c r="M662" s="59">
        <v>0</v>
      </c>
      <c r="N662" s="59">
        <f>F662+G662+H662+I662-J662+K662-L662+M662</f>
        <v>1858</v>
      </c>
      <c r="O662" s="29"/>
    </row>
    <row r="663" spans="1:15" s="23" customFormat="1" ht="18">
      <c r="A663" s="581" t="s">
        <v>64</v>
      </c>
      <c r="B663" s="591"/>
      <c r="C663" s="595"/>
      <c r="D663" s="606"/>
      <c r="E663" s="607"/>
      <c r="F663" s="608">
        <f aca="true" t="shared" si="113" ref="F663:N663">SUM(F661:F662)</f>
        <v>6192</v>
      </c>
      <c r="G663" s="608">
        <f t="shared" si="113"/>
        <v>0</v>
      </c>
      <c r="H663" s="608">
        <f t="shared" si="113"/>
        <v>0</v>
      </c>
      <c r="I663" s="608">
        <f t="shared" si="113"/>
        <v>0</v>
      </c>
      <c r="J663" s="608">
        <f t="shared" si="113"/>
        <v>420</v>
      </c>
      <c r="K663" s="608">
        <f t="shared" si="113"/>
        <v>86</v>
      </c>
      <c r="L663" s="608">
        <f t="shared" si="113"/>
        <v>0</v>
      </c>
      <c r="M663" s="608">
        <f t="shared" si="113"/>
        <v>0</v>
      </c>
      <c r="N663" s="608">
        <f t="shared" si="113"/>
        <v>5858</v>
      </c>
      <c r="O663" s="587"/>
    </row>
    <row r="664" spans="1:15" ht="22.5">
      <c r="A664" s="56"/>
      <c r="B664" s="181" t="s">
        <v>31</v>
      </c>
      <c r="C664" s="413"/>
      <c r="D664" s="57"/>
      <c r="E664" s="336"/>
      <c r="F664" s="71">
        <f aca="true" t="shared" si="114" ref="F664:M664">F659+F663</f>
        <v>19880</v>
      </c>
      <c r="G664" s="71">
        <f t="shared" si="114"/>
        <v>0</v>
      </c>
      <c r="H664" s="71">
        <f t="shared" si="114"/>
        <v>0</v>
      </c>
      <c r="I664" s="71">
        <f t="shared" si="114"/>
        <v>0</v>
      </c>
      <c r="J664" s="71">
        <f t="shared" si="114"/>
        <v>1784</v>
      </c>
      <c r="K664" s="71">
        <f t="shared" si="114"/>
        <v>86</v>
      </c>
      <c r="L664" s="71">
        <f>L659+L663</f>
        <v>0</v>
      </c>
      <c r="M664" s="71">
        <f t="shared" si="114"/>
        <v>0</v>
      </c>
      <c r="N664" s="71">
        <f>N659+N663</f>
        <v>18182</v>
      </c>
      <c r="O664" s="58"/>
    </row>
    <row r="665" spans="1:15" ht="18">
      <c r="A665" s="24"/>
      <c r="B665" s="8"/>
      <c r="C665" s="410"/>
      <c r="D665" s="8"/>
      <c r="E665" s="315"/>
      <c r="F665" s="38"/>
      <c r="G665" s="38"/>
      <c r="H665" s="38"/>
      <c r="I665" s="38"/>
      <c r="J665" s="38"/>
      <c r="K665" s="38"/>
      <c r="L665" s="38"/>
      <c r="M665" s="38"/>
      <c r="N665" s="38"/>
      <c r="O665" s="31"/>
    </row>
    <row r="666" spans="1:15" ht="18">
      <c r="A666" s="24"/>
      <c r="B666" s="8"/>
      <c r="C666" s="410"/>
      <c r="D666" s="8"/>
      <c r="E666" s="315"/>
      <c r="F666" s="38"/>
      <c r="G666" s="38"/>
      <c r="H666" s="38"/>
      <c r="I666" s="38"/>
      <c r="J666" s="38"/>
      <c r="K666" s="38"/>
      <c r="L666" s="38"/>
      <c r="M666" s="38"/>
      <c r="N666" s="38"/>
      <c r="O666" s="31"/>
    </row>
    <row r="667" spans="1:15" ht="18">
      <c r="A667" s="24"/>
      <c r="B667" s="8"/>
      <c r="C667" s="410"/>
      <c r="D667" s="8"/>
      <c r="E667" s="315"/>
      <c r="F667" s="38"/>
      <c r="G667" s="38"/>
      <c r="H667" s="38"/>
      <c r="I667" s="38"/>
      <c r="J667" s="38"/>
      <c r="K667" s="38"/>
      <c r="L667" s="38"/>
      <c r="M667" s="38"/>
      <c r="N667" s="38"/>
      <c r="O667" s="31"/>
    </row>
    <row r="668" spans="1:15" ht="18.75">
      <c r="A668" s="437"/>
      <c r="B668" s="438"/>
      <c r="C668" s="438" t="s">
        <v>463</v>
      </c>
      <c r="E668" s="439"/>
      <c r="F668" s="438"/>
      <c r="G668" s="438"/>
      <c r="H668" s="438"/>
      <c r="J668" s="443" t="s">
        <v>464</v>
      </c>
      <c r="K668" s="467"/>
      <c r="L668" s="438"/>
      <c r="M668" s="438"/>
      <c r="N668" s="438" t="s">
        <v>464</v>
      </c>
      <c r="O668" s="440"/>
    </row>
    <row r="669" spans="1:15" s="187" customFormat="1" ht="18.75">
      <c r="A669" s="437"/>
      <c r="B669" s="438"/>
      <c r="C669" s="438"/>
      <c r="D669" s="438"/>
      <c r="E669" s="439"/>
      <c r="F669" s="438"/>
      <c r="G669" s="438"/>
      <c r="H669" s="438"/>
      <c r="J669" s="443"/>
      <c r="K669" s="469"/>
      <c r="L669" s="437"/>
      <c r="M669" s="438"/>
      <c r="N669" s="438"/>
      <c r="O669" s="441"/>
    </row>
    <row r="670" spans="1:15" s="187" customFormat="1" ht="18.75">
      <c r="A670" s="437" t="s">
        <v>472</v>
      </c>
      <c r="B670" s="438"/>
      <c r="C670" s="443" t="s">
        <v>1285</v>
      </c>
      <c r="D670" s="438"/>
      <c r="E670" s="439"/>
      <c r="F670" s="438"/>
      <c r="G670" s="438"/>
      <c r="H670" s="438"/>
      <c r="J670" s="443" t="s">
        <v>975</v>
      </c>
      <c r="K670" s="469"/>
      <c r="L670" s="437"/>
      <c r="M670" s="438" t="s">
        <v>972</v>
      </c>
      <c r="N670" s="438"/>
      <c r="O670" s="441"/>
    </row>
    <row r="671" spans="1:15" ht="18.75">
      <c r="A671" s="437"/>
      <c r="B671" s="438"/>
      <c r="C671" s="438" t="s">
        <v>601</v>
      </c>
      <c r="D671" s="438"/>
      <c r="E671" s="439"/>
      <c r="F671" s="438"/>
      <c r="G671" s="438"/>
      <c r="H671" s="438"/>
      <c r="J671" s="442" t="s">
        <v>461</v>
      </c>
      <c r="K671" s="459"/>
      <c r="L671" s="438"/>
      <c r="M671" s="438" t="s">
        <v>462</v>
      </c>
      <c r="N671" s="438"/>
      <c r="O671" s="440"/>
    </row>
    <row r="672" spans="1:15" ht="14.25" customHeight="1">
      <c r="A672" s="86"/>
      <c r="B672" s="143"/>
      <c r="C672" s="418"/>
      <c r="D672" s="143"/>
      <c r="E672" s="357"/>
      <c r="F672" s="143"/>
      <c r="G672" s="143"/>
      <c r="H672" s="143"/>
      <c r="I672" s="143"/>
      <c r="J672" s="143"/>
      <c r="K672" s="143"/>
      <c r="L672" s="143"/>
      <c r="M672" s="143"/>
      <c r="N672" s="143"/>
      <c r="O672" s="89"/>
    </row>
    <row r="673" spans="1:15" ht="33.75">
      <c r="A673" s="183" t="s">
        <v>0</v>
      </c>
      <c r="B673" s="20"/>
      <c r="C673" s="169" t="s">
        <v>624</v>
      </c>
      <c r="D673" s="169"/>
      <c r="E673" s="325"/>
      <c r="F673" s="4"/>
      <c r="G673" s="4"/>
      <c r="H673" s="4"/>
      <c r="I673" s="4"/>
      <c r="J673" s="4"/>
      <c r="K673" s="4"/>
      <c r="L673" s="4"/>
      <c r="M673" s="4"/>
      <c r="N673" s="4"/>
      <c r="O673" s="27"/>
    </row>
    <row r="674" spans="1:15" ht="20.25">
      <c r="A674" s="6"/>
      <c r="B674" s="96" t="s">
        <v>291</v>
      </c>
      <c r="C674" s="401"/>
      <c r="D674" s="7"/>
      <c r="E674" s="315"/>
      <c r="F674" s="7"/>
      <c r="G674" s="7"/>
      <c r="H674" s="7"/>
      <c r="I674" s="8"/>
      <c r="J674" s="7"/>
      <c r="K674" s="7"/>
      <c r="L674" s="8"/>
      <c r="M674" s="7"/>
      <c r="N674" s="7"/>
      <c r="O674" s="391" t="s">
        <v>1401</v>
      </c>
    </row>
    <row r="675" spans="1:15" s="255" customFormat="1" ht="27.75" customHeight="1">
      <c r="A675" s="10"/>
      <c r="B675" s="44"/>
      <c r="C675" s="402"/>
      <c r="D675" s="95" t="s">
        <v>1471</v>
      </c>
      <c r="E675" s="316"/>
      <c r="F675" s="12"/>
      <c r="G675" s="12"/>
      <c r="H675" s="12"/>
      <c r="I675" s="12"/>
      <c r="J675" s="12"/>
      <c r="K675" s="12"/>
      <c r="L675" s="12"/>
      <c r="M675" s="12"/>
      <c r="N675" s="12"/>
      <c r="O675" s="28"/>
    </row>
    <row r="676" spans="1:15" ht="27.75" customHeight="1">
      <c r="A676" s="211" t="s">
        <v>427</v>
      </c>
      <c r="B676" s="212" t="s">
        <v>428</v>
      </c>
      <c r="C676" s="412" t="s">
        <v>1</v>
      </c>
      <c r="D676" s="212" t="s">
        <v>426</v>
      </c>
      <c r="E676" s="363" t="s">
        <v>434</v>
      </c>
      <c r="F676" s="234" t="s">
        <v>423</v>
      </c>
      <c r="G676" s="234" t="s">
        <v>424</v>
      </c>
      <c r="H676" s="234" t="s">
        <v>33</v>
      </c>
      <c r="I676" s="234" t="s">
        <v>425</v>
      </c>
      <c r="J676" s="301" t="s">
        <v>17</v>
      </c>
      <c r="K676" s="234" t="s">
        <v>18</v>
      </c>
      <c r="L676" s="234" t="s">
        <v>432</v>
      </c>
      <c r="M676" s="234" t="s">
        <v>30</v>
      </c>
      <c r="N676" s="234" t="s">
        <v>429</v>
      </c>
      <c r="O676" s="258" t="s">
        <v>19</v>
      </c>
    </row>
    <row r="677" spans="1:15" ht="30" customHeight="1">
      <c r="A677" s="102" t="s">
        <v>362</v>
      </c>
      <c r="B677" s="77"/>
      <c r="C677" s="404"/>
      <c r="D677" s="77"/>
      <c r="E677" s="338"/>
      <c r="F677" s="77"/>
      <c r="G677" s="77"/>
      <c r="H677" s="77"/>
      <c r="I677" s="77"/>
      <c r="J677" s="77"/>
      <c r="K677" s="77"/>
      <c r="L677" s="77"/>
      <c r="M677" s="77"/>
      <c r="N677" s="77"/>
      <c r="O677" s="76"/>
    </row>
    <row r="678" spans="1:15" ht="40.5" customHeight="1">
      <c r="A678" s="170">
        <v>1900001</v>
      </c>
      <c r="B678" s="14" t="s">
        <v>560</v>
      </c>
      <c r="C678" s="656" t="s">
        <v>565</v>
      </c>
      <c r="D678" s="665" t="s">
        <v>347</v>
      </c>
      <c r="E678" s="666">
        <v>15</v>
      </c>
      <c r="F678" s="59">
        <v>4420</v>
      </c>
      <c r="G678" s="59">
        <v>0</v>
      </c>
      <c r="H678" s="59">
        <v>0</v>
      </c>
      <c r="I678" s="59">
        <v>0</v>
      </c>
      <c r="J678" s="59">
        <v>420</v>
      </c>
      <c r="K678" s="59">
        <v>0</v>
      </c>
      <c r="L678" s="59">
        <v>0</v>
      </c>
      <c r="M678" s="59">
        <v>0</v>
      </c>
      <c r="N678" s="59">
        <f>F678+G678+H678+I678-J678+K678-L678+M678</f>
        <v>4000</v>
      </c>
      <c r="O678" s="29"/>
    </row>
    <row r="679" spans="1:15" ht="40.5" customHeight="1">
      <c r="A679" s="120">
        <v>19000101</v>
      </c>
      <c r="B679" s="59" t="s">
        <v>292</v>
      </c>
      <c r="C679" s="166" t="s">
        <v>293</v>
      </c>
      <c r="D679" s="398" t="s">
        <v>2</v>
      </c>
      <c r="E679" s="346">
        <v>15</v>
      </c>
      <c r="F679" s="59">
        <v>2699</v>
      </c>
      <c r="G679" s="59">
        <v>0</v>
      </c>
      <c r="H679" s="59">
        <v>0</v>
      </c>
      <c r="I679" s="59">
        <v>0</v>
      </c>
      <c r="J679" s="59">
        <v>44</v>
      </c>
      <c r="K679" s="59">
        <v>0</v>
      </c>
      <c r="L679" s="59">
        <v>0</v>
      </c>
      <c r="M679" s="59">
        <v>0</v>
      </c>
      <c r="N679" s="59">
        <f>F679+G679+H679+I679-J679+K679-L679+M679</f>
        <v>2655</v>
      </c>
      <c r="O679" s="29"/>
    </row>
    <row r="680" spans="1:15" ht="18">
      <c r="A680" s="581" t="s">
        <v>64</v>
      </c>
      <c r="B680" s="605"/>
      <c r="C680" s="595"/>
      <c r="D680" s="606"/>
      <c r="E680" s="607"/>
      <c r="F680" s="608">
        <f aca="true" t="shared" si="115" ref="F680:N680">SUM(F678:F679)</f>
        <v>7119</v>
      </c>
      <c r="G680" s="608">
        <f t="shared" si="115"/>
        <v>0</v>
      </c>
      <c r="H680" s="608">
        <f t="shared" si="115"/>
        <v>0</v>
      </c>
      <c r="I680" s="608">
        <f t="shared" si="115"/>
        <v>0</v>
      </c>
      <c r="J680" s="608">
        <f t="shared" si="115"/>
        <v>464</v>
      </c>
      <c r="K680" s="608">
        <f t="shared" si="115"/>
        <v>0</v>
      </c>
      <c r="L680" s="608">
        <f t="shared" si="115"/>
        <v>0</v>
      </c>
      <c r="M680" s="608">
        <f t="shared" si="115"/>
        <v>0</v>
      </c>
      <c r="N680" s="608">
        <f t="shared" si="115"/>
        <v>6655</v>
      </c>
      <c r="O680" s="587"/>
    </row>
    <row r="681" spans="1:15" ht="30" customHeight="1">
      <c r="A681" s="102" t="s">
        <v>294</v>
      </c>
      <c r="B681" s="74"/>
      <c r="C681" s="404"/>
      <c r="D681" s="75"/>
      <c r="E681" s="335"/>
      <c r="F681" s="74"/>
      <c r="G681" s="74"/>
      <c r="H681" s="74"/>
      <c r="I681" s="74"/>
      <c r="J681" s="74"/>
      <c r="K681" s="74"/>
      <c r="L681" s="74"/>
      <c r="M681" s="74"/>
      <c r="N681" s="74"/>
      <c r="O681" s="76"/>
    </row>
    <row r="682" spans="1:15" ht="40.5" customHeight="1">
      <c r="A682" s="120">
        <v>19100001</v>
      </c>
      <c r="B682" s="59" t="s">
        <v>295</v>
      </c>
      <c r="C682" s="166" t="s">
        <v>296</v>
      </c>
      <c r="D682" s="398" t="s">
        <v>378</v>
      </c>
      <c r="E682" s="346">
        <v>15</v>
      </c>
      <c r="F682" s="59">
        <v>4541</v>
      </c>
      <c r="G682" s="59">
        <v>0</v>
      </c>
      <c r="H682" s="59">
        <v>300</v>
      </c>
      <c r="I682" s="59">
        <v>0</v>
      </c>
      <c r="J682" s="59">
        <v>441</v>
      </c>
      <c r="K682" s="59">
        <v>0</v>
      </c>
      <c r="L682" s="59">
        <v>0</v>
      </c>
      <c r="M682" s="59">
        <v>0</v>
      </c>
      <c r="N682" s="59">
        <f>F682+G682+H682+I682-J682+K682-L682+M682</f>
        <v>4400</v>
      </c>
      <c r="O682" s="29"/>
    </row>
    <row r="683" spans="1:15" ht="18">
      <c r="A683" s="581" t="s">
        <v>64</v>
      </c>
      <c r="B683" s="605"/>
      <c r="C683" s="595"/>
      <c r="D683" s="606"/>
      <c r="E683" s="607"/>
      <c r="F683" s="608">
        <f aca="true" t="shared" si="116" ref="F683:M683">F682</f>
        <v>4541</v>
      </c>
      <c r="G683" s="608">
        <f>G682</f>
        <v>0</v>
      </c>
      <c r="H683" s="608">
        <f t="shared" si="116"/>
        <v>300</v>
      </c>
      <c r="I683" s="608">
        <f t="shared" si="116"/>
        <v>0</v>
      </c>
      <c r="J683" s="608">
        <f t="shared" si="116"/>
        <v>441</v>
      </c>
      <c r="K683" s="608">
        <f t="shared" si="116"/>
        <v>0</v>
      </c>
      <c r="L683" s="608">
        <f t="shared" si="116"/>
        <v>0</v>
      </c>
      <c r="M683" s="608">
        <f t="shared" si="116"/>
        <v>0</v>
      </c>
      <c r="N683" s="608">
        <f>N682</f>
        <v>4400</v>
      </c>
      <c r="O683" s="587"/>
    </row>
    <row r="684" spans="1:15" ht="30.75" customHeight="1">
      <c r="A684" s="102" t="s">
        <v>297</v>
      </c>
      <c r="B684" s="74"/>
      <c r="C684" s="404"/>
      <c r="D684" s="75"/>
      <c r="E684" s="335"/>
      <c r="F684" s="74"/>
      <c r="G684" s="74"/>
      <c r="H684" s="74"/>
      <c r="I684" s="74"/>
      <c r="J684" s="74"/>
      <c r="K684" s="74"/>
      <c r="L684" s="74"/>
      <c r="M684" s="74"/>
      <c r="N684" s="74"/>
      <c r="O684" s="76"/>
    </row>
    <row r="685" spans="1:15" ht="40.5" customHeight="1">
      <c r="A685" s="695">
        <v>14100404</v>
      </c>
      <c r="B685" s="59" t="s">
        <v>875</v>
      </c>
      <c r="C685" s="166" t="s">
        <v>876</v>
      </c>
      <c r="D685" s="43" t="s">
        <v>13</v>
      </c>
      <c r="E685" s="346">
        <v>15</v>
      </c>
      <c r="F685" s="59">
        <v>2730</v>
      </c>
      <c r="G685" s="59">
        <v>0</v>
      </c>
      <c r="H685" s="59">
        <v>300</v>
      </c>
      <c r="I685" s="14">
        <v>0</v>
      </c>
      <c r="J685" s="59">
        <v>48</v>
      </c>
      <c r="K685" s="59">
        <v>0</v>
      </c>
      <c r="L685" s="59">
        <v>400</v>
      </c>
      <c r="M685" s="59">
        <v>0</v>
      </c>
      <c r="N685" s="59">
        <f aca="true" t="shared" si="117" ref="N685:N690">F685+G685+H685+I685-J685+K685-L685+M685</f>
        <v>2582</v>
      </c>
      <c r="O685" s="29"/>
    </row>
    <row r="686" spans="1:15" ht="40.5" customHeight="1">
      <c r="A686" s="120">
        <v>19200001</v>
      </c>
      <c r="B686" s="59" t="s">
        <v>1016</v>
      </c>
      <c r="C686" s="166" t="s">
        <v>298</v>
      </c>
      <c r="D686" s="398" t="s">
        <v>379</v>
      </c>
      <c r="E686" s="346">
        <v>15</v>
      </c>
      <c r="F686" s="59">
        <v>4541</v>
      </c>
      <c r="G686" s="59">
        <v>0</v>
      </c>
      <c r="H686" s="59">
        <v>300</v>
      </c>
      <c r="I686" s="59">
        <v>0</v>
      </c>
      <c r="J686" s="59">
        <v>441</v>
      </c>
      <c r="K686" s="59">
        <v>0</v>
      </c>
      <c r="L686" s="59">
        <v>0</v>
      </c>
      <c r="M686" s="59">
        <v>0</v>
      </c>
      <c r="N686" s="59">
        <f t="shared" si="117"/>
        <v>4400</v>
      </c>
      <c r="O686" s="29"/>
    </row>
    <row r="687" spans="1:15" ht="40.5" customHeight="1">
      <c r="A687" s="120">
        <v>19300006</v>
      </c>
      <c r="B687" s="59" t="s">
        <v>299</v>
      </c>
      <c r="C687" s="166" t="s">
        <v>300</v>
      </c>
      <c r="D687" s="398" t="s">
        <v>368</v>
      </c>
      <c r="E687" s="346">
        <v>15</v>
      </c>
      <c r="F687" s="59">
        <v>2730</v>
      </c>
      <c r="G687" s="59">
        <v>0</v>
      </c>
      <c r="H687" s="59">
        <v>300</v>
      </c>
      <c r="I687" s="59">
        <v>0</v>
      </c>
      <c r="J687" s="59">
        <v>48</v>
      </c>
      <c r="K687" s="59">
        <v>0</v>
      </c>
      <c r="L687" s="59">
        <v>0</v>
      </c>
      <c r="M687" s="59">
        <v>0</v>
      </c>
      <c r="N687" s="59">
        <f t="shared" si="117"/>
        <v>2982</v>
      </c>
      <c r="O687" s="29"/>
    </row>
    <row r="688" spans="1:15" ht="40.5" customHeight="1">
      <c r="A688" s="120">
        <v>19300012</v>
      </c>
      <c r="B688" s="59" t="s">
        <v>301</v>
      </c>
      <c r="C688" s="166" t="s">
        <v>302</v>
      </c>
      <c r="D688" s="398" t="s">
        <v>15</v>
      </c>
      <c r="E688" s="346">
        <v>15</v>
      </c>
      <c r="F688" s="59">
        <v>3276</v>
      </c>
      <c r="G688" s="59">
        <v>0</v>
      </c>
      <c r="H688" s="59">
        <v>300</v>
      </c>
      <c r="I688" s="59">
        <v>0</v>
      </c>
      <c r="J688" s="59">
        <v>127</v>
      </c>
      <c r="K688" s="59">
        <v>0</v>
      </c>
      <c r="L688" s="59">
        <v>0</v>
      </c>
      <c r="M688" s="59">
        <v>0</v>
      </c>
      <c r="N688" s="59">
        <f t="shared" si="117"/>
        <v>3449</v>
      </c>
      <c r="O688" s="29"/>
    </row>
    <row r="689" spans="1:15" ht="40.5" customHeight="1">
      <c r="A689" s="120">
        <v>19300013</v>
      </c>
      <c r="B689" s="59" t="s">
        <v>799</v>
      </c>
      <c r="C689" s="166" t="s">
        <v>303</v>
      </c>
      <c r="D689" s="398" t="s">
        <v>15</v>
      </c>
      <c r="E689" s="346">
        <v>15</v>
      </c>
      <c r="F689" s="59">
        <v>2730</v>
      </c>
      <c r="G689" s="59">
        <v>0</v>
      </c>
      <c r="H689" s="59">
        <v>300</v>
      </c>
      <c r="I689" s="59">
        <v>0</v>
      </c>
      <c r="J689" s="59">
        <v>48</v>
      </c>
      <c r="K689" s="59">
        <v>0</v>
      </c>
      <c r="L689" s="59">
        <v>0</v>
      </c>
      <c r="M689" s="59">
        <v>0</v>
      </c>
      <c r="N689" s="59">
        <f t="shared" si="117"/>
        <v>2982</v>
      </c>
      <c r="O689" s="29"/>
    </row>
    <row r="690" spans="1:15" ht="40.5" customHeight="1">
      <c r="A690" s="695">
        <v>19300014</v>
      </c>
      <c r="B690" s="59" t="s">
        <v>499</v>
      </c>
      <c r="C690" s="43" t="s">
        <v>500</v>
      </c>
      <c r="D690" s="398" t="s">
        <v>501</v>
      </c>
      <c r="E690" s="346">
        <v>15</v>
      </c>
      <c r="F690" s="59">
        <v>2509</v>
      </c>
      <c r="G690" s="59">
        <v>0</v>
      </c>
      <c r="H690" s="59">
        <v>0</v>
      </c>
      <c r="I690" s="59">
        <v>0</v>
      </c>
      <c r="J690" s="59">
        <v>9</v>
      </c>
      <c r="K690" s="59">
        <v>0</v>
      </c>
      <c r="L690" s="59">
        <v>0</v>
      </c>
      <c r="M690" s="59">
        <v>0</v>
      </c>
      <c r="N690" s="59">
        <f t="shared" si="117"/>
        <v>2500</v>
      </c>
      <c r="O690" s="29"/>
    </row>
    <row r="691" spans="1:15" ht="18">
      <c r="A691" s="581" t="s">
        <v>64</v>
      </c>
      <c r="B691" s="605"/>
      <c r="C691" s="595"/>
      <c r="D691" s="610"/>
      <c r="E691" s="607"/>
      <c r="F691" s="611">
        <f>SUM(F685:F690)</f>
        <v>18516</v>
      </c>
      <c r="G691" s="611">
        <f aca="true" t="shared" si="118" ref="G691:N691">SUM(G685:G690)</f>
        <v>0</v>
      </c>
      <c r="H691" s="611">
        <f t="shared" si="118"/>
        <v>1500</v>
      </c>
      <c r="I691" s="611">
        <f t="shared" si="118"/>
        <v>0</v>
      </c>
      <c r="J691" s="611">
        <f t="shared" si="118"/>
        <v>721</v>
      </c>
      <c r="K691" s="611">
        <f t="shared" si="118"/>
        <v>0</v>
      </c>
      <c r="L691" s="611">
        <f t="shared" si="118"/>
        <v>400</v>
      </c>
      <c r="M691" s="611">
        <f t="shared" si="118"/>
        <v>0</v>
      </c>
      <c r="N691" s="611">
        <f t="shared" si="118"/>
        <v>18895</v>
      </c>
      <c r="O691" s="587"/>
    </row>
    <row r="692" spans="1:15" ht="22.5" customHeight="1">
      <c r="A692" s="56"/>
      <c r="B692" s="181" t="s">
        <v>31</v>
      </c>
      <c r="C692" s="413"/>
      <c r="D692" s="57"/>
      <c r="E692" s="336"/>
      <c r="F692" s="69">
        <f aca="true" t="shared" si="119" ref="F692:M692">F680+F683+F691</f>
        <v>30176</v>
      </c>
      <c r="G692" s="69">
        <f>G680+G683+G691</f>
        <v>0</v>
      </c>
      <c r="H692" s="69">
        <f t="shared" si="119"/>
        <v>1800</v>
      </c>
      <c r="I692" s="69">
        <f t="shared" si="119"/>
        <v>0</v>
      </c>
      <c r="J692" s="69">
        <f t="shared" si="119"/>
        <v>1626</v>
      </c>
      <c r="K692" s="69">
        <f t="shared" si="119"/>
        <v>0</v>
      </c>
      <c r="L692" s="69">
        <f t="shared" si="119"/>
        <v>400</v>
      </c>
      <c r="M692" s="69">
        <f t="shared" si="119"/>
        <v>0</v>
      </c>
      <c r="N692" s="69">
        <f>N680+N683+N691</f>
        <v>29950</v>
      </c>
      <c r="O692" s="58"/>
    </row>
    <row r="693" spans="1:15" s="187" customFormat="1" ht="9.75" customHeight="1">
      <c r="A693" s="17"/>
      <c r="B693" s="1"/>
      <c r="C693" s="406"/>
      <c r="D693" s="1"/>
      <c r="E693" s="321"/>
      <c r="F693" s="1"/>
      <c r="G693" s="1"/>
      <c r="H693" s="1"/>
      <c r="I693" s="1"/>
      <c r="J693" s="1"/>
      <c r="K693" s="1"/>
      <c r="L693" s="1"/>
      <c r="M693" s="1"/>
      <c r="N693" s="1"/>
      <c r="O693" s="30"/>
    </row>
    <row r="694" spans="1:15" s="187" customFormat="1" ht="13.5" customHeight="1">
      <c r="A694" s="437"/>
      <c r="B694" s="438"/>
      <c r="C694" s="443" t="s">
        <v>463</v>
      </c>
      <c r="E694" s="439"/>
      <c r="F694" s="438"/>
      <c r="G694" s="438"/>
      <c r="H694" s="438"/>
      <c r="J694" s="443" t="s">
        <v>464</v>
      </c>
      <c r="K694" s="438"/>
      <c r="L694" s="438"/>
      <c r="M694" s="438"/>
      <c r="N694" s="438" t="s">
        <v>464</v>
      </c>
      <c r="O694" s="440"/>
    </row>
    <row r="695" spans="1:15" ht="18.75">
      <c r="A695" s="437" t="s">
        <v>472</v>
      </c>
      <c r="B695" s="438"/>
      <c r="C695" s="443" t="s">
        <v>1285</v>
      </c>
      <c r="D695" s="438"/>
      <c r="E695" s="439"/>
      <c r="F695" s="438"/>
      <c r="G695" s="438"/>
      <c r="H695" s="438"/>
      <c r="J695" s="443" t="s">
        <v>975</v>
      </c>
      <c r="K695" s="438"/>
      <c r="L695" s="437"/>
      <c r="M695" s="438" t="s">
        <v>972</v>
      </c>
      <c r="N695" s="438"/>
      <c r="O695" s="441"/>
    </row>
    <row r="696" spans="1:15" ht="15.75" customHeight="1">
      <c r="A696" s="437"/>
      <c r="B696" s="438"/>
      <c r="C696" s="438" t="s">
        <v>599</v>
      </c>
      <c r="D696" s="438"/>
      <c r="E696" s="439"/>
      <c r="F696" s="438"/>
      <c r="G696" s="438"/>
      <c r="H696" s="438"/>
      <c r="J696" s="442" t="s">
        <v>461</v>
      </c>
      <c r="K696" s="438"/>
      <c r="L696" s="438"/>
      <c r="M696" s="438" t="s">
        <v>462</v>
      </c>
      <c r="N696" s="438"/>
      <c r="O696" s="440"/>
    </row>
    <row r="697" spans="1:15" ht="25.5" customHeight="1">
      <c r="A697" s="183" t="s">
        <v>0</v>
      </c>
      <c r="B697" s="33"/>
      <c r="C697" s="169" t="s">
        <v>624</v>
      </c>
      <c r="D697" s="169"/>
      <c r="E697" s="325"/>
      <c r="F697" s="4"/>
      <c r="G697" s="4"/>
      <c r="H697" s="4"/>
      <c r="I697" s="4"/>
      <c r="J697" s="4"/>
      <c r="K697" s="4"/>
      <c r="L697" s="4"/>
      <c r="M697" s="4"/>
      <c r="N697" s="4"/>
      <c r="O697" s="27"/>
    </row>
    <row r="698" spans="1:15" ht="20.25">
      <c r="A698" s="6"/>
      <c r="B698" s="96" t="s">
        <v>27</v>
      </c>
      <c r="C698" s="401"/>
      <c r="D698" s="7"/>
      <c r="E698" s="315"/>
      <c r="F698" s="7"/>
      <c r="G698" s="7"/>
      <c r="H698" s="7"/>
      <c r="I698" s="8"/>
      <c r="J698" s="7"/>
      <c r="K698" s="7"/>
      <c r="L698" s="8"/>
      <c r="M698" s="7"/>
      <c r="N698" s="7"/>
      <c r="O698" s="391" t="s">
        <v>1402</v>
      </c>
    </row>
    <row r="699" spans="1:15" s="70" customFormat="1" ht="21" customHeight="1">
      <c r="A699" s="10"/>
      <c r="B699" s="44"/>
      <c r="C699" s="402"/>
      <c r="D699" s="95" t="s">
        <v>1471</v>
      </c>
      <c r="E699" s="316"/>
      <c r="F699" s="12"/>
      <c r="G699" s="12"/>
      <c r="H699" s="12"/>
      <c r="I699" s="12"/>
      <c r="J699" s="12"/>
      <c r="K699" s="12"/>
      <c r="L699" s="12"/>
      <c r="M699" s="12"/>
      <c r="N699" s="12"/>
      <c r="O699" s="28"/>
    </row>
    <row r="700" spans="1:15" ht="30" customHeight="1">
      <c r="A700" s="124" t="s">
        <v>427</v>
      </c>
      <c r="B700" s="146" t="s">
        <v>428</v>
      </c>
      <c r="C700" s="427" t="s">
        <v>1</v>
      </c>
      <c r="D700" s="146" t="s">
        <v>426</v>
      </c>
      <c r="E700" s="374" t="s">
        <v>434</v>
      </c>
      <c r="F700" s="138" t="s">
        <v>423</v>
      </c>
      <c r="G700" s="138" t="s">
        <v>424</v>
      </c>
      <c r="H700" s="138" t="s">
        <v>33</v>
      </c>
      <c r="I700" s="138" t="s">
        <v>425</v>
      </c>
      <c r="J700" s="309" t="s">
        <v>17</v>
      </c>
      <c r="K700" s="138" t="s">
        <v>18</v>
      </c>
      <c r="L700" s="308" t="s">
        <v>432</v>
      </c>
      <c r="M700" s="138" t="s">
        <v>30</v>
      </c>
      <c r="N700" s="138" t="s">
        <v>429</v>
      </c>
      <c r="O700" s="147" t="s">
        <v>19</v>
      </c>
    </row>
    <row r="701" spans="1:15" ht="30" customHeight="1">
      <c r="A701" s="675" t="s">
        <v>61</v>
      </c>
      <c r="B701" s="676"/>
      <c r="C701" s="677"/>
      <c r="D701" s="676"/>
      <c r="E701" s="678"/>
      <c r="F701" s="676"/>
      <c r="G701" s="676"/>
      <c r="H701" s="676"/>
      <c r="I701" s="676"/>
      <c r="J701" s="676"/>
      <c r="K701" s="676"/>
      <c r="L701" s="676"/>
      <c r="M701" s="676"/>
      <c r="N701" s="676"/>
      <c r="O701" s="680"/>
    </row>
    <row r="702" spans="1:15" ht="45" customHeight="1">
      <c r="A702" s="170">
        <v>2310001</v>
      </c>
      <c r="B702" s="59" t="s">
        <v>1014</v>
      </c>
      <c r="C702" s="656" t="s">
        <v>1136</v>
      </c>
      <c r="D702" s="398" t="s">
        <v>347</v>
      </c>
      <c r="E702" s="346">
        <v>15</v>
      </c>
      <c r="F702" s="59">
        <v>8205</v>
      </c>
      <c r="G702" s="59">
        <v>0</v>
      </c>
      <c r="H702" s="59">
        <v>0</v>
      </c>
      <c r="I702" s="59">
        <v>0</v>
      </c>
      <c r="J702" s="59">
        <v>1205</v>
      </c>
      <c r="K702" s="59">
        <v>0</v>
      </c>
      <c r="L702" s="59">
        <v>0</v>
      </c>
      <c r="M702" s="59">
        <v>0</v>
      </c>
      <c r="N702" s="59">
        <f>F702+G702+H702+I702-J702+K702-L702+M702</f>
        <v>7000</v>
      </c>
      <c r="O702" s="43"/>
    </row>
    <row r="703" spans="1:15" ht="45" customHeight="1">
      <c r="A703" s="170">
        <v>231005</v>
      </c>
      <c r="B703" s="59" t="s">
        <v>1057</v>
      </c>
      <c r="C703" s="656" t="s">
        <v>1282</v>
      </c>
      <c r="D703" s="398" t="s">
        <v>1058</v>
      </c>
      <c r="E703" s="346">
        <v>15</v>
      </c>
      <c r="F703" s="59">
        <v>3820</v>
      </c>
      <c r="G703" s="59">
        <v>0</v>
      </c>
      <c r="H703" s="59">
        <v>0</v>
      </c>
      <c r="I703" s="59">
        <v>0</v>
      </c>
      <c r="J703" s="59">
        <v>320</v>
      </c>
      <c r="K703" s="59">
        <v>0</v>
      </c>
      <c r="L703" s="59">
        <v>0</v>
      </c>
      <c r="M703" s="59">
        <v>0</v>
      </c>
      <c r="N703" s="59">
        <f>F703+G703+H703+I703-J703+K703-L703+M703</f>
        <v>3500</v>
      </c>
      <c r="O703" s="43"/>
    </row>
    <row r="704" spans="1:15" ht="45" customHeight="1">
      <c r="A704" s="120">
        <v>5400204</v>
      </c>
      <c r="B704" s="59" t="s">
        <v>304</v>
      </c>
      <c r="C704" s="166" t="s">
        <v>941</v>
      </c>
      <c r="D704" s="435" t="s">
        <v>6</v>
      </c>
      <c r="E704" s="375">
        <v>15</v>
      </c>
      <c r="F704" s="65">
        <v>3169</v>
      </c>
      <c r="G704" s="65">
        <v>0</v>
      </c>
      <c r="H704" s="65">
        <v>0</v>
      </c>
      <c r="I704" s="65">
        <v>0</v>
      </c>
      <c r="J704" s="65">
        <v>116</v>
      </c>
      <c r="K704" s="65">
        <v>0</v>
      </c>
      <c r="L704" s="65">
        <v>0</v>
      </c>
      <c r="M704" s="65">
        <v>0</v>
      </c>
      <c r="N704" s="59">
        <f>F704+G704+H704+I704-J704+K704-L704+M704</f>
        <v>3053</v>
      </c>
      <c r="O704" s="43"/>
    </row>
    <row r="705" spans="1:15" ht="45" customHeight="1">
      <c r="A705" s="120">
        <v>8100205</v>
      </c>
      <c r="B705" s="59" t="s">
        <v>451</v>
      </c>
      <c r="C705" s="166" t="s">
        <v>452</v>
      </c>
      <c r="D705" s="435" t="s">
        <v>453</v>
      </c>
      <c r="E705" s="375">
        <v>15</v>
      </c>
      <c r="F705" s="65">
        <v>8841</v>
      </c>
      <c r="G705" s="65">
        <v>0</v>
      </c>
      <c r="H705" s="65">
        <v>0</v>
      </c>
      <c r="I705" s="65">
        <v>0</v>
      </c>
      <c r="J705" s="65">
        <v>1341</v>
      </c>
      <c r="K705" s="65">
        <v>0</v>
      </c>
      <c r="L705" s="65">
        <v>0</v>
      </c>
      <c r="M705" s="65">
        <v>0</v>
      </c>
      <c r="N705" s="59">
        <f>F705+G705+H705+I705-J705+K705-L705+M705</f>
        <v>7500</v>
      </c>
      <c r="O705" s="495"/>
    </row>
    <row r="706" spans="1:15" ht="45" customHeight="1">
      <c r="A706" s="120">
        <v>8100208</v>
      </c>
      <c r="B706" s="59" t="s">
        <v>305</v>
      </c>
      <c r="C706" s="166" t="s">
        <v>306</v>
      </c>
      <c r="D706" s="435" t="s">
        <v>380</v>
      </c>
      <c r="E706" s="375">
        <v>15</v>
      </c>
      <c r="F706" s="65">
        <v>3762</v>
      </c>
      <c r="G706" s="65">
        <v>0</v>
      </c>
      <c r="H706" s="65">
        <v>0</v>
      </c>
      <c r="I706" s="65">
        <v>0</v>
      </c>
      <c r="J706" s="65">
        <v>311</v>
      </c>
      <c r="K706" s="65">
        <v>0</v>
      </c>
      <c r="L706" s="65">
        <v>0</v>
      </c>
      <c r="M706" s="65">
        <v>0</v>
      </c>
      <c r="N706" s="59">
        <f>F706+G706+H706+I706-J706+K706-L706+M706</f>
        <v>3451</v>
      </c>
      <c r="O706" s="65"/>
    </row>
    <row r="707" spans="1:15" ht="45" customHeight="1">
      <c r="A707" s="120">
        <v>20000300</v>
      </c>
      <c r="B707" s="59" t="s">
        <v>307</v>
      </c>
      <c r="C707" s="166" t="s">
        <v>404</v>
      </c>
      <c r="D707" s="435" t="s">
        <v>381</v>
      </c>
      <c r="E707" s="375">
        <v>15</v>
      </c>
      <c r="F707" s="65">
        <v>3900</v>
      </c>
      <c r="G707" s="65">
        <v>0</v>
      </c>
      <c r="H707" s="65">
        <v>0</v>
      </c>
      <c r="I707" s="65">
        <v>0</v>
      </c>
      <c r="J707" s="65">
        <v>333</v>
      </c>
      <c r="K707" s="65">
        <v>0</v>
      </c>
      <c r="L707" s="65">
        <v>0</v>
      </c>
      <c r="M707" s="65">
        <v>0.2</v>
      </c>
      <c r="N707" s="59">
        <f>F707+G707+H707+I707-J707+K707-L707-M707</f>
        <v>3566.8</v>
      </c>
      <c r="O707" s="65"/>
    </row>
    <row r="708" spans="1:15" ht="18">
      <c r="A708" s="581" t="s">
        <v>64</v>
      </c>
      <c r="B708" s="605"/>
      <c r="C708" s="595"/>
      <c r="D708" s="606"/>
      <c r="E708" s="607"/>
      <c r="F708" s="611">
        <f aca="true" t="shared" si="120" ref="F708:N708">SUM(F702:F707)</f>
        <v>31697</v>
      </c>
      <c r="G708" s="611">
        <f t="shared" si="120"/>
        <v>0</v>
      </c>
      <c r="H708" s="611">
        <f t="shared" si="120"/>
        <v>0</v>
      </c>
      <c r="I708" s="611">
        <f t="shared" si="120"/>
        <v>0</v>
      </c>
      <c r="J708" s="611">
        <f t="shared" si="120"/>
        <v>3626</v>
      </c>
      <c r="K708" s="611">
        <f t="shared" si="120"/>
        <v>0</v>
      </c>
      <c r="L708" s="611">
        <f t="shared" si="120"/>
        <v>0</v>
      </c>
      <c r="M708" s="611">
        <f t="shared" si="120"/>
        <v>0.2</v>
      </c>
      <c r="N708" s="611">
        <f t="shared" si="120"/>
        <v>28070.8</v>
      </c>
      <c r="O708" s="587"/>
    </row>
    <row r="709" spans="1:15" ht="21" customHeight="1">
      <c r="A709" s="182" t="s">
        <v>31</v>
      </c>
      <c r="B709" s="73"/>
      <c r="C709" s="409"/>
      <c r="D709" s="53"/>
      <c r="E709" s="339"/>
      <c r="F709" s="71">
        <f aca="true" t="shared" si="121" ref="F709:N709">F708</f>
        <v>31697</v>
      </c>
      <c r="G709" s="71">
        <f t="shared" si="121"/>
        <v>0</v>
      </c>
      <c r="H709" s="71">
        <f t="shared" si="121"/>
        <v>0</v>
      </c>
      <c r="I709" s="71">
        <f t="shared" si="121"/>
        <v>0</v>
      </c>
      <c r="J709" s="71">
        <f t="shared" si="121"/>
        <v>3626</v>
      </c>
      <c r="K709" s="71">
        <f t="shared" si="121"/>
        <v>0</v>
      </c>
      <c r="L709" s="71">
        <f t="shared" si="121"/>
        <v>0</v>
      </c>
      <c r="M709" s="71">
        <f t="shared" si="121"/>
        <v>0.2</v>
      </c>
      <c r="N709" s="71">
        <f t="shared" si="121"/>
        <v>28070.8</v>
      </c>
      <c r="O709" s="71"/>
    </row>
    <row r="710" spans="1:15" ht="15.75" customHeight="1">
      <c r="A710" s="642"/>
      <c r="B710" s="72"/>
      <c r="C710" s="410"/>
      <c r="D710" s="8"/>
      <c r="E710" s="315"/>
      <c r="F710" s="643"/>
      <c r="G710" s="643"/>
      <c r="H710" s="643"/>
      <c r="I710" s="643"/>
      <c r="J710" s="643"/>
      <c r="K710" s="643"/>
      <c r="L710" s="643"/>
      <c r="M710" s="643"/>
      <c r="N710" s="643"/>
      <c r="O710" s="72"/>
    </row>
    <row r="711" spans="1:15" s="187" customFormat="1" ht="18.75">
      <c r="A711" s="437"/>
      <c r="B711" s="438"/>
      <c r="C711" s="438"/>
      <c r="D711" s="438" t="s">
        <v>463</v>
      </c>
      <c r="E711" s="439"/>
      <c r="F711" s="438"/>
      <c r="G711" s="438"/>
      <c r="H711" s="438"/>
      <c r="J711" s="467" t="s">
        <v>464</v>
      </c>
      <c r="K711" s="438"/>
      <c r="L711" s="438"/>
      <c r="M711" s="438"/>
      <c r="N711" s="438" t="s">
        <v>464</v>
      </c>
      <c r="O711" s="440"/>
    </row>
    <row r="712" spans="1:15" s="187" customFormat="1" ht="18.75">
      <c r="A712" s="437"/>
      <c r="B712" s="438"/>
      <c r="C712" s="438"/>
      <c r="D712" s="438"/>
      <c r="E712" s="439"/>
      <c r="F712" s="438"/>
      <c r="G712" s="438"/>
      <c r="H712" s="438"/>
      <c r="J712" s="467"/>
      <c r="K712" s="438"/>
      <c r="L712" s="437"/>
      <c r="M712" s="438"/>
      <c r="N712" s="438"/>
      <c r="O712" s="441"/>
    </row>
    <row r="713" spans="1:15" ht="18.75">
      <c r="A713" s="437" t="s">
        <v>472</v>
      </c>
      <c r="B713" s="438"/>
      <c r="C713" s="438" t="s">
        <v>1285</v>
      </c>
      <c r="D713" s="438"/>
      <c r="E713" s="439"/>
      <c r="F713" s="438"/>
      <c r="G713" s="438"/>
      <c r="H713" s="438"/>
      <c r="J713" s="443" t="s">
        <v>975</v>
      </c>
      <c r="K713" s="438"/>
      <c r="L713" s="437"/>
      <c r="M713" s="438" t="s">
        <v>972</v>
      </c>
      <c r="N713" s="438"/>
      <c r="O713" s="441"/>
    </row>
    <row r="714" spans="1:15" ht="18.75">
      <c r="A714" s="437"/>
      <c r="B714" s="438"/>
      <c r="C714" s="438" t="s">
        <v>603</v>
      </c>
      <c r="D714" s="438"/>
      <c r="E714" s="439"/>
      <c r="F714" s="438"/>
      <c r="G714" s="438"/>
      <c r="H714" s="438"/>
      <c r="J714" s="442" t="s">
        <v>461</v>
      </c>
      <c r="K714" s="438"/>
      <c r="L714" s="438"/>
      <c r="M714" s="438" t="s">
        <v>462</v>
      </c>
      <c r="N714" s="438"/>
      <c r="O714" s="440"/>
    </row>
    <row r="715" spans="1:15" ht="33.75">
      <c r="A715" s="183" t="s">
        <v>0</v>
      </c>
      <c r="B715" s="33"/>
      <c r="C715" s="93" t="s">
        <v>831</v>
      </c>
      <c r="D715" s="93"/>
      <c r="E715" s="325"/>
      <c r="F715" s="4"/>
      <c r="G715" s="4"/>
      <c r="H715" s="4"/>
      <c r="I715" s="4"/>
      <c r="J715" s="4"/>
      <c r="K715" s="4"/>
      <c r="L715" s="4"/>
      <c r="M715" s="4"/>
      <c r="N715" s="4"/>
      <c r="O715" s="27"/>
    </row>
    <row r="716" spans="1:15" ht="20.25">
      <c r="A716" s="6"/>
      <c r="B716" s="96" t="s">
        <v>32</v>
      </c>
      <c r="C716" s="401"/>
      <c r="D716" s="7"/>
      <c r="E716" s="315"/>
      <c r="F716" s="7"/>
      <c r="G716" s="7"/>
      <c r="H716" s="7"/>
      <c r="I716" s="8"/>
      <c r="J716" s="7"/>
      <c r="K716" s="7"/>
      <c r="L716" s="8"/>
      <c r="M716" s="7"/>
      <c r="N716" s="7"/>
      <c r="O716" s="391" t="s">
        <v>1403</v>
      </c>
    </row>
    <row r="717" spans="1:15" s="218" customFormat="1" ht="34.5" customHeight="1">
      <c r="A717" s="652"/>
      <c r="B717" s="44"/>
      <c r="C717" s="402"/>
      <c r="D717" s="95" t="s">
        <v>1471</v>
      </c>
      <c r="E717" s="316"/>
      <c r="F717" s="12"/>
      <c r="G717" s="12"/>
      <c r="H717" s="12"/>
      <c r="I717" s="12"/>
      <c r="J717" s="12"/>
      <c r="K717" s="12"/>
      <c r="L717" s="12"/>
      <c r="M717" s="12"/>
      <c r="N717" s="12"/>
      <c r="O717" s="28"/>
    </row>
    <row r="718" spans="1:15" s="41" customFormat="1" ht="36" customHeight="1">
      <c r="A718" s="211" t="s">
        <v>427</v>
      </c>
      <c r="B718" s="212" t="s">
        <v>428</v>
      </c>
      <c r="C718" s="412" t="s">
        <v>1</v>
      </c>
      <c r="D718" s="212" t="s">
        <v>426</v>
      </c>
      <c r="E718" s="372" t="s">
        <v>434</v>
      </c>
      <c r="F718" s="239" t="s">
        <v>423</v>
      </c>
      <c r="G718" s="239" t="s">
        <v>424</v>
      </c>
      <c r="H718" s="239" t="s">
        <v>33</v>
      </c>
      <c r="I718" s="239" t="s">
        <v>425</v>
      </c>
      <c r="J718" s="239" t="s">
        <v>17</v>
      </c>
      <c r="K718" s="239" t="s">
        <v>18</v>
      </c>
      <c r="L718" s="239" t="s">
        <v>432</v>
      </c>
      <c r="M718" s="239" t="s">
        <v>30</v>
      </c>
      <c r="N718" s="239" t="s">
        <v>429</v>
      </c>
      <c r="O718" s="258" t="s">
        <v>19</v>
      </c>
    </row>
    <row r="719" spans="1:15" ht="25.5" customHeight="1">
      <c r="A719" s="102" t="s">
        <v>561</v>
      </c>
      <c r="B719" s="831"/>
      <c r="C719" s="404"/>
      <c r="D719" s="832"/>
      <c r="E719" s="833"/>
      <c r="F719" s="832"/>
      <c r="G719" s="832"/>
      <c r="H719" s="832"/>
      <c r="I719" s="832"/>
      <c r="J719" s="832"/>
      <c r="K719" s="832"/>
      <c r="L719" s="832"/>
      <c r="M719" s="832"/>
      <c r="N719" s="832"/>
      <c r="O719" s="832"/>
    </row>
    <row r="720" spans="1:15" ht="45" customHeight="1">
      <c r="A720" s="170">
        <v>3330002</v>
      </c>
      <c r="B720" s="15" t="s">
        <v>1110</v>
      </c>
      <c r="C720" s="656" t="s">
        <v>1111</v>
      </c>
      <c r="D720" s="398" t="s">
        <v>832</v>
      </c>
      <c r="E720" s="346">
        <v>15</v>
      </c>
      <c r="F720" s="59">
        <v>5662</v>
      </c>
      <c r="G720" s="59">
        <v>0</v>
      </c>
      <c r="H720" s="59">
        <v>0</v>
      </c>
      <c r="I720" s="59">
        <v>0</v>
      </c>
      <c r="J720" s="59">
        <v>662</v>
      </c>
      <c r="K720" s="59">
        <v>0</v>
      </c>
      <c r="L720" s="59">
        <v>0</v>
      </c>
      <c r="M720" s="59">
        <v>0</v>
      </c>
      <c r="N720" s="59">
        <f>F720+G720+H720+I720-J720+K720-L720+M720</f>
        <v>5000</v>
      </c>
      <c r="O720" s="59"/>
    </row>
    <row r="721" spans="1:15" s="37" customFormat="1" ht="27" customHeight="1">
      <c r="A721" s="180" t="s">
        <v>64</v>
      </c>
      <c r="B721" s="653"/>
      <c r="C721" s="409"/>
      <c r="D721" s="53"/>
      <c r="E721" s="339"/>
      <c r="F721" s="71">
        <f aca="true" t="shared" si="122" ref="F721:K721">SUM(F720:F720)</f>
        <v>5662</v>
      </c>
      <c r="G721" s="71">
        <f t="shared" si="122"/>
        <v>0</v>
      </c>
      <c r="H721" s="71">
        <f t="shared" si="122"/>
        <v>0</v>
      </c>
      <c r="I721" s="71">
        <f t="shared" si="122"/>
        <v>0</v>
      </c>
      <c r="J721" s="71">
        <f>SUM(J720:J720)</f>
        <v>662</v>
      </c>
      <c r="K721" s="71">
        <f t="shared" si="122"/>
        <v>0</v>
      </c>
      <c r="L721" s="71">
        <f>SUM(L720:L720)</f>
        <v>0</v>
      </c>
      <c r="M721" s="71">
        <f>SUM(M720:M720)</f>
        <v>0</v>
      </c>
      <c r="N721" s="71">
        <f>SUM(N720:N720)</f>
        <v>5000</v>
      </c>
      <c r="O721" s="71"/>
    </row>
    <row r="722" spans="1:15" s="23" customFormat="1" ht="18">
      <c r="A722" s="473"/>
      <c r="B722" s="1"/>
      <c r="C722" s="406"/>
      <c r="D722" s="1"/>
      <c r="E722" s="321"/>
      <c r="F722" s="1"/>
      <c r="G722" s="1"/>
      <c r="H722" s="1"/>
      <c r="I722" s="1"/>
      <c r="J722" s="1"/>
      <c r="K722" s="1"/>
      <c r="L722" s="1"/>
      <c r="M722" s="1"/>
      <c r="N722" s="1"/>
      <c r="O722" s="30"/>
    </row>
    <row r="723" spans="1:15" s="37" customFormat="1" ht="18">
      <c r="A723" s="24"/>
      <c r="B723" s="655"/>
      <c r="C723" s="410"/>
      <c r="D723" s="8"/>
      <c r="E723" s="315"/>
      <c r="F723" s="25"/>
      <c r="G723" s="25"/>
      <c r="H723" s="25"/>
      <c r="I723" s="25"/>
      <c r="J723" s="25"/>
      <c r="K723" s="25"/>
      <c r="L723" s="25"/>
      <c r="M723" s="25"/>
      <c r="N723" s="25"/>
      <c r="O723" s="31"/>
    </row>
    <row r="724" spans="1:15" s="37" customFormat="1" ht="18">
      <c r="A724" s="24"/>
      <c r="B724" s="655"/>
      <c r="C724" s="410"/>
      <c r="D724" s="8"/>
      <c r="E724" s="315"/>
      <c r="F724" s="25"/>
      <c r="G724" s="25"/>
      <c r="H724" s="25"/>
      <c r="I724" s="25"/>
      <c r="J724" s="25"/>
      <c r="K724" s="25"/>
      <c r="L724" s="25"/>
      <c r="M724" s="25"/>
      <c r="N724" s="25"/>
      <c r="O724" s="31"/>
    </row>
    <row r="725" spans="1:15" s="646" customFormat="1" ht="26.25" customHeight="1">
      <c r="A725" s="24"/>
      <c r="B725" s="655"/>
      <c r="C725" s="410"/>
      <c r="D725" s="8"/>
      <c r="E725" s="315"/>
      <c r="F725" s="25"/>
      <c r="G725" s="25"/>
      <c r="H725" s="25"/>
      <c r="I725" s="25"/>
      <c r="J725" s="25"/>
      <c r="K725" s="25"/>
      <c r="L725" s="25"/>
      <c r="M725" s="25"/>
      <c r="N725" s="25"/>
      <c r="O725" s="31"/>
    </row>
    <row r="726" spans="1:15" s="37" customFormat="1" ht="29.25" customHeight="1">
      <c r="A726" s="547"/>
      <c r="B726" s="548" t="s">
        <v>35</v>
      </c>
      <c r="C726" s="549"/>
      <c r="D726" s="550"/>
      <c r="E726" s="551"/>
      <c r="F726" s="552">
        <f aca="true" t="shared" si="123" ref="F726:N726">SUM(F17+F34+F53+F88+F117+F139+F159+F187+F214+F242+F255+F283+F308+F331+F354+F375+F395+F410+F429+F450+F478+F497+F520+F539+F560+F577+F602+F625+F645+F664+F692+F709+F721)</f>
        <v>1203929</v>
      </c>
      <c r="G726" s="552">
        <f t="shared" si="123"/>
        <v>30067</v>
      </c>
      <c r="H726" s="552">
        <f t="shared" si="123"/>
        <v>18600</v>
      </c>
      <c r="I726" s="552">
        <f t="shared" si="123"/>
        <v>0</v>
      </c>
      <c r="J726" s="552">
        <f t="shared" si="123"/>
        <v>129904</v>
      </c>
      <c r="K726" s="552">
        <f t="shared" si="123"/>
        <v>3029</v>
      </c>
      <c r="L726" s="552">
        <f t="shared" si="123"/>
        <v>13150</v>
      </c>
      <c r="M726" s="552">
        <f t="shared" si="123"/>
        <v>0.2</v>
      </c>
      <c r="N726" s="552">
        <f t="shared" si="123"/>
        <v>1112570.8</v>
      </c>
      <c r="O726" s="550"/>
    </row>
    <row r="727" spans="1:15" ht="18">
      <c r="A727" s="644"/>
      <c r="B727" s="8"/>
      <c r="C727" s="410"/>
      <c r="D727" s="8"/>
      <c r="E727" s="315"/>
      <c r="F727" s="8"/>
      <c r="G727" s="8"/>
      <c r="H727" s="8"/>
      <c r="I727" s="8"/>
      <c r="J727" s="8"/>
      <c r="K727" s="8"/>
      <c r="L727" s="8"/>
      <c r="M727" s="8"/>
      <c r="N727" s="8"/>
      <c r="O727" s="31"/>
    </row>
    <row r="728" spans="1:15" s="41" customFormat="1" ht="24.75" customHeight="1">
      <c r="A728" s="473"/>
      <c r="B728" s="1"/>
      <c r="C728" s="406"/>
      <c r="D728" s="1"/>
      <c r="E728" s="321"/>
      <c r="F728" s="1"/>
      <c r="G728" s="1"/>
      <c r="H728" s="1"/>
      <c r="I728" s="1"/>
      <c r="J728" s="1"/>
      <c r="K728" s="1"/>
      <c r="L728" s="1"/>
      <c r="M728" s="1"/>
      <c r="N728" s="1"/>
      <c r="O728" s="30"/>
    </row>
    <row r="729" ht="18">
      <c r="A729" s="473"/>
    </row>
    <row r="730" ht="18">
      <c r="A730" s="473"/>
    </row>
    <row r="731" ht="18">
      <c r="A731" s="473"/>
    </row>
    <row r="732" spans="1:15" s="187" customFormat="1" ht="18.75">
      <c r="A732" s="437"/>
      <c r="B732" s="438"/>
      <c r="C732" s="438"/>
      <c r="D732" s="438" t="s">
        <v>463</v>
      </c>
      <c r="E732" s="439"/>
      <c r="F732" s="438"/>
      <c r="G732" s="438"/>
      <c r="H732" s="438"/>
      <c r="J732" s="467" t="s">
        <v>464</v>
      </c>
      <c r="K732" s="438"/>
      <c r="L732" s="438"/>
      <c r="M732" s="438"/>
      <c r="N732" s="438" t="s">
        <v>464</v>
      </c>
      <c r="O732" s="440"/>
    </row>
    <row r="733" spans="1:15" s="187" customFormat="1" ht="18.75">
      <c r="A733" s="437"/>
      <c r="B733" s="438"/>
      <c r="C733" s="438"/>
      <c r="D733" s="438"/>
      <c r="E733" s="439"/>
      <c r="F733" s="438"/>
      <c r="G733" s="438"/>
      <c r="H733" s="438"/>
      <c r="J733" s="467"/>
      <c r="K733" s="438"/>
      <c r="L733" s="437"/>
      <c r="M733" s="438"/>
      <c r="N733" s="438"/>
      <c r="O733" s="441"/>
    </row>
    <row r="734" spans="1:15" ht="18.75">
      <c r="A734" s="437" t="s">
        <v>472</v>
      </c>
      <c r="B734" s="438"/>
      <c r="C734" s="438" t="s">
        <v>1285</v>
      </c>
      <c r="D734" s="438"/>
      <c r="E734" s="439"/>
      <c r="F734" s="438"/>
      <c r="G734" s="438"/>
      <c r="H734" s="438"/>
      <c r="J734" s="443" t="s">
        <v>975</v>
      </c>
      <c r="K734" s="438"/>
      <c r="L734" s="437"/>
      <c r="M734" s="438" t="s">
        <v>972</v>
      </c>
      <c r="N734" s="438"/>
      <c r="O734" s="441"/>
    </row>
    <row r="735" spans="1:15" ht="18.75">
      <c r="A735" s="437"/>
      <c r="B735" s="438"/>
      <c r="C735" s="438" t="s">
        <v>602</v>
      </c>
      <c r="D735" s="438"/>
      <c r="E735" s="439"/>
      <c r="F735" s="438"/>
      <c r="G735" s="438"/>
      <c r="H735" s="438"/>
      <c r="J735" s="442" t="s">
        <v>461</v>
      </c>
      <c r="K735" s="438"/>
      <c r="L735" s="438"/>
      <c r="M735" s="438" t="s">
        <v>462</v>
      </c>
      <c r="N735" s="438"/>
      <c r="O735" s="440"/>
    </row>
    <row r="736" spans="1:15" s="23" customFormat="1" ht="18">
      <c r="A736" s="473"/>
      <c r="B736" s="1"/>
      <c r="C736" s="406"/>
      <c r="D736" s="1"/>
      <c r="E736" s="321"/>
      <c r="F736" s="1"/>
      <c r="G736" s="1"/>
      <c r="H736" s="1"/>
      <c r="I736" s="1"/>
      <c r="J736" s="1"/>
      <c r="K736" s="1"/>
      <c r="L736" s="1"/>
      <c r="M736" s="1"/>
      <c r="N736" s="1"/>
      <c r="O736" s="30"/>
    </row>
    <row r="737" ht="18">
      <c r="A737" s="473"/>
    </row>
    <row r="738" spans="1:6" ht="18">
      <c r="A738" s="473"/>
      <c r="F738" s="798">
        <f>F726+G726+H726+I726</f>
        <v>1252596</v>
      </c>
    </row>
    <row r="739" ht="18">
      <c r="A739" s="473"/>
    </row>
    <row r="740" spans="2:18" s="41" customFormat="1" ht="21.75" customHeight="1">
      <c r="B740" s="690" t="s">
        <v>496</v>
      </c>
      <c r="C740" s="691"/>
      <c r="D740" s="691"/>
      <c r="E740" s="692"/>
      <c r="F740" s="691">
        <f aca="true" t="shared" si="124" ref="F740:N740">F17+F34+F53+F88+F117+F139+F159+F187+F214+F242+F255+F395+F410+F429+F450+F478+F497+F520+F539+F560+F577+F602+F645+F664+F709+F721</f>
        <v>868718</v>
      </c>
      <c r="G740" s="691">
        <f t="shared" si="124"/>
        <v>24310</v>
      </c>
      <c r="H740" s="691">
        <f t="shared" si="124"/>
        <v>0</v>
      </c>
      <c r="I740" s="691">
        <f t="shared" si="124"/>
        <v>0</v>
      </c>
      <c r="J740" s="691">
        <f t="shared" si="124"/>
        <v>97863</v>
      </c>
      <c r="K740" s="691">
        <f t="shared" si="124"/>
        <v>2958</v>
      </c>
      <c r="L740" s="691">
        <f t="shared" si="124"/>
        <v>10100</v>
      </c>
      <c r="M740" s="691">
        <f t="shared" si="124"/>
        <v>0.2</v>
      </c>
      <c r="N740" s="691">
        <f t="shared" si="124"/>
        <v>788022.8</v>
      </c>
      <c r="O740" s="91" t="s">
        <v>504</v>
      </c>
      <c r="P740" s="84"/>
      <c r="Q740" s="84"/>
      <c r="R740" s="84"/>
    </row>
    <row r="741" spans="2:18" ht="24" customHeight="1">
      <c r="B741" s="168" t="s">
        <v>495</v>
      </c>
      <c r="C741" s="167"/>
      <c r="D741" s="167"/>
      <c r="E741" s="380"/>
      <c r="F741" s="167">
        <f aca="true" t="shared" si="125" ref="F741:N741">F283+F308+F331+F354+F375+F625+F692</f>
        <v>335211</v>
      </c>
      <c r="G741" s="167">
        <f t="shared" si="125"/>
        <v>5757</v>
      </c>
      <c r="H741" s="167">
        <f t="shared" si="125"/>
        <v>18600</v>
      </c>
      <c r="I741" s="167">
        <f t="shared" si="125"/>
        <v>0</v>
      </c>
      <c r="J741" s="167">
        <f t="shared" si="125"/>
        <v>32041</v>
      </c>
      <c r="K741" s="167">
        <f t="shared" si="125"/>
        <v>71</v>
      </c>
      <c r="L741" s="167">
        <f t="shared" si="125"/>
        <v>3050</v>
      </c>
      <c r="M741" s="167">
        <f t="shared" si="125"/>
        <v>0</v>
      </c>
      <c r="N741" s="167">
        <f t="shared" si="125"/>
        <v>324548</v>
      </c>
      <c r="O741" s="90" t="s">
        <v>503</v>
      </c>
      <c r="P741" s="37"/>
      <c r="Q741" s="37"/>
      <c r="R741" s="37"/>
    </row>
    <row r="742" spans="3:18" ht="18">
      <c r="C742" s="1"/>
      <c r="L742" s="19"/>
      <c r="P742" s="37"/>
      <c r="Q742" s="37"/>
      <c r="R742" s="37"/>
    </row>
    <row r="743" spans="2:18" ht="18">
      <c r="B743" s="1" t="s">
        <v>794</v>
      </c>
      <c r="C743" s="1"/>
      <c r="F743" s="1">
        <f>F740+F741</f>
        <v>1203929</v>
      </c>
      <c r="G743" s="1">
        <f aca="true" t="shared" si="126" ref="G743:N743">G740+G741</f>
        <v>30067</v>
      </c>
      <c r="H743" s="1">
        <f t="shared" si="126"/>
        <v>18600</v>
      </c>
      <c r="I743" s="1">
        <f t="shared" si="126"/>
        <v>0</v>
      </c>
      <c r="J743" s="1">
        <f t="shared" si="126"/>
        <v>129904</v>
      </c>
      <c r="K743" s="1">
        <f t="shared" si="126"/>
        <v>3029</v>
      </c>
      <c r="L743" s="1">
        <f t="shared" si="126"/>
        <v>13150</v>
      </c>
      <c r="M743" s="1">
        <f t="shared" si="126"/>
        <v>0.2</v>
      </c>
      <c r="N743" s="1">
        <f t="shared" si="126"/>
        <v>1112570.8</v>
      </c>
      <c r="P743" s="37"/>
      <c r="Q743" s="37"/>
      <c r="R743" s="37"/>
    </row>
    <row r="745" spans="2:14" ht="18">
      <c r="B745" s="1" t="s">
        <v>1358</v>
      </c>
      <c r="F745" s="1">
        <f>F726-F743</f>
        <v>0</v>
      </c>
      <c r="G745" s="1">
        <f aca="true" t="shared" si="127" ref="G745:M745">G726-G743</f>
        <v>0</v>
      </c>
      <c r="H745" s="1">
        <f t="shared" si="127"/>
        <v>0</v>
      </c>
      <c r="I745" s="1">
        <f t="shared" si="127"/>
        <v>0</v>
      </c>
      <c r="J745" s="1">
        <f t="shared" si="127"/>
        <v>0</v>
      </c>
      <c r="K745" s="1">
        <f t="shared" si="127"/>
        <v>0</v>
      </c>
      <c r="L745" s="1">
        <f t="shared" si="127"/>
        <v>0</v>
      </c>
      <c r="M745" s="1">
        <f t="shared" si="127"/>
        <v>0</v>
      </c>
      <c r="N745" s="1">
        <f>N726-N743</f>
        <v>0</v>
      </c>
    </row>
    <row r="746" ht="18">
      <c r="J746" s="1" t="s">
        <v>457</v>
      </c>
    </row>
  </sheetData>
  <sheetProtection/>
  <mergeCells count="5">
    <mergeCell ref="K376:L376"/>
    <mergeCell ref="I309:J309"/>
    <mergeCell ref="K579:L579"/>
    <mergeCell ref="H580:K580"/>
    <mergeCell ref="H581:K581"/>
  </mergeCells>
  <printOptions horizontalCentered="1" verticalCentered="1"/>
  <pageMargins left="1.0236220472440944" right="0.15748031496062992" top="0.35433070866141736" bottom="0.2362204724409449" header="0.15748031496062992" footer="0"/>
  <pageSetup horizontalDpi="600" verticalDpi="600" orientation="landscape" paperSize="5" scale="80" r:id="rId1"/>
  <rowBreaks count="33" manualBreakCount="33">
    <brk id="21" max="255" man="1"/>
    <brk id="40" max="255" man="1"/>
    <brk id="59" max="255" man="1"/>
    <brk id="91" max="255" man="1"/>
    <brk id="122" max="255" man="1"/>
    <brk id="142" max="255" man="1"/>
    <brk id="164" max="255" man="1"/>
    <brk id="190" max="255" man="1"/>
    <brk id="218" max="255" man="1"/>
    <brk id="246" max="255" man="1"/>
    <brk id="263" max="255" man="1"/>
    <brk id="288" max="255" man="1"/>
    <brk id="312" max="255" man="1"/>
    <brk id="335" max="255" man="1"/>
    <brk id="357" max="255" man="1"/>
    <brk id="378" max="255" man="1"/>
    <brk id="399" max="255" man="1"/>
    <brk id="414" max="255" man="1"/>
    <brk id="435" max="255" man="1"/>
    <brk id="457" max="255" man="1"/>
    <brk id="482" max="255" man="1"/>
    <brk id="501" max="255" man="1"/>
    <brk id="524" max="255" man="1"/>
    <brk id="543" max="255" man="1"/>
    <brk id="563" max="255" man="1"/>
    <brk id="581" max="255" man="1"/>
    <brk id="606" max="255" man="1"/>
    <brk id="629" max="255" man="1"/>
    <brk id="650" max="255" man="1"/>
    <brk id="672" max="255" man="1"/>
    <brk id="696" max="255" man="1"/>
    <brk id="714" max="255" man="1"/>
    <brk id="7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R566"/>
  <sheetViews>
    <sheetView zoomScaleSheetLayoutView="100" zoomScalePageLayoutView="0" workbookViewId="0" topLeftCell="D547">
      <selection activeCell="G561" sqref="G561"/>
    </sheetView>
  </sheetViews>
  <sheetFormatPr defaultColWidth="11.421875" defaultRowHeight="12.75"/>
  <cols>
    <col min="1" max="1" width="7.00390625" style="17" customWidth="1"/>
    <col min="2" max="2" width="34.28125" style="1" customWidth="1"/>
    <col min="3" max="3" width="9.8515625" style="1" customWidth="1"/>
    <col min="4" max="4" width="10.8515625" style="1" customWidth="1"/>
    <col min="5" max="5" width="4.7109375" style="321" customWidth="1"/>
    <col min="6" max="6" width="13.421875" style="1" customWidth="1"/>
    <col min="7" max="8" width="12.00390625" style="1" customWidth="1"/>
    <col min="9" max="9" width="11.8515625" style="1" customWidth="1"/>
    <col min="10" max="10" width="12.00390625" style="1" customWidth="1"/>
    <col min="11" max="11" width="10.8515625" style="1" customWidth="1"/>
    <col min="12" max="12" width="11.7109375" style="19" customWidth="1"/>
    <col min="13" max="13" width="7.421875" style="1" customWidth="1"/>
    <col min="14" max="14" width="14.57421875" style="1" customWidth="1"/>
    <col min="15" max="15" width="31.421875" style="30" customWidth="1"/>
    <col min="16" max="18" width="11.421875" style="37" customWidth="1"/>
    <col min="19" max="16384" width="11.421875" style="2" customWidth="1"/>
  </cols>
  <sheetData>
    <row r="1" spans="1:18" s="103" customFormat="1" ht="33.75">
      <c r="A1" s="3" t="s">
        <v>0</v>
      </c>
      <c r="B1" s="33"/>
      <c r="C1" s="4"/>
      <c r="D1" s="93" t="s">
        <v>63</v>
      </c>
      <c r="E1" s="325"/>
      <c r="F1" s="4"/>
      <c r="G1" s="4"/>
      <c r="H1" s="4"/>
      <c r="I1" s="4"/>
      <c r="J1" s="4"/>
      <c r="K1" s="4"/>
      <c r="L1" s="5"/>
      <c r="M1" s="4"/>
      <c r="N1" s="4"/>
      <c r="O1" s="27"/>
      <c r="P1" s="106"/>
      <c r="Q1" s="106"/>
      <c r="R1" s="106"/>
    </row>
    <row r="2" spans="1:18" s="103" customFormat="1" ht="21.75">
      <c r="A2" s="6"/>
      <c r="B2" s="98" t="s">
        <v>69</v>
      </c>
      <c r="C2" s="7"/>
      <c r="D2" s="7"/>
      <c r="E2" s="315"/>
      <c r="F2" s="7"/>
      <c r="G2" s="7"/>
      <c r="H2" s="7"/>
      <c r="I2" s="8"/>
      <c r="J2" s="7"/>
      <c r="K2" s="7"/>
      <c r="L2" s="9"/>
      <c r="M2" s="7"/>
      <c r="N2" s="7"/>
      <c r="O2" s="391" t="s">
        <v>1410</v>
      </c>
      <c r="P2" s="106"/>
      <c r="Q2" s="106"/>
      <c r="R2" s="106"/>
    </row>
    <row r="3" spans="1:18" s="103" customFormat="1" ht="25.5">
      <c r="A3" s="10"/>
      <c r="B3" s="44"/>
      <c r="C3" s="11"/>
      <c r="D3" s="95" t="s">
        <v>1471</v>
      </c>
      <c r="E3" s="316"/>
      <c r="F3" s="12"/>
      <c r="G3" s="12"/>
      <c r="H3" s="12"/>
      <c r="I3" s="12"/>
      <c r="J3" s="12"/>
      <c r="K3" s="12"/>
      <c r="L3" s="13"/>
      <c r="M3" s="12"/>
      <c r="N3" s="12"/>
      <c r="O3" s="28"/>
      <c r="P3" s="106"/>
      <c r="Q3" s="106"/>
      <c r="R3" s="106"/>
    </row>
    <row r="4" spans="1:18" s="103" customFormat="1" ht="38.25" customHeight="1" thickBot="1">
      <c r="A4" s="46" t="s">
        <v>427</v>
      </c>
      <c r="B4" s="62" t="s">
        <v>428</v>
      </c>
      <c r="C4" s="62" t="s">
        <v>1</v>
      </c>
      <c r="D4" s="62" t="s">
        <v>426</v>
      </c>
      <c r="E4" s="337" t="s">
        <v>434</v>
      </c>
      <c r="F4" s="26" t="s">
        <v>423</v>
      </c>
      <c r="G4" s="26" t="s">
        <v>424</v>
      </c>
      <c r="H4" s="26" t="s">
        <v>33</v>
      </c>
      <c r="I4" s="26" t="s">
        <v>341</v>
      </c>
      <c r="J4" s="26" t="s">
        <v>17</v>
      </c>
      <c r="K4" s="26" t="s">
        <v>18</v>
      </c>
      <c r="L4" s="26" t="s">
        <v>432</v>
      </c>
      <c r="M4" s="26" t="s">
        <v>30</v>
      </c>
      <c r="N4" s="26" t="s">
        <v>29</v>
      </c>
      <c r="O4" s="63" t="s">
        <v>19</v>
      </c>
      <c r="P4" s="106"/>
      <c r="Q4" s="106"/>
      <c r="R4" s="106"/>
    </row>
    <row r="5" spans="1:18" s="103" customFormat="1" ht="27.75" customHeight="1" thickTop="1">
      <c r="A5" s="630" t="s">
        <v>593</v>
      </c>
      <c r="B5" s="482"/>
      <c r="C5" s="483"/>
      <c r="D5" s="483"/>
      <c r="E5" s="484"/>
      <c r="F5" s="482"/>
      <c r="G5" s="482"/>
      <c r="H5" s="482"/>
      <c r="I5" s="482"/>
      <c r="J5" s="482"/>
      <c r="K5" s="482"/>
      <c r="L5" s="482"/>
      <c r="M5" s="482"/>
      <c r="N5" s="482"/>
      <c r="O5" s="485"/>
      <c r="P5" s="106"/>
      <c r="Q5" s="106"/>
      <c r="R5" s="106"/>
    </row>
    <row r="6" spans="1:15" ht="52.5" customHeight="1">
      <c r="A6" s="170">
        <v>161</v>
      </c>
      <c r="B6" s="59" t="s">
        <v>1079</v>
      </c>
      <c r="C6" s="43" t="s">
        <v>1137</v>
      </c>
      <c r="D6" s="834" t="s">
        <v>833</v>
      </c>
      <c r="E6" s="346">
        <v>15</v>
      </c>
      <c r="F6" s="59">
        <v>5662</v>
      </c>
      <c r="G6" s="59">
        <v>0</v>
      </c>
      <c r="H6" s="59">
        <v>0</v>
      </c>
      <c r="I6" s="59">
        <v>0</v>
      </c>
      <c r="J6" s="59">
        <v>662</v>
      </c>
      <c r="K6" s="59">
        <v>0</v>
      </c>
      <c r="L6" s="59">
        <v>0</v>
      </c>
      <c r="M6" s="796">
        <v>0</v>
      </c>
      <c r="N6" s="59">
        <f>F6+G6+H6+I6-J6+K6-L6-M6</f>
        <v>5000</v>
      </c>
      <c r="O6" s="657"/>
    </row>
    <row r="7" spans="1:18" s="103" customFormat="1" ht="52.5" customHeight="1">
      <c r="A7" s="108">
        <v>381</v>
      </c>
      <c r="B7" s="59" t="s">
        <v>1175</v>
      </c>
      <c r="C7" s="43" t="s">
        <v>1231</v>
      </c>
      <c r="D7" s="43" t="s">
        <v>839</v>
      </c>
      <c r="E7" s="346">
        <v>15</v>
      </c>
      <c r="F7" s="59">
        <v>8205</v>
      </c>
      <c r="G7" s="59">
        <v>0</v>
      </c>
      <c r="H7" s="59">
        <v>0</v>
      </c>
      <c r="I7" s="59">
        <v>0</v>
      </c>
      <c r="J7" s="59">
        <v>1205</v>
      </c>
      <c r="K7" s="59">
        <v>0</v>
      </c>
      <c r="L7" s="59">
        <v>0</v>
      </c>
      <c r="M7" s="59">
        <v>0</v>
      </c>
      <c r="N7" s="59">
        <f>F7+G7+H7+I7-J7+K7-L7-M7</f>
        <v>7000</v>
      </c>
      <c r="O7" s="29"/>
      <c r="P7" s="106"/>
      <c r="Q7" s="106"/>
      <c r="R7" s="106"/>
    </row>
    <row r="8" spans="1:18" s="103" customFormat="1" ht="52.5" customHeight="1">
      <c r="A8" s="108">
        <v>382</v>
      </c>
      <c r="B8" s="59" t="s">
        <v>1188</v>
      </c>
      <c r="C8" s="43" t="s">
        <v>1187</v>
      </c>
      <c r="D8" s="43" t="s">
        <v>839</v>
      </c>
      <c r="E8" s="346">
        <v>15</v>
      </c>
      <c r="F8" s="59">
        <v>8205</v>
      </c>
      <c r="G8" s="59">
        <v>0</v>
      </c>
      <c r="H8" s="59">
        <v>0</v>
      </c>
      <c r="I8" s="59">
        <v>0</v>
      </c>
      <c r="J8" s="59">
        <v>1205</v>
      </c>
      <c r="K8" s="59">
        <v>0</v>
      </c>
      <c r="L8" s="59">
        <v>0</v>
      </c>
      <c r="M8" s="59">
        <v>0</v>
      </c>
      <c r="N8" s="59">
        <f>F8+G8+H8+I8-J8+K8-L8-M8</f>
        <v>7000</v>
      </c>
      <c r="O8" s="29"/>
      <c r="P8" s="106"/>
      <c r="Q8" s="106"/>
      <c r="R8" s="106"/>
    </row>
    <row r="9" spans="1:18" s="103" customFormat="1" ht="24" customHeight="1">
      <c r="A9" s="589" t="s">
        <v>64</v>
      </c>
      <c r="B9" s="605"/>
      <c r="C9" s="606"/>
      <c r="D9" s="606"/>
      <c r="E9" s="607"/>
      <c r="F9" s="608">
        <f>SUM(F6:F8)</f>
        <v>22072</v>
      </c>
      <c r="G9" s="608">
        <f aca="true" t="shared" si="0" ref="G9:N9">SUM(G6:G8)</f>
        <v>0</v>
      </c>
      <c r="H9" s="608">
        <f t="shared" si="0"/>
        <v>0</v>
      </c>
      <c r="I9" s="608">
        <f t="shared" si="0"/>
        <v>0</v>
      </c>
      <c r="J9" s="608">
        <f t="shared" si="0"/>
        <v>3072</v>
      </c>
      <c r="K9" s="608">
        <f t="shared" si="0"/>
        <v>0</v>
      </c>
      <c r="L9" s="608">
        <f t="shared" si="0"/>
        <v>0</v>
      </c>
      <c r="M9" s="608">
        <f t="shared" si="0"/>
        <v>0</v>
      </c>
      <c r="N9" s="608">
        <f t="shared" si="0"/>
        <v>19000</v>
      </c>
      <c r="O9" s="587"/>
      <c r="P9" s="106"/>
      <c r="Q9" s="106"/>
      <c r="R9" s="106"/>
    </row>
    <row r="10" spans="1:18" s="103" customFormat="1" ht="33" customHeight="1">
      <c r="A10" s="56"/>
      <c r="B10" s="52" t="s">
        <v>31</v>
      </c>
      <c r="C10" s="68"/>
      <c r="D10" s="68"/>
      <c r="E10" s="373"/>
      <c r="F10" s="69">
        <f aca="true" t="shared" si="1" ref="F10:N10">F9</f>
        <v>22072</v>
      </c>
      <c r="G10" s="69">
        <f t="shared" si="1"/>
        <v>0</v>
      </c>
      <c r="H10" s="69">
        <f t="shared" si="1"/>
        <v>0</v>
      </c>
      <c r="I10" s="69">
        <f t="shared" si="1"/>
        <v>0</v>
      </c>
      <c r="J10" s="69">
        <f t="shared" si="1"/>
        <v>3072</v>
      </c>
      <c r="K10" s="69">
        <f t="shared" si="1"/>
        <v>0</v>
      </c>
      <c r="L10" s="69">
        <f t="shared" si="1"/>
        <v>0</v>
      </c>
      <c r="M10" s="69">
        <f t="shared" si="1"/>
        <v>0</v>
      </c>
      <c r="N10" s="69">
        <f t="shared" si="1"/>
        <v>19000</v>
      </c>
      <c r="O10" s="58"/>
      <c r="P10" s="106"/>
      <c r="Q10" s="106"/>
      <c r="R10" s="106"/>
    </row>
    <row r="11" spans="1:18" s="103" customFormat="1" ht="21.75">
      <c r="A11" s="17"/>
      <c r="B11" s="1"/>
      <c r="C11" s="1"/>
      <c r="D11" s="1"/>
      <c r="E11" s="321"/>
      <c r="F11" s="1"/>
      <c r="G11" s="1"/>
      <c r="H11" s="1"/>
      <c r="I11" s="1"/>
      <c r="J11" s="1"/>
      <c r="K11" s="1"/>
      <c r="L11" s="19"/>
      <c r="M11" s="1"/>
      <c r="N11" s="1"/>
      <c r="O11" s="30"/>
      <c r="P11" s="106"/>
      <c r="Q11" s="106"/>
      <c r="R11" s="106"/>
    </row>
    <row r="12" spans="1:18" s="103" customFormat="1" ht="21.75">
      <c r="A12" s="17"/>
      <c r="B12" s="1"/>
      <c r="C12" s="1"/>
      <c r="D12" s="1"/>
      <c r="E12" s="321"/>
      <c r="F12" s="1"/>
      <c r="G12" s="1"/>
      <c r="H12" s="1"/>
      <c r="I12" s="1"/>
      <c r="J12" s="1"/>
      <c r="K12" s="1"/>
      <c r="L12" s="19"/>
      <c r="M12" s="1"/>
      <c r="N12" s="1"/>
      <c r="O12" s="30"/>
      <c r="P12" s="106"/>
      <c r="Q12" s="106"/>
      <c r="R12" s="106"/>
    </row>
    <row r="13" spans="1:18" s="103" customFormat="1" ht="21.75">
      <c r="A13" s="17"/>
      <c r="B13" s="1"/>
      <c r="C13" s="1"/>
      <c r="D13" s="1"/>
      <c r="E13" s="321"/>
      <c r="F13" s="1"/>
      <c r="G13" s="1"/>
      <c r="H13" s="1"/>
      <c r="I13" s="1"/>
      <c r="J13" s="1"/>
      <c r="K13" s="1"/>
      <c r="L13" s="19"/>
      <c r="M13" s="1"/>
      <c r="N13" s="1"/>
      <c r="O13" s="30"/>
      <c r="P13" s="106"/>
      <c r="Q13" s="106"/>
      <c r="R13" s="106"/>
    </row>
    <row r="14" spans="1:18" s="103" customFormat="1" ht="21.75">
      <c r="A14" s="17"/>
      <c r="B14" s="1"/>
      <c r="C14" s="1"/>
      <c r="D14" s="1"/>
      <c r="E14" s="321"/>
      <c r="F14" s="1"/>
      <c r="G14" s="1"/>
      <c r="H14" s="1"/>
      <c r="I14" s="1"/>
      <c r="J14" s="1"/>
      <c r="K14" s="1"/>
      <c r="L14" s="19"/>
      <c r="M14" s="1"/>
      <c r="N14" s="1"/>
      <c r="O14" s="30"/>
      <c r="P14" s="106"/>
      <c r="Q14" s="106"/>
      <c r="R14" s="106"/>
    </row>
    <row r="15" spans="1:18" s="103" customFormat="1" ht="21.75">
      <c r="A15" s="437"/>
      <c r="B15" s="438"/>
      <c r="C15" s="438"/>
      <c r="D15" s="438" t="s">
        <v>463</v>
      </c>
      <c r="F15" s="439"/>
      <c r="G15" s="438"/>
      <c r="H15" s="438"/>
      <c r="J15" s="443" t="s">
        <v>464</v>
      </c>
      <c r="K15" s="438"/>
      <c r="L15" s="438"/>
      <c r="N15" s="438" t="s">
        <v>464</v>
      </c>
      <c r="O15" s="440"/>
      <c r="P15" s="106"/>
      <c r="Q15" s="106"/>
      <c r="R15" s="106"/>
    </row>
    <row r="16" spans="1:18" s="103" customFormat="1" ht="21.75">
      <c r="A16" s="437"/>
      <c r="B16" s="438"/>
      <c r="C16" s="438"/>
      <c r="D16" s="438"/>
      <c r="E16" s="438"/>
      <c r="F16" s="439"/>
      <c r="G16" s="438"/>
      <c r="H16" s="438"/>
      <c r="J16" s="452"/>
      <c r="K16" s="438"/>
      <c r="L16" s="437"/>
      <c r="M16" s="438"/>
      <c r="N16" s="438"/>
      <c r="O16" s="441"/>
      <c r="P16" s="106"/>
      <c r="Q16" s="106"/>
      <c r="R16" s="106"/>
    </row>
    <row r="17" spans="1:18" s="103" customFormat="1" ht="21.75">
      <c r="A17" s="437" t="s">
        <v>472</v>
      </c>
      <c r="B17" s="438"/>
      <c r="C17" s="438"/>
      <c r="D17" s="443" t="s">
        <v>1285</v>
      </c>
      <c r="E17" s="438"/>
      <c r="F17" s="439"/>
      <c r="G17" s="438"/>
      <c r="H17" s="438"/>
      <c r="J17" s="443" t="s">
        <v>975</v>
      </c>
      <c r="K17" s="438"/>
      <c r="L17" s="437"/>
      <c r="N17" s="443" t="s">
        <v>972</v>
      </c>
      <c r="O17" s="441"/>
      <c r="P17" s="106"/>
      <c r="Q17" s="106"/>
      <c r="R17" s="106"/>
    </row>
    <row r="18" spans="1:18" s="103" customFormat="1" ht="21.75">
      <c r="A18" s="437"/>
      <c r="B18" s="438"/>
      <c r="C18" s="438"/>
      <c r="D18" s="443" t="s">
        <v>599</v>
      </c>
      <c r="E18" s="438"/>
      <c r="F18" s="439"/>
      <c r="G18" s="438"/>
      <c r="H18" s="438"/>
      <c r="J18" s="442" t="s">
        <v>461</v>
      </c>
      <c r="K18" s="438"/>
      <c r="L18" s="438"/>
      <c r="N18" s="443" t="s">
        <v>462</v>
      </c>
      <c r="O18" s="440"/>
      <c r="P18" s="106"/>
      <c r="Q18" s="106"/>
      <c r="R18" s="106"/>
    </row>
    <row r="20" spans="1:15" ht="23.25" customHeight="1">
      <c r="A20" s="3" t="s">
        <v>0</v>
      </c>
      <c r="B20" s="33"/>
      <c r="C20" s="4"/>
      <c r="D20" s="93" t="s">
        <v>63</v>
      </c>
      <c r="E20" s="325"/>
      <c r="F20" s="4"/>
      <c r="G20" s="4"/>
      <c r="H20" s="4"/>
      <c r="I20" s="4"/>
      <c r="J20" s="4"/>
      <c r="K20" s="4"/>
      <c r="L20" s="5"/>
      <c r="M20" s="4"/>
      <c r="N20" s="4"/>
      <c r="O20" s="27"/>
    </row>
    <row r="21" spans="1:15" ht="15.75" customHeight="1">
      <c r="A21" s="6"/>
      <c r="B21" s="96" t="s">
        <v>20</v>
      </c>
      <c r="C21" s="7"/>
      <c r="D21" s="7"/>
      <c r="E21" s="315"/>
      <c r="F21" s="7"/>
      <c r="G21" s="7"/>
      <c r="H21" s="7"/>
      <c r="I21" s="8"/>
      <c r="J21" s="7"/>
      <c r="K21" s="7"/>
      <c r="L21" s="9"/>
      <c r="M21" s="7"/>
      <c r="N21" s="7"/>
      <c r="O21" s="391" t="s">
        <v>1411</v>
      </c>
    </row>
    <row r="22" spans="1:15" ht="20.25" customHeight="1">
      <c r="A22" s="731"/>
      <c r="B22" s="732"/>
      <c r="C22" s="732"/>
      <c r="D22" s="733" t="s">
        <v>1471</v>
      </c>
      <c r="E22" s="734"/>
      <c r="F22" s="735"/>
      <c r="G22" s="735"/>
      <c r="H22" s="735"/>
      <c r="I22" s="735"/>
      <c r="J22" s="735"/>
      <c r="K22" s="735"/>
      <c r="L22" s="9"/>
      <c r="M22" s="735"/>
      <c r="N22" s="735"/>
      <c r="O22" s="737"/>
    </row>
    <row r="23" spans="1:18" s="64" customFormat="1" ht="24.75" customHeight="1">
      <c r="A23" s="264" t="s">
        <v>427</v>
      </c>
      <c r="B23" s="260" t="s">
        <v>428</v>
      </c>
      <c r="C23" s="260" t="s">
        <v>1</v>
      </c>
      <c r="D23" s="260" t="s">
        <v>426</v>
      </c>
      <c r="E23" s="364" t="s">
        <v>434</v>
      </c>
      <c r="F23" s="243" t="s">
        <v>423</v>
      </c>
      <c r="G23" s="243" t="s">
        <v>424</v>
      </c>
      <c r="H23" s="243" t="s">
        <v>33</v>
      </c>
      <c r="I23" s="243" t="s">
        <v>341</v>
      </c>
      <c r="J23" s="243" t="s">
        <v>17</v>
      </c>
      <c r="K23" s="804" t="s">
        <v>18</v>
      </c>
      <c r="L23" s="302" t="s">
        <v>432</v>
      </c>
      <c r="M23" s="243" t="s">
        <v>30</v>
      </c>
      <c r="N23" s="243" t="s">
        <v>29</v>
      </c>
      <c r="O23" s="265" t="s">
        <v>19</v>
      </c>
      <c r="P23" s="846"/>
      <c r="Q23" s="846"/>
      <c r="R23" s="846"/>
    </row>
    <row r="24" spans="1:15" ht="17.25" customHeight="1">
      <c r="A24" s="179" t="s">
        <v>3</v>
      </c>
      <c r="B24" s="221"/>
      <c r="C24" s="221"/>
      <c r="D24" s="221"/>
      <c r="E24" s="365"/>
      <c r="F24" s="221"/>
      <c r="G24" s="221"/>
      <c r="H24" s="221"/>
      <c r="I24" s="221"/>
      <c r="J24" s="221"/>
      <c r="K24" s="221"/>
      <c r="L24" s="127"/>
      <c r="M24" s="221"/>
      <c r="N24" s="221"/>
      <c r="O24" s="136"/>
    </row>
    <row r="25" spans="1:18" s="41" customFormat="1" ht="34.5" customHeight="1">
      <c r="A25" s="381">
        <v>105</v>
      </c>
      <c r="B25" s="382" t="s">
        <v>510</v>
      </c>
      <c r="C25" s="261" t="s">
        <v>417</v>
      </c>
      <c r="D25" s="707" t="s">
        <v>2</v>
      </c>
      <c r="E25" s="366">
        <v>15</v>
      </c>
      <c r="F25" s="130">
        <v>3820</v>
      </c>
      <c r="G25" s="130">
        <v>640</v>
      </c>
      <c r="H25" s="130">
        <v>0</v>
      </c>
      <c r="I25" s="130">
        <v>0</v>
      </c>
      <c r="J25" s="130">
        <v>427</v>
      </c>
      <c r="K25" s="130">
        <v>0</v>
      </c>
      <c r="L25" s="130">
        <v>0</v>
      </c>
      <c r="M25" s="130">
        <v>0</v>
      </c>
      <c r="N25" s="140">
        <f>F25+G25+H25+I25-J25+K25-L25-M25</f>
        <v>4033</v>
      </c>
      <c r="O25" s="720"/>
      <c r="P25" s="84"/>
      <c r="Q25" s="84"/>
      <c r="R25" s="84"/>
    </row>
    <row r="26" spans="1:15" ht="34.5" customHeight="1">
      <c r="A26" s="381">
        <v>349</v>
      </c>
      <c r="B26" s="130" t="s">
        <v>1020</v>
      </c>
      <c r="C26" s="131" t="s">
        <v>1276</v>
      </c>
      <c r="D26" s="433" t="s">
        <v>259</v>
      </c>
      <c r="E26" s="351">
        <v>15</v>
      </c>
      <c r="F26" s="130">
        <v>4118</v>
      </c>
      <c r="G26" s="130">
        <v>0</v>
      </c>
      <c r="H26" s="130">
        <v>0</v>
      </c>
      <c r="I26" s="130">
        <v>0</v>
      </c>
      <c r="J26" s="130">
        <v>368</v>
      </c>
      <c r="K26" s="130">
        <v>0</v>
      </c>
      <c r="L26" s="130">
        <v>0</v>
      </c>
      <c r="M26" s="130">
        <v>0</v>
      </c>
      <c r="N26" s="140">
        <f>F26+G26+H26+I26-J26+K26-L26-M26</f>
        <v>3750</v>
      </c>
      <c r="O26" s="133"/>
    </row>
    <row r="27" spans="1:15" ht="34.5" customHeight="1">
      <c r="A27" s="381">
        <v>390</v>
      </c>
      <c r="B27" s="130" t="s">
        <v>1226</v>
      </c>
      <c r="C27" s="131" t="s">
        <v>1227</v>
      </c>
      <c r="D27" s="433" t="s">
        <v>259</v>
      </c>
      <c r="E27" s="351">
        <v>15</v>
      </c>
      <c r="F27" s="130">
        <v>4420</v>
      </c>
      <c r="G27" s="130">
        <v>0</v>
      </c>
      <c r="H27" s="130">
        <v>0</v>
      </c>
      <c r="I27" s="130">
        <v>0</v>
      </c>
      <c r="J27" s="130">
        <v>420</v>
      </c>
      <c r="K27" s="130">
        <v>0</v>
      </c>
      <c r="L27" s="130">
        <v>0</v>
      </c>
      <c r="M27" s="130">
        <v>0</v>
      </c>
      <c r="N27" s="140">
        <f>F27+G27+H27+I27-J27+K27-L27-M27</f>
        <v>4000</v>
      </c>
      <c r="O27" s="133"/>
    </row>
    <row r="28" spans="1:15" ht="15" customHeight="1">
      <c r="A28" s="626" t="s">
        <v>64</v>
      </c>
      <c r="B28" s="705"/>
      <c r="C28" s="627"/>
      <c r="D28" s="706"/>
      <c r="E28" s="628"/>
      <c r="F28" s="565">
        <f aca="true" t="shared" si="2" ref="F28:N28">SUM(F25:F27)</f>
        <v>12358</v>
      </c>
      <c r="G28" s="565">
        <f t="shared" si="2"/>
        <v>640</v>
      </c>
      <c r="H28" s="565">
        <f t="shared" si="2"/>
        <v>0</v>
      </c>
      <c r="I28" s="565">
        <f t="shared" si="2"/>
        <v>0</v>
      </c>
      <c r="J28" s="565">
        <f t="shared" si="2"/>
        <v>1215</v>
      </c>
      <c r="K28" s="565">
        <f t="shared" si="2"/>
        <v>0</v>
      </c>
      <c r="L28" s="565">
        <f t="shared" si="2"/>
        <v>0</v>
      </c>
      <c r="M28" s="565">
        <f t="shared" si="2"/>
        <v>0</v>
      </c>
      <c r="N28" s="565">
        <f t="shared" si="2"/>
        <v>11783</v>
      </c>
      <c r="O28" s="629"/>
    </row>
    <row r="29" spans="1:15" ht="17.25" customHeight="1">
      <c r="A29" s="716" t="s">
        <v>28</v>
      </c>
      <c r="B29" s="711"/>
      <c r="C29" s="712"/>
      <c r="D29" s="713"/>
      <c r="E29" s="714"/>
      <c r="F29" s="711"/>
      <c r="G29" s="711"/>
      <c r="H29" s="711"/>
      <c r="I29" s="711"/>
      <c r="J29" s="711"/>
      <c r="K29" s="711"/>
      <c r="L29" s="711"/>
      <c r="M29" s="711"/>
      <c r="N29" s="711"/>
      <c r="O29" s="717"/>
    </row>
    <row r="30" spans="1:18" s="41" customFormat="1" ht="34.5" customHeight="1">
      <c r="A30" s="718">
        <v>24</v>
      </c>
      <c r="B30" s="382" t="s">
        <v>822</v>
      </c>
      <c r="C30" s="131" t="s">
        <v>823</v>
      </c>
      <c r="D30" s="433" t="s">
        <v>824</v>
      </c>
      <c r="E30" s="351">
        <v>15</v>
      </c>
      <c r="F30" s="130">
        <v>975</v>
      </c>
      <c r="G30" s="130">
        <v>0</v>
      </c>
      <c r="H30" s="130">
        <v>0</v>
      </c>
      <c r="I30" s="130">
        <v>0</v>
      </c>
      <c r="J30" s="130">
        <v>0</v>
      </c>
      <c r="K30" s="130">
        <v>149</v>
      </c>
      <c r="L30" s="130">
        <v>0</v>
      </c>
      <c r="M30" s="130">
        <v>0</v>
      </c>
      <c r="N30" s="140">
        <f aca="true" t="shared" si="3" ref="N30:N35">F30+G30+H30+I30-J30+K30-L30-M30</f>
        <v>1124</v>
      </c>
      <c r="O30" s="133"/>
      <c r="P30" s="84"/>
      <c r="Q30" s="84"/>
      <c r="R30" s="84"/>
    </row>
    <row r="31" spans="1:18" s="41" customFormat="1" ht="34.5" customHeight="1">
      <c r="A31" s="718">
        <v>38</v>
      </c>
      <c r="B31" s="382" t="s">
        <v>814</v>
      </c>
      <c r="C31" s="131" t="s">
        <v>1146</v>
      </c>
      <c r="D31" s="433" t="s">
        <v>815</v>
      </c>
      <c r="E31" s="366">
        <v>15</v>
      </c>
      <c r="F31" s="130">
        <v>2363</v>
      </c>
      <c r="G31" s="130">
        <v>0</v>
      </c>
      <c r="H31" s="130">
        <v>0</v>
      </c>
      <c r="I31" s="130">
        <v>0</v>
      </c>
      <c r="J31" s="130">
        <v>0</v>
      </c>
      <c r="K31" s="130">
        <v>7</v>
      </c>
      <c r="L31" s="130">
        <v>0</v>
      </c>
      <c r="M31" s="130">
        <v>0</v>
      </c>
      <c r="N31" s="140">
        <f t="shared" si="3"/>
        <v>2370</v>
      </c>
      <c r="O31" s="719"/>
      <c r="P31" s="84"/>
      <c r="Q31" s="84"/>
      <c r="R31" s="84"/>
    </row>
    <row r="32" spans="1:18" s="41" customFormat="1" ht="34.5" customHeight="1">
      <c r="A32" s="718">
        <v>80</v>
      </c>
      <c r="B32" s="382" t="s">
        <v>383</v>
      </c>
      <c r="C32" s="131" t="s">
        <v>1222</v>
      </c>
      <c r="D32" s="707" t="s">
        <v>384</v>
      </c>
      <c r="E32" s="366">
        <v>15</v>
      </c>
      <c r="F32" s="130">
        <v>2184</v>
      </c>
      <c r="G32" s="130">
        <v>0</v>
      </c>
      <c r="H32" s="130">
        <v>0</v>
      </c>
      <c r="I32" s="130">
        <v>0</v>
      </c>
      <c r="J32" s="130">
        <v>0</v>
      </c>
      <c r="K32" s="130">
        <v>55</v>
      </c>
      <c r="L32" s="130">
        <v>0</v>
      </c>
      <c r="M32" s="130">
        <v>0</v>
      </c>
      <c r="N32" s="140">
        <f t="shared" si="3"/>
        <v>2239</v>
      </c>
      <c r="O32" s="719"/>
      <c r="P32" s="84"/>
      <c r="Q32" s="84"/>
      <c r="R32" s="84"/>
    </row>
    <row r="33" spans="1:18" s="41" customFormat="1" ht="34.5" customHeight="1">
      <c r="A33" s="718">
        <v>337</v>
      </c>
      <c r="B33" s="382" t="s">
        <v>787</v>
      </c>
      <c r="C33" s="131" t="s">
        <v>788</v>
      </c>
      <c r="D33" s="433" t="s">
        <v>11</v>
      </c>
      <c r="E33" s="366">
        <v>15</v>
      </c>
      <c r="F33" s="130">
        <v>2509</v>
      </c>
      <c r="G33" s="130">
        <v>0</v>
      </c>
      <c r="H33" s="130">
        <v>0</v>
      </c>
      <c r="I33" s="130">
        <v>0</v>
      </c>
      <c r="J33" s="130">
        <v>9</v>
      </c>
      <c r="K33" s="130">
        <v>0</v>
      </c>
      <c r="L33" s="130">
        <v>0</v>
      </c>
      <c r="M33" s="130">
        <v>0</v>
      </c>
      <c r="N33" s="130">
        <f t="shared" si="3"/>
        <v>2500</v>
      </c>
      <c r="O33" s="719"/>
      <c r="P33" s="84"/>
      <c r="Q33" s="84"/>
      <c r="R33" s="84"/>
    </row>
    <row r="34" spans="1:18" s="41" customFormat="1" ht="34.5" customHeight="1">
      <c r="A34" s="718">
        <v>360</v>
      </c>
      <c r="B34" s="382" t="s">
        <v>1080</v>
      </c>
      <c r="C34" s="131" t="s">
        <v>1189</v>
      </c>
      <c r="D34" s="433" t="s">
        <v>11</v>
      </c>
      <c r="E34" s="366">
        <v>15</v>
      </c>
      <c r="F34" s="130">
        <v>1923</v>
      </c>
      <c r="G34" s="130">
        <v>0</v>
      </c>
      <c r="H34" s="130">
        <v>0</v>
      </c>
      <c r="I34" s="130">
        <v>0</v>
      </c>
      <c r="J34" s="130">
        <v>0</v>
      </c>
      <c r="K34" s="130">
        <v>77</v>
      </c>
      <c r="L34" s="130">
        <v>0</v>
      </c>
      <c r="M34" s="130">
        <v>0</v>
      </c>
      <c r="N34" s="130">
        <f t="shared" si="3"/>
        <v>2000</v>
      </c>
      <c r="O34" s="719"/>
      <c r="P34" s="84"/>
      <c r="Q34" s="84"/>
      <c r="R34" s="84"/>
    </row>
    <row r="35" spans="1:18" s="41" customFormat="1" ht="34.5" customHeight="1">
      <c r="A35" s="718">
        <v>398</v>
      </c>
      <c r="B35" s="382" t="s">
        <v>1287</v>
      </c>
      <c r="C35" s="131" t="s">
        <v>1306</v>
      </c>
      <c r="D35" s="433" t="s">
        <v>677</v>
      </c>
      <c r="E35" s="366">
        <v>15</v>
      </c>
      <c r="F35" s="130">
        <v>1923</v>
      </c>
      <c r="G35" s="130">
        <v>0</v>
      </c>
      <c r="H35" s="130">
        <v>0</v>
      </c>
      <c r="I35" s="130">
        <v>0</v>
      </c>
      <c r="J35" s="130">
        <v>0</v>
      </c>
      <c r="K35" s="130">
        <v>77</v>
      </c>
      <c r="L35" s="130">
        <v>0</v>
      </c>
      <c r="M35" s="130">
        <v>0</v>
      </c>
      <c r="N35" s="130">
        <f t="shared" si="3"/>
        <v>2000</v>
      </c>
      <c r="O35" s="719"/>
      <c r="P35" s="84"/>
      <c r="Q35" s="84"/>
      <c r="R35" s="84"/>
    </row>
    <row r="36" spans="1:15" ht="15" customHeight="1">
      <c r="A36" s="687" t="s">
        <v>64</v>
      </c>
      <c r="B36" s="739"/>
      <c r="C36" s="683"/>
      <c r="D36" s="684"/>
      <c r="E36" s="685"/>
      <c r="F36" s="740">
        <f aca="true" t="shared" si="4" ref="F36:N36">SUM(F30:F35)</f>
        <v>11877</v>
      </c>
      <c r="G36" s="740">
        <f t="shared" si="4"/>
        <v>0</v>
      </c>
      <c r="H36" s="740">
        <f t="shared" si="4"/>
        <v>0</v>
      </c>
      <c r="I36" s="740">
        <f t="shared" si="4"/>
        <v>0</v>
      </c>
      <c r="J36" s="740">
        <f t="shared" si="4"/>
        <v>9</v>
      </c>
      <c r="K36" s="740">
        <f t="shared" si="4"/>
        <v>365</v>
      </c>
      <c r="L36" s="740">
        <f t="shared" si="4"/>
        <v>0</v>
      </c>
      <c r="M36" s="740">
        <f t="shared" si="4"/>
        <v>0</v>
      </c>
      <c r="N36" s="740">
        <f t="shared" si="4"/>
        <v>12233</v>
      </c>
      <c r="O36" s="741"/>
    </row>
    <row r="37" spans="1:15" ht="17.25" customHeight="1">
      <c r="A37" s="179" t="s">
        <v>436</v>
      </c>
      <c r="B37" s="221"/>
      <c r="C37" s="135"/>
      <c r="D37" s="434"/>
      <c r="E37" s="352"/>
      <c r="F37" s="221"/>
      <c r="G37" s="221"/>
      <c r="H37" s="221"/>
      <c r="I37" s="221"/>
      <c r="J37" s="221"/>
      <c r="K37" s="221"/>
      <c r="L37" s="221"/>
      <c r="M37" s="221"/>
      <c r="N37" s="221"/>
      <c r="O37" s="136"/>
    </row>
    <row r="38" spans="1:18" s="41" customFormat="1" ht="34.5" customHeight="1">
      <c r="A38" s="718">
        <v>3</v>
      </c>
      <c r="B38" s="382" t="s">
        <v>1404</v>
      </c>
      <c r="C38" s="131" t="s">
        <v>1405</v>
      </c>
      <c r="D38" s="433" t="s">
        <v>243</v>
      </c>
      <c r="E38" s="366">
        <v>15</v>
      </c>
      <c r="F38" s="130">
        <v>2140</v>
      </c>
      <c r="G38" s="130">
        <v>0</v>
      </c>
      <c r="H38" s="130">
        <v>0</v>
      </c>
      <c r="I38" s="130">
        <v>0</v>
      </c>
      <c r="J38" s="130">
        <v>0</v>
      </c>
      <c r="K38" s="130">
        <v>60</v>
      </c>
      <c r="L38" s="130">
        <v>0</v>
      </c>
      <c r="M38" s="130">
        <v>0</v>
      </c>
      <c r="N38" s="140">
        <f>F38+G38+H38+I38-J38+K38-L38-M38</f>
        <v>2200</v>
      </c>
      <c r="O38" s="720"/>
      <c r="P38" s="84"/>
      <c r="Q38" s="84"/>
      <c r="R38" s="84"/>
    </row>
    <row r="39" spans="1:18" s="41" customFormat="1" ht="34.5" customHeight="1">
      <c r="A39" s="857">
        <v>4</v>
      </c>
      <c r="B39" s="130" t="s">
        <v>1407</v>
      </c>
      <c r="C39" s="131" t="s">
        <v>1436</v>
      </c>
      <c r="D39" s="433" t="s">
        <v>10</v>
      </c>
      <c r="E39" s="351">
        <v>15</v>
      </c>
      <c r="F39" s="130">
        <v>1483</v>
      </c>
      <c r="G39" s="130">
        <v>0</v>
      </c>
      <c r="H39" s="130">
        <v>0</v>
      </c>
      <c r="I39" s="130">
        <v>0</v>
      </c>
      <c r="J39" s="130">
        <v>0</v>
      </c>
      <c r="K39" s="130">
        <v>117</v>
      </c>
      <c r="L39" s="130">
        <v>0</v>
      </c>
      <c r="M39" s="130">
        <v>0</v>
      </c>
      <c r="N39" s="130">
        <f>F39+G39+H39+I39-J39+K39-L39-M39</f>
        <v>1600</v>
      </c>
      <c r="O39" s="133"/>
      <c r="P39" s="84"/>
      <c r="Q39" s="84"/>
      <c r="R39" s="84"/>
    </row>
    <row r="40" spans="1:18" s="41" customFormat="1" ht="34.5" customHeight="1">
      <c r="A40" s="718">
        <v>126</v>
      </c>
      <c r="B40" s="382" t="s">
        <v>661</v>
      </c>
      <c r="C40" s="131" t="s">
        <v>662</v>
      </c>
      <c r="D40" s="433" t="s">
        <v>10</v>
      </c>
      <c r="E40" s="366">
        <v>15</v>
      </c>
      <c r="F40" s="130">
        <v>1006</v>
      </c>
      <c r="G40" s="130">
        <v>0</v>
      </c>
      <c r="H40" s="130">
        <v>0</v>
      </c>
      <c r="I40" s="130">
        <v>0</v>
      </c>
      <c r="J40" s="130">
        <v>0</v>
      </c>
      <c r="K40" s="130">
        <v>147</v>
      </c>
      <c r="L40" s="130">
        <v>0</v>
      </c>
      <c r="M40" s="130">
        <v>0</v>
      </c>
      <c r="N40" s="140">
        <f>F40+G40+H40+I40-J40+K40-L40-M40</f>
        <v>1153</v>
      </c>
      <c r="O40" s="720"/>
      <c r="P40" s="84"/>
      <c r="Q40" s="84"/>
      <c r="R40" s="84"/>
    </row>
    <row r="41" spans="1:18" s="41" customFormat="1" ht="28.5" customHeight="1" hidden="1">
      <c r="A41" s="753"/>
      <c r="B41" s="754"/>
      <c r="C41" s="755"/>
      <c r="D41" s="756"/>
      <c r="E41" s="757"/>
      <c r="F41" s="754">
        <f>SUM(F38:F40)</f>
        <v>4629</v>
      </c>
      <c r="G41" s="754">
        <f aca="true" t="shared" si="5" ref="G41:N41">SUM(G38:G40)</f>
        <v>0</v>
      </c>
      <c r="H41" s="754">
        <f t="shared" si="5"/>
        <v>0</v>
      </c>
      <c r="I41" s="754">
        <f t="shared" si="5"/>
        <v>0</v>
      </c>
      <c r="J41" s="754">
        <f t="shared" si="5"/>
        <v>0</v>
      </c>
      <c r="K41" s="754">
        <f t="shared" si="5"/>
        <v>324</v>
      </c>
      <c r="L41" s="754">
        <f t="shared" si="5"/>
        <v>0</v>
      </c>
      <c r="M41" s="754">
        <f t="shared" si="5"/>
        <v>0</v>
      </c>
      <c r="N41" s="754">
        <f t="shared" si="5"/>
        <v>4953</v>
      </c>
      <c r="O41" s="758"/>
      <c r="P41" s="84"/>
      <c r="Q41" s="84"/>
      <c r="R41" s="84"/>
    </row>
    <row r="42" spans="1:18" s="103" customFormat="1" ht="19.5" customHeight="1">
      <c r="A42" s="227"/>
      <c r="B42" s="721" t="s">
        <v>31</v>
      </c>
      <c r="C42" s="230"/>
      <c r="D42" s="230"/>
      <c r="E42" s="354"/>
      <c r="F42" s="251">
        <f aca="true" t="shared" si="6" ref="F42:N42">F28+F36+F41</f>
        <v>28864</v>
      </c>
      <c r="G42" s="251">
        <f t="shared" si="6"/>
        <v>640</v>
      </c>
      <c r="H42" s="251">
        <f t="shared" si="6"/>
        <v>0</v>
      </c>
      <c r="I42" s="251">
        <f t="shared" si="6"/>
        <v>0</v>
      </c>
      <c r="J42" s="251">
        <f t="shared" si="6"/>
        <v>1224</v>
      </c>
      <c r="K42" s="251">
        <f t="shared" si="6"/>
        <v>689</v>
      </c>
      <c r="L42" s="251">
        <f t="shared" si="6"/>
        <v>0</v>
      </c>
      <c r="M42" s="251">
        <f t="shared" si="6"/>
        <v>0</v>
      </c>
      <c r="N42" s="251">
        <f t="shared" si="6"/>
        <v>28969</v>
      </c>
      <c r="O42" s="252"/>
      <c r="P42" s="106"/>
      <c r="Q42" s="106"/>
      <c r="R42" s="106"/>
    </row>
    <row r="43" spans="1:18" s="103" customFormat="1" ht="54" customHeight="1">
      <c r="A43" s="437"/>
      <c r="B43" s="438"/>
      <c r="C43" s="438"/>
      <c r="D43" s="438" t="s">
        <v>463</v>
      </c>
      <c r="F43" s="439"/>
      <c r="G43" s="438"/>
      <c r="H43" s="438"/>
      <c r="J43" s="452" t="s">
        <v>464</v>
      </c>
      <c r="K43" s="438"/>
      <c r="L43" s="438"/>
      <c r="N43" s="438" t="s">
        <v>464</v>
      </c>
      <c r="O43" s="440"/>
      <c r="P43" s="106"/>
      <c r="Q43" s="106"/>
      <c r="R43" s="106"/>
    </row>
    <row r="44" spans="1:18" s="103" customFormat="1" ht="15.75" customHeight="1">
      <c r="A44" s="437" t="s">
        <v>472</v>
      </c>
      <c r="B44" s="438"/>
      <c r="C44" s="438"/>
      <c r="D44" s="443" t="s">
        <v>1285</v>
      </c>
      <c r="E44" s="438"/>
      <c r="F44" s="439"/>
      <c r="G44" s="438"/>
      <c r="H44" s="438"/>
      <c r="J44" s="443" t="s">
        <v>975</v>
      </c>
      <c r="K44" s="438"/>
      <c r="L44" s="437"/>
      <c r="M44" s="438" t="s">
        <v>972</v>
      </c>
      <c r="N44" s="438"/>
      <c r="O44" s="441"/>
      <c r="P44" s="106"/>
      <c r="Q44" s="106"/>
      <c r="R44" s="106"/>
    </row>
    <row r="45" spans="1:18" s="103" customFormat="1" ht="14.25" customHeight="1">
      <c r="A45" s="437"/>
      <c r="B45" s="438"/>
      <c r="C45" s="438"/>
      <c r="D45" s="443" t="s">
        <v>599</v>
      </c>
      <c r="E45" s="438"/>
      <c r="F45" s="439"/>
      <c r="G45" s="438"/>
      <c r="H45" s="438"/>
      <c r="J45" s="442" t="s">
        <v>461</v>
      </c>
      <c r="K45" s="438"/>
      <c r="L45" s="438"/>
      <c r="M45" s="438" t="s">
        <v>462</v>
      </c>
      <c r="N45" s="438"/>
      <c r="O45" s="440"/>
      <c r="P45" s="106"/>
      <c r="Q45" s="106"/>
      <c r="R45" s="106"/>
    </row>
    <row r="46" spans="1:15" ht="25.5" customHeight="1">
      <c r="A46" s="3" t="s">
        <v>0</v>
      </c>
      <c r="B46" s="33"/>
      <c r="C46" s="4"/>
      <c r="D46" s="93" t="s">
        <v>63</v>
      </c>
      <c r="E46" s="325"/>
      <c r="F46" s="4"/>
      <c r="G46" s="4"/>
      <c r="H46" s="4"/>
      <c r="I46" s="4"/>
      <c r="J46" s="4"/>
      <c r="K46" s="4"/>
      <c r="L46" s="5"/>
      <c r="M46" s="4"/>
      <c r="N46" s="4"/>
      <c r="O46" s="27"/>
    </row>
    <row r="47" spans="1:15" ht="17.25" customHeight="1">
      <c r="A47" s="6"/>
      <c r="B47" s="96" t="s">
        <v>20</v>
      </c>
      <c r="C47" s="7"/>
      <c r="D47" s="7"/>
      <c r="E47" s="315"/>
      <c r="F47" s="7"/>
      <c r="G47" s="7"/>
      <c r="H47" s="7"/>
      <c r="I47" s="8"/>
      <c r="J47" s="7"/>
      <c r="K47" s="7"/>
      <c r="L47" s="9"/>
      <c r="M47" s="7"/>
      <c r="N47" s="7"/>
      <c r="O47" s="391" t="s">
        <v>1412</v>
      </c>
    </row>
    <row r="48" spans="1:15" ht="20.25" customHeight="1">
      <c r="A48" s="731"/>
      <c r="B48" s="732"/>
      <c r="C48" s="732"/>
      <c r="D48" s="733" t="s">
        <v>1471</v>
      </c>
      <c r="E48" s="734"/>
      <c r="F48" s="735"/>
      <c r="G48" s="735"/>
      <c r="H48" s="735"/>
      <c r="I48" s="735"/>
      <c r="J48" s="735"/>
      <c r="K48" s="735"/>
      <c r="L48" s="736"/>
      <c r="M48" s="735"/>
      <c r="N48" s="735"/>
      <c r="O48" s="737"/>
    </row>
    <row r="49" spans="1:18" s="64" customFormat="1" ht="24.75" customHeight="1">
      <c r="A49" s="264" t="s">
        <v>427</v>
      </c>
      <c r="B49" s="260" t="s">
        <v>428</v>
      </c>
      <c r="C49" s="260" t="s">
        <v>1</v>
      </c>
      <c r="D49" s="260" t="s">
        <v>426</v>
      </c>
      <c r="E49" s="364" t="s">
        <v>434</v>
      </c>
      <c r="F49" s="243" t="s">
        <v>423</v>
      </c>
      <c r="G49" s="243" t="s">
        <v>424</v>
      </c>
      <c r="H49" s="243" t="s">
        <v>33</v>
      </c>
      <c r="I49" s="243" t="s">
        <v>341</v>
      </c>
      <c r="J49" s="243" t="s">
        <v>17</v>
      </c>
      <c r="K49" s="804" t="s">
        <v>18</v>
      </c>
      <c r="L49" s="805" t="s">
        <v>432</v>
      </c>
      <c r="M49" s="243" t="s">
        <v>30</v>
      </c>
      <c r="N49" s="243" t="s">
        <v>29</v>
      </c>
      <c r="O49" s="265" t="s">
        <v>19</v>
      </c>
      <c r="P49" s="846"/>
      <c r="Q49" s="846"/>
      <c r="R49" s="846"/>
    </row>
    <row r="50" spans="1:15" ht="16.5" customHeight="1">
      <c r="A50" s="179" t="s">
        <v>436</v>
      </c>
      <c r="B50" s="221"/>
      <c r="C50" s="135"/>
      <c r="D50" s="434"/>
      <c r="E50" s="352"/>
      <c r="F50" s="221"/>
      <c r="G50" s="221"/>
      <c r="H50" s="221"/>
      <c r="I50" s="221"/>
      <c r="J50" s="221"/>
      <c r="K50" s="221"/>
      <c r="L50" s="126"/>
      <c r="M50" s="221"/>
      <c r="N50" s="221"/>
      <c r="O50" s="136"/>
    </row>
    <row r="51" spans="1:18" s="41" customFormat="1" ht="33" customHeight="1">
      <c r="A51" s="718">
        <v>141</v>
      </c>
      <c r="B51" s="382" t="s">
        <v>877</v>
      </c>
      <c r="C51" s="131" t="s">
        <v>878</v>
      </c>
      <c r="D51" s="433" t="s">
        <v>533</v>
      </c>
      <c r="E51" s="366">
        <v>15</v>
      </c>
      <c r="F51" s="130">
        <v>2396</v>
      </c>
      <c r="G51" s="130">
        <v>0</v>
      </c>
      <c r="H51" s="130">
        <v>0</v>
      </c>
      <c r="I51" s="130">
        <v>0</v>
      </c>
      <c r="J51" s="130">
        <v>0</v>
      </c>
      <c r="K51" s="130">
        <v>4</v>
      </c>
      <c r="L51" s="130">
        <v>0</v>
      </c>
      <c r="M51" s="130">
        <v>0</v>
      </c>
      <c r="N51" s="140">
        <f>F51+G51+H51+I51-J51+K51-L51-M51</f>
        <v>2400</v>
      </c>
      <c r="O51" s="720"/>
      <c r="P51" s="84"/>
      <c r="Q51" s="84"/>
      <c r="R51" s="84"/>
    </row>
    <row r="52" spans="1:18" s="41" customFormat="1" ht="33" customHeight="1">
      <c r="A52" s="718">
        <v>142</v>
      </c>
      <c r="B52" s="382" t="s">
        <v>444</v>
      </c>
      <c r="C52" s="261" t="s">
        <v>445</v>
      </c>
      <c r="D52" s="707" t="s">
        <v>11</v>
      </c>
      <c r="E52" s="366">
        <v>15</v>
      </c>
      <c r="F52" s="130">
        <v>1201</v>
      </c>
      <c r="G52" s="130">
        <v>0</v>
      </c>
      <c r="H52" s="130">
        <v>0</v>
      </c>
      <c r="I52" s="130">
        <v>0</v>
      </c>
      <c r="J52" s="130">
        <v>0</v>
      </c>
      <c r="K52" s="130">
        <v>135</v>
      </c>
      <c r="L52" s="130">
        <v>0</v>
      </c>
      <c r="M52" s="130">
        <v>0</v>
      </c>
      <c r="N52" s="140">
        <f>F52+G52+H52+I52-J52+K52-L52-M52</f>
        <v>1336</v>
      </c>
      <c r="O52" s="720"/>
      <c r="P52" s="84"/>
      <c r="Q52" s="84"/>
      <c r="R52" s="84"/>
    </row>
    <row r="53" spans="1:18" s="41" customFormat="1" ht="28.5" customHeight="1" hidden="1">
      <c r="A53" s="759"/>
      <c r="B53" s="760"/>
      <c r="C53" s="724"/>
      <c r="D53" s="761"/>
      <c r="E53" s="762"/>
      <c r="F53" s="760">
        <f aca="true" t="shared" si="7" ref="F53:N53">SUM(F51:F52)</f>
        <v>3597</v>
      </c>
      <c r="G53" s="760">
        <f t="shared" si="7"/>
        <v>0</v>
      </c>
      <c r="H53" s="760">
        <f t="shared" si="7"/>
        <v>0</v>
      </c>
      <c r="I53" s="760">
        <f t="shared" si="7"/>
        <v>0</v>
      </c>
      <c r="J53" s="760">
        <f t="shared" si="7"/>
        <v>0</v>
      </c>
      <c r="K53" s="760">
        <f t="shared" si="7"/>
        <v>139</v>
      </c>
      <c r="L53" s="760">
        <f t="shared" si="7"/>
        <v>0</v>
      </c>
      <c r="M53" s="760">
        <f t="shared" si="7"/>
        <v>0</v>
      </c>
      <c r="N53" s="760">
        <f t="shared" si="7"/>
        <v>3736</v>
      </c>
      <c r="O53" s="763"/>
      <c r="P53" s="84"/>
      <c r="Q53" s="84"/>
      <c r="R53" s="84"/>
    </row>
    <row r="54" spans="1:15" ht="15" customHeight="1">
      <c r="A54" s="626" t="s">
        <v>64</v>
      </c>
      <c r="B54" s="705"/>
      <c r="C54" s="627"/>
      <c r="D54" s="627"/>
      <c r="E54" s="628"/>
      <c r="F54" s="565">
        <f aca="true" t="shared" si="8" ref="F54:N54">F41+F53</f>
        <v>8226</v>
      </c>
      <c r="G54" s="565">
        <f t="shared" si="8"/>
        <v>0</v>
      </c>
      <c r="H54" s="565">
        <f t="shared" si="8"/>
        <v>0</v>
      </c>
      <c r="I54" s="565">
        <f t="shared" si="8"/>
        <v>0</v>
      </c>
      <c r="J54" s="565">
        <f t="shared" si="8"/>
        <v>0</v>
      </c>
      <c r="K54" s="565">
        <f t="shared" si="8"/>
        <v>463</v>
      </c>
      <c r="L54" s="565">
        <f t="shared" si="8"/>
        <v>0</v>
      </c>
      <c r="M54" s="565">
        <f t="shared" si="8"/>
        <v>0</v>
      </c>
      <c r="N54" s="565">
        <f t="shared" si="8"/>
        <v>8689</v>
      </c>
      <c r="O54" s="629"/>
    </row>
    <row r="55" spans="1:15" ht="16.5" customHeight="1">
      <c r="A55" s="179" t="s">
        <v>4</v>
      </c>
      <c r="B55" s="221"/>
      <c r="C55" s="135"/>
      <c r="D55" s="135"/>
      <c r="E55" s="352"/>
      <c r="F55" s="221"/>
      <c r="G55" s="221"/>
      <c r="H55" s="221"/>
      <c r="I55" s="221"/>
      <c r="J55" s="221"/>
      <c r="K55" s="221"/>
      <c r="L55" s="221"/>
      <c r="M55" s="221"/>
      <c r="N55" s="221"/>
      <c r="O55" s="136"/>
    </row>
    <row r="56" spans="1:15" ht="33" customHeight="1">
      <c r="A56" s="855">
        <v>21</v>
      </c>
      <c r="B56" s="647" t="s">
        <v>1455</v>
      </c>
      <c r="C56" s="141" t="s">
        <v>1456</v>
      </c>
      <c r="D56" s="681" t="s">
        <v>286</v>
      </c>
      <c r="E56" s="385">
        <v>15</v>
      </c>
      <c r="F56" s="140">
        <v>2268</v>
      </c>
      <c r="G56" s="140">
        <v>0</v>
      </c>
      <c r="H56" s="140">
        <v>0</v>
      </c>
      <c r="I56" s="140">
        <v>0</v>
      </c>
      <c r="J56" s="140">
        <v>0</v>
      </c>
      <c r="K56" s="140">
        <v>32</v>
      </c>
      <c r="L56" s="140">
        <v>0</v>
      </c>
      <c r="M56" s="140">
        <v>0</v>
      </c>
      <c r="N56" s="140">
        <f aca="true" t="shared" si="9" ref="N56:N61">F56+G56+H56+I56-J56+K56-L56-M56</f>
        <v>2300</v>
      </c>
      <c r="O56" s="142"/>
    </row>
    <row r="57" spans="1:15" ht="33" customHeight="1">
      <c r="A57" s="855">
        <v>114</v>
      </c>
      <c r="B57" s="647" t="s">
        <v>1021</v>
      </c>
      <c r="C57" s="141" t="s">
        <v>1113</v>
      </c>
      <c r="D57" s="681" t="s">
        <v>11</v>
      </c>
      <c r="E57" s="385">
        <v>15</v>
      </c>
      <c r="F57" s="140">
        <v>1924</v>
      </c>
      <c r="G57" s="140">
        <v>0</v>
      </c>
      <c r="H57" s="140">
        <v>0</v>
      </c>
      <c r="I57" s="140">
        <v>0</v>
      </c>
      <c r="J57" s="140">
        <v>0</v>
      </c>
      <c r="K57" s="140">
        <v>77</v>
      </c>
      <c r="L57" s="140">
        <v>0</v>
      </c>
      <c r="M57" s="140">
        <v>0</v>
      </c>
      <c r="N57" s="140">
        <f t="shared" si="9"/>
        <v>2001</v>
      </c>
      <c r="O57" s="142"/>
    </row>
    <row r="58" spans="1:15" ht="33" customHeight="1">
      <c r="A58" s="877">
        <v>162</v>
      </c>
      <c r="B58" s="382" t="s">
        <v>1022</v>
      </c>
      <c r="C58" s="131" t="s">
        <v>1274</v>
      </c>
      <c r="D58" s="433" t="s">
        <v>11</v>
      </c>
      <c r="E58" s="351">
        <v>15</v>
      </c>
      <c r="F58" s="130">
        <v>1924</v>
      </c>
      <c r="G58" s="130">
        <v>0</v>
      </c>
      <c r="H58" s="130">
        <v>0</v>
      </c>
      <c r="I58" s="130">
        <v>0</v>
      </c>
      <c r="J58" s="130">
        <v>0</v>
      </c>
      <c r="K58" s="130">
        <v>77</v>
      </c>
      <c r="L58" s="130">
        <v>0</v>
      </c>
      <c r="M58" s="130">
        <v>0</v>
      </c>
      <c r="N58" s="130">
        <f t="shared" si="9"/>
        <v>2001</v>
      </c>
      <c r="O58" s="133"/>
    </row>
    <row r="59" spans="1:15" ht="33" customHeight="1">
      <c r="A59" s="877">
        <v>164</v>
      </c>
      <c r="B59" s="382" t="s">
        <v>1023</v>
      </c>
      <c r="C59" s="131" t="s">
        <v>1114</v>
      </c>
      <c r="D59" s="433" t="s">
        <v>10</v>
      </c>
      <c r="E59" s="351">
        <v>15</v>
      </c>
      <c r="F59" s="130">
        <v>1924</v>
      </c>
      <c r="G59" s="130">
        <v>0</v>
      </c>
      <c r="H59" s="130">
        <v>0</v>
      </c>
      <c r="I59" s="130">
        <v>0</v>
      </c>
      <c r="J59" s="130">
        <v>0</v>
      </c>
      <c r="K59" s="130">
        <v>77</v>
      </c>
      <c r="L59" s="130">
        <v>0</v>
      </c>
      <c r="M59" s="130">
        <v>0</v>
      </c>
      <c r="N59" s="130">
        <f t="shared" si="9"/>
        <v>2001</v>
      </c>
      <c r="O59" s="133"/>
    </row>
    <row r="60" spans="1:15" ht="33" customHeight="1">
      <c r="A60" s="877">
        <v>166</v>
      </c>
      <c r="B60" s="382" t="s">
        <v>1208</v>
      </c>
      <c r="C60" s="742" t="s">
        <v>1279</v>
      </c>
      <c r="D60" s="742" t="s">
        <v>113</v>
      </c>
      <c r="E60" s="479">
        <v>15</v>
      </c>
      <c r="F60" s="476">
        <v>2329</v>
      </c>
      <c r="G60" s="476">
        <v>0</v>
      </c>
      <c r="H60" s="476">
        <v>0</v>
      </c>
      <c r="I60" s="476">
        <v>0</v>
      </c>
      <c r="J60" s="476">
        <v>0</v>
      </c>
      <c r="K60" s="476">
        <v>11</v>
      </c>
      <c r="L60" s="476">
        <v>0</v>
      </c>
      <c r="M60" s="476">
        <v>0</v>
      </c>
      <c r="N60" s="130">
        <f t="shared" si="9"/>
        <v>2340</v>
      </c>
      <c r="O60" s="133"/>
    </row>
    <row r="61" spans="1:15" ht="33" customHeight="1">
      <c r="A61" s="856">
        <v>167</v>
      </c>
      <c r="B61" s="658" t="s">
        <v>1024</v>
      </c>
      <c r="C61" s="784" t="s">
        <v>1256</v>
      </c>
      <c r="D61" s="784" t="s">
        <v>533</v>
      </c>
      <c r="E61" s="785">
        <v>15</v>
      </c>
      <c r="F61" s="865">
        <v>2509</v>
      </c>
      <c r="G61" s="865">
        <v>0</v>
      </c>
      <c r="H61" s="865">
        <v>0</v>
      </c>
      <c r="I61" s="865">
        <v>0</v>
      </c>
      <c r="J61" s="865">
        <v>9</v>
      </c>
      <c r="K61" s="865">
        <v>0</v>
      </c>
      <c r="L61" s="865">
        <v>0</v>
      </c>
      <c r="M61" s="865">
        <v>0</v>
      </c>
      <c r="N61" s="140">
        <f t="shared" si="9"/>
        <v>2500</v>
      </c>
      <c r="O61" s="384"/>
    </row>
    <row r="62" spans="1:15" ht="15" customHeight="1">
      <c r="A62" s="687" t="s">
        <v>64</v>
      </c>
      <c r="B62" s="739"/>
      <c r="C62" s="683"/>
      <c r="D62" s="684"/>
      <c r="E62" s="685"/>
      <c r="F62" s="740">
        <f aca="true" t="shared" si="10" ref="F62:N62">SUM(F56:F61)</f>
        <v>12878</v>
      </c>
      <c r="G62" s="740">
        <f t="shared" si="10"/>
        <v>0</v>
      </c>
      <c r="H62" s="740">
        <f t="shared" si="10"/>
        <v>0</v>
      </c>
      <c r="I62" s="740">
        <f t="shared" si="10"/>
        <v>0</v>
      </c>
      <c r="J62" s="740">
        <f t="shared" si="10"/>
        <v>9</v>
      </c>
      <c r="K62" s="740">
        <f t="shared" si="10"/>
        <v>274</v>
      </c>
      <c r="L62" s="740">
        <f t="shared" si="10"/>
        <v>0</v>
      </c>
      <c r="M62" s="740">
        <f t="shared" si="10"/>
        <v>0</v>
      </c>
      <c r="N62" s="740">
        <f t="shared" si="10"/>
        <v>13143</v>
      </c>
      <c r="O62" s="741"/>
    </row>
    <row r="63" spans="1:15" ht="16.5" customHeight="1">
      <c r="A63" s="179" t="s">
        <v>433</v>
      </c>
      <c r="B63" s="221"/>
      <c r="C63" s="135"/>
      <c r="D63" s="434"/>
      <c r="E63" s="352"/>
      <c r="F63" s="221"/>
      <c r="G63" s="221"/>
      <c r="H63" s="221"/>
      <c r="I63" s="221"/>
      <c r="J63" s="221"/>
      <c r="K63" s="221"/>
      <c r="L63" s="221"/>
      <c r="M63" s="221"/>
      <c r="N63" s="221"/>
      <c r="O63" s="136"/>
    </row>
    <row r="64" spans="1:15" ht="33" customHeight="1">
      <c r="A64" s="738">
        <v>320</v>
      </c>
      <c r="B64" s="647" t="s">
        <v>1288</v>
      </c>
      <c r="C64" s="141" t="s">
        <v>1289</v>
      </c>
      <c r="D64" s="681" t="s">
        <v>11</v>
      </c>
      <c r="E64" s="385">
        <v>15</v>
      </c>
      <c r="F64" s="140">
        <v>2396</v>
      </c>
      <c r="G64" s="140">
        <v>0</v>
      </c>
      <c r="H64" s="140">
        <v>0</v>
      </c>
      <c r="I64" s="140">
        <v>0</v>
      </c>
      <c r="J64" s="140">
        <v>0</v>
      </c>
      <c r="K64" s="140">
        <v>4</v>
      </c>
      <c r="L64" s="140">
        <v>0</v>
      </c>
      <c r="M64" s="140">
        <v>0</v>
      </c>
      <c r="N64" s="140">
        <f>F64+G64+H64+I64-J64+K64-L64-M64</f>
        <v>2400</v>
      </c>
      <c r="O64" s="142"/>
    </row>
    <row r="65" spans="1:15" ht="33" customHeight="1">
      <c r="A65" s="738">
        <v>407</v>
      </c>
      <c r="B65" s="647" t="s">
        <v>1341</v>
      </c>
      <c r="C65" s="141" t="s">
        <v>1342</v>
      </c>
      <c r="D65" s="681" t="s">
        <v>2</v>
      </c>
      <c r="E65" s="385">
        <v>15</v>
      </c>
      <c r="F65" s="140">
        <v>1817</v>
      </c>
      <c r="G65" s="140">
        <v>0</v>
      </c>
      <c r="H65" s="140">
        <v>0</v>
      </c>
      <c r="I65" s="140">
        <v>0</v>
      </c>
      <c r="J65" s="140">
        <v>0</v>
      </c>
      <c r="K65" s="140">
        <v>83</v>
      </c>
      <c r="L65" s="140">
        <v>0</v>
      </c>
      <c r="M65" s="140">
        <v>0</v>
      </c>
      <c r="N65" s="140">
        <f>F65+G65+H65+I65-J65+K65-L65-M65</f>
        <v>1900</v>
      </c>
      <c r="O65" s="142"/>
    </row>
    <row r="66" spans="1:15" ht="33" customHeight="1">
      <c r="A66" s="738">
        <v>415</v>
      </c>
      <c r="B66" s="647" t="s">
        <v>1348</v>
      </c>
      <c r="C66" s="141" t="s">
        <v>1359</v>
      </c>
      <c r="D66" s="681" t="s">
        <v>533</v>
      </c>
      <c r="E66" s="385">
        <v>15</v>
      </c>
      <c r="F66" s="140">
        <v>2396</v>
      </c>
      <c r="G66" s="140">
        <v>0</v>
      </c>
      <c r="H66" s="140">
        <v>0</v>
      </c>
      <c r="I66" s="140">
        <v>0</v>
      </c>
      <c r="J66" s="140">
        <v>0</v>
      </c>
      <c r="K66" s="140">
        <v>4</v>
      </c>
      <c r="L66" s="140">
        <v>0</v>
      </c>
      <c r="M66" s="140">
        <v>0</v>
      </c>
      <c r="N66" s="140">
        <f>F66+G66+H66+I66-J66+K66-L66-M66</f>
        <v>2400</v>
      </c>
      <c r="O66" s="142"/>
    </row>
    <row r="67" spans="1:15" ht="15" customHeight="1">
      <c r="A67" s="638" t="s">
        <v>64</v>
      </c>
      <c r="B67" s="743"/>
      <c r="C67" s="639"/>
      <c r="D67" s="744"/>
      <c r="E67" s="640"/>
      <c r="F67" s="745">
        <f aca="true" t="shared" si="11" ref="F67:N67">SUM(F64:F66)</f>
        <v>6609</v>
      </c>
      <c r="G67" s="745">
        <f t="shared" si="11"/>
        <v>0</v>
      </c>
      <c r="H67" s="745">
        <f t="shared" si="11"/>
        <v>0</v>
      </c>
      <c r="I67" s="745">
        <f t="shared" si="11"/>
        <v>0</v>
      </c>
      <c r="J67" s="745">
        <f t="shared" si="11"/>
        <v>0</v>
      </c>
      <c r="K67" s="745">
        <f t="shared" si="11"/>
        <v>91</v>
      </c>
      <c r="L67" s="745">
        <f t="shared" si="11"/>
        <v>0</v>
      </c>
      <c r="M67" s="745">
        <f t="shared" si="11"/>
        <v>0</v>
      </c>
      <c r="N67" s="745">
        <f t="shared" si="11"/>
        <v>6700</v>
      </c>
      <c r="O67" s="641"/>
    </row>
    <row r="68" spans="1:18" s="103" customFormat="1" ht="22.5" customHeight="1">
      <c r="A68" s="227"/>
      <c r="B68" s="721" t="s">
        <v>31</v>
      </c>
      <c r="C68" s="230"/>
      <c r="D68" s="230"/>
      <c r="E68" s="354"/>
      <c r="F68" s="251">
        <f aca="true" t="shared" si="12" ref="F68:N68">F53+F62+F67</f>
        <v>23084</v>
      </c>
      <c r="G68" s="251">
        <f t="shared" si="12"/>
        <v>0</v>
      </c>
      <c r="H68" s="251">
        <f t="shared" si="12"/>
        <v>0</v>
      </c>
      <c r="I68" s="251">
        <f t="shared" si="12"/>
        <v>0</v>
      </c>
      <c r="J68" s="251">
        <f t="shared" si="12"/>
        <v>9</v>
      </c>
      <c r="K68" s="251">
        <f t="shared" si="12"/>
        <v>504</v>
      </c>
      <c r="L68" s="251">
        <f t="shared" si="12"/>
        <v>0</v>
      </c>
      <c r="M68" s="251">
        <f t="shared" si="12"/>
        <v>0</v>
      </c>
      <c r="N68" s="251">
        <f t="shared" si="12"/>
        <v>23579</v>
      </c>
      <c r="O68" s="252"/>
      <c r="P68" s="106"/>
      <c r="Q68" s="106"/>
      <c r="R68" s="106"/>
    </row>
    <row r="69" spans="1:18" s="103" customFormat="1" ht="56.25" customHeight="1">
      <c r="A69" s="437"/>
      <c r="B69" s="438"/>
      <c r="C69" s="438"/>
      <c r="D69" s="438" t="s">
        <v>463</v>
      </c>
      <c r="F69" s="439"/>
      <c r="G69" s="438"/>
      <c r="H69" s="438"/>
      <c r="J69" s="452" t="s">
        <v>464</v>
      </c>
      <c r="K69" s="438"/>
      <c r="L69" s="438"/>
      <c r="N69" s="438" t="s">
        <v>464</v>
      </c>
      <c r="O69" s="440"/>
      <c r="P69" s="106"/>
      <c r="Q69" s="106"/>
      <c r="R69" s="106"/>
    </row>
    <row r="70" spans="1:18" s="103" customFormat="1" ht="14.25" customHeight="1">
      <c r="A70" s="437" t="s">
        <v>472</v>
      </c>
      <c r="B70" s="438"/>
      <c r="C70" s="438"/>
      <c r="D70" s="443" t="s">
        <v>1285</v>
      </c>
      <c r="E70" s="438"/>
      <c r="F70" s="439"/>
      <c r="G70" s="438"/>
      <c r="H70" s="438"/>
      <c r="J70" s="443" t="s">
        <v>975</v>
      </c>
      <c r="K70" s="438"/>
      <c r="L70" s="437"/>
      <c r="M70" s="438" t="s">
        <v>972</v>
      </c>
      <c r="N70" s="438"/>
      <c r="O70" s="441"/>
      <c r="P70" s="106"/>
      <c r="Q70" s="106"/>
      <c r="R70" s="106"/>
    </row>
    <row r="71" spans="1:18" s="103" customFormat="1" ht="12.75" customHeight="1">
      <c r="A71" s="437"/>
      <c r="B71" s="438"/>
      <c r="C71" s="438"/>
      <c r="D71" s="443" t="s">
        <v>599</v>
      </c>
      <c r="E71" s="438"/>
      <c r="F71" s="439"/>
      <c r="G71" s="438"/>
      <c r="H71" s="438"/>
      <c r="J71" s="442" t="s">
        <v>461</v>
      </c>
      <c r="K71" s="438"/>
      <c r="L71" s="438"/>
      <c r="M71" s="438" t="s">
        <v>462</v>
      </c>
      <c r="N71" s="438"/>
      <c r="O71" s="440"/>
      <c r="P71" s="106"/>
      <c r="Q71" s="106"/>
      <c r="R71" s="106"/>
    </row>
    <row r="72" spans="1:15" ht="25.5" customHeight="1">
      <c r="A72" s="3" t="s">
        <v>0</v>
      </c>
      <c r="B72" s="33"/>
      <c r="C72" s="4"/>
      <c r="D72" s="93" t="s">
        <v>63</v>
      </c>
      <c r="E72" s="325"/>
      <c r="F72" s="4"/>
      <c r="G72" s="4"/>
      <c r="H72" s="4"/>
      <c r="I72" s="4"/>
      <c r="J72" s="4"/>
      <c r="K72" s="4"/>
      <c r="L72" s="5"/>
      <c r="M72" s="4"/>
      <c r="N72" s="4"/>
      <c r="O72" s="27"/>
    </row>
    <row r="73" spans="1:15" ht="15" customHeight="1">
      <c r="A73" s="6"/>
      <c r="B73" s="96" t="s">
        <v>20</v>
      </c>
      <c r="C73" s="7"/>
      <c r="D73" s="7"/>
      <c r="E73" s="315"/>
      <c r="F73" s="7"/>
      <c r="G73" s="7"/>
      <c r="H73" s="7"/>
      <c r="I73" s="8"/>
      <c r="J73" s="7"/>
      <c r="K73" s="7"/>
      <c r="L73" s="9"/>
      <c r="M73" s="7"/>
      <c r="N73" s="7"/>
      <c r="O73" s="391" t="s">
        <v>1413</v>
      </c>
    </row>
    <row r="74" spans="1:15" ht="20.25" customHeight="1">
      <c r="A74" s="731"/>
      <c r="B74" s="732"/>
      <c r="C74" s="732"/>
      <c r="D74" s="733" t="s">
        <v>1471</v>
      </c>
      <c r="E74" s="734"/>
      <c r="F74" s="735"/>
      <c r="G74" s="735"/>
      <c r="H74" s="735"/>
      <c r="I74" s="735"/>
      <c r="J74" s="735"/>
      <c r="K74" s="735"/>
      <c r="L74" s="736"/>
      <c r="M74" s="735"/>
      <c r="N74" s="735"/>
      <c r="O74" s="737"/>
    </row>
    <row r="75" spans="1:18" s="64" customFormat="1" ht="21" customHeight="1">
      <c r="A75" s="264" t="s">
        <v>427</v>
      </c>
      <c r="B75" s="260" t="s">
        <v>428</v>
      </c>
      <c r="C75" s="260" t="s">
        <v>1</v>
      </c>
      <c r="D75" s="260" t="s">
        <v>426</v>
      </c>
      <c r="E75" s="364" t="s">
        <v>434</v>
      </c>
      <c r="F75" s="243" t="s">
        <v>423</v>
      </c>
      <c r="G75" s="243" t="s">
        <v>424</v>
      </c>
      <c r="H75" s="243" t="s">
        <v>33</v>
      </c>
      <c r="I75" s="243" t="s">
        <v>341</v>
      </c>
      <c r="J75" s="243" t="s">
        <v>17</v>
      </c>
      <c r="K75" s="243" t="s">
        <v>18</v>
      </c>
      <c r="L75" s="928" t="s">
        <v>432</v>
      </c>
      <c r="M75" s="243" t="s">
        <v>30</v>
      </c>
      <c r="N75" s="243" t="s">
        <v>29</v>
      </c>
      <c r="O75" s="265" t="s">
        <v>19</v>
      </c>
      <c r="P75" s="846"/>
      <c r="Q75" s="846"/>
      <c r="R75" s="846"/>
    </row>
    <row r="76" spans="1:15" ht="14.25" customHeight="1" hidden="1">
      <c r="A76" s="179" t="s">
        <v>82</v>
      </c>
      <c r="B76" s="221"/>
      <c r="C76" s="388"/>
      <c r="D76" s="135"/>
      <c r="E76" s="352"/>
      <c r="F76" s="221"/>
      <c r="G76" s="221"/>
      <c r="H76" s="221"/>
      <c r="I76" s="221"/>
      <c r="J76" s="221"/>
      <c r="K76" s="221"/>
      <c r="L76" s="126"/>
      <c r="M76" s="221"/>
      <c r="N76" s="221"/>
      <c r="O76" s="136"/>
    </row>
    <row r="77" spans="1:15" ht="29.25" customHeight="1" hidden="1">
      <c r="A77" s="718"/>
      <c r="B77" s="382"/>
      <c r="C77" s="477"/>
      <c r="D77" s="742"/>
      <c r="E77" s="479"/>
      <c r="F77" s="535"/>
      <c r="G77" s="535">
        <v>0</v>
      </c>
      <c r="H77" s="535">
        <v>0</v>
      </c>
      <c r="I77" s="535">
        <v>0</v>
      </c>
      <c r="J77" s="535">
        <v>0</v>
      </c>
      <c r="K77" s="535">
        <v>0</v>
      </c>
      <c r="L77" s="535">
        <v>0</v>
      </c>
      <c r="M77" s="535">
        <v>0</v>
      </c>
      <c r="N77" s="140">
        <f>F77+G77+H77+I77-J77+K77-L77-M77</f>
        <v>0</v>
      </c>
      <c r="O77" s="133"/>
    </row>
    <row r="78" spans="1:15" ht="12" customHeight="1" hidden="1">
      <c r="A78" s="561" t="s">
        <v>64</v>
      </c>
      <c r="B78" s="747"/>
      <c r="C78" s="748"/>
      <c r="D78" s="749"/>
      <c r="E78" s="750"/>
      <c r="F78" s="751">
        <f aca="true" t="shared" si="13" ref="F78:N78">SUM(F77:F77)</f>
        <v>0</v>
      </c>
      <c r="G78" s="751">
        <f t="shared" si="13"/>
        <v>0</v>
      </c>
      <c r="H78" s="751">
        <f t="shared" si="13"/>
        <v>0</v>
      </c>
      <c r="I78" s="751">
        <f t="shared" si="13"/>
        <v>0</v>
      </c>
      <c r="J78" s="751">
        <f t="shared" si="13"/>
        <v>0</v>
      </c>
      <c r="K78" s="751">
        <f t="shared" si="13"/>
        <v>0</v>
      </c>
      <c r="L78" s="751">
        <f t="shared" si="13"/>
        <v>0</v>
      </c>
      <c r="M78" s="751">
        <f t="shared" si="13"/>
        <v>0</v>
      </c>
      <c r="N78" s="751">
        <f t="shared" si="13"/>
        <v>0</v>
      </c>
      <c r="O78" s="629"/>
    </row>
    <row r="79" spans="1:15" ht="14.25" customHeight="1">
      <c r="A79" s="178" t="s">
        <v>448</v>
      </c>
      <c r="B79" s="126"/>
      <c r="C79" s="257"/>
      <c r="D79" s="746"/>
      <c r="E79" s="359"/>
      <c r="F79" s="126"/>
      <c r="G79" s="126"/>
      <c r="H79" s="126"/>
      <c r="I79" s="126"/>
      <c r="J79" s="126"/>
      <c r="K79" s="126"/>
      <c r="L79" s="126"/>
      <c r="M79" s="126"/>
      <c r="N79" s="126"/>
      <c r="O79" s="128"/>
    </row>
    <row r="80" spans="1:15" ht="36.75" customHeight="1">
      <c r="A80" s="718">
        <v>115</v>
      </c>
      <c r="B80" s="382" t="s">
        <v>1290</v>
      </c>
      <c r="C80" s="386" t="s">
        <v>1291</v>
      </c>
      <c r="D80" s="433" t="s">
        <v>420</v>
      </c>
      <c r="E80" s="351">
        <v>15</v>
      </c>
      <c r="F80" s="130">
        <v>1537</v>
      </c>
      <c r="G80" s="130">
        <v>0</v>
      </c>
      <c r="H80" s="130">
        <v>0</v>
      </c>
      <c r="I80" s="130">
        <v>0</v>
      </c>
      <c r="J80" s="130">
        <v>0</v>
      </c>
      <c r="K80" s="130">
        <v>113</v>
      </c>
      <c r="L80" s="130">
        <v>0</v>
      </c>
      <c r="M80" s="130">
        <v>0</v>
      </c>
      <c r="N80" s="140">
        <f>F80+G80+H80+I80-J80+K80-L80-M80</f>
        <v>1650</v>
      </c>
      <c r="O80" s="133"/>
    </row>
    <row r="81" spans="1:15" s="37" customFormat="1" ht="36.75" customHeight="1">
      <c r="A81" s="718">
        <v>146</v>
      </c>
      <c r="B81" s="382" t="s">
        <v>585</v>
      </c>
      <c r="C81" s="386" t="s">
        <v>586</v>
      </c>
      <c r="D81" s="433" t="s">
        <v>449</v>
      </c>
      <c r="E81" s="351">
        <v>15</v>
      </c>
      <c r="F81" s="130">
        <v>2396</v>
      </c>
      <c r="G81" s="130">
        <v>0</v>
      </c>
      <c r="H81" s="130">
        <v>0</v>
      </c>
      <c r="I81" s="130">
        <v>0</v>
      </c>
      <c r="J81" s="130">
        <v>0</v>
      </c>
      <c r="K81" s="130">
        <v>4</v>
      </c>
      <c r="L81" s="130">
        <v>0</v>
      </c>
      <c r="M81" s="130">
        <v>0</v>
      </c>
      <c r="N81" s="140">
        <f>F81+G81+H81+I81-J81+K81-L81-M81</f>
        <v>2400</v>
      </c>
      <c r="O81" s="133"/>
    </row>
    <row r="82" spans="1:15" s="37" customFormat="1" ht="12" customHeight="1">
      <c r="A82" s="626" t="s">
        <v>64</v>
      </c>
      <c r="B82" s="705"/>
      <c r="C82" s="627"/>
      <c r="D82" s="706"/>
      <c r="E82" s="628"/>
      <c r="F82" s="565">
        <f>SUM(F80:F81)</f>
        <v>3933</v>
      </c>
      <c r="G82" s="565">
        <f aca="true" t="shared" si="14" ref="G82:N82">SUM(G80:G81)</f>
        <v>0</v>
      </c>
      <c r="H82" s="565">
        <f t="shared" si="14"/>
        <v>0</v>
      </c>
      <c r="I82" s="565">
        <f t="shared" si="14"/>
        <v>0</v>
      </c>
      <c r="J82" s="565">
        <f t="shared" si="14"/>
        <v>0</v>
      </c>
      <c r="K82" s="565">
        <f t="shared" si="14"/>
        <v>117</v>
      </c>
      <c r="L82" s="565">
        <f t="shared" si="14"/>
        <v>0</v>
      </c>
      <c r="M82" s="565">
        <f t="shared" si="14"/>
        <v>0</v>
      </c>
      <c r="N82" s="565">
        <f t="shared" si="14"/>
        <v>4050</v>
      </c>
      <c r="O82" s="629"/>
    </row>
    <row r="83" spans="1:15" s="37" customFormat="1" ht="13.5" customHeight="1">
      <c r="A83" s="179" t="s">
        <v>606</v>
      </c>
      <c r="B83" s="221"/>
      <c r="C83" s="135"/>
      <c r="D83" s="434"/>
      <c r="E83" s="352"/>
      <c r="F83" s="221"/>
      <c r="G83" s="221"/>
      <c r="H83" s="221"/>
      <c r="I83" s="221"/>
      <c r="J83" s="221"/>
      <c r="K83" s="221"/>
      <c r="L83" s="221"/>
      <c r="M83" s="221"/>
      <c r="N83" s="221"/>
      <c r="O83" s="136"/>
    </row>
    <row r="84" spans="1:15" s="37" customFormat="1" ht="36.75" customHeight="1">
      <c r="A84" s="718">
        <v>147</v>
      </c>
      <c r="B84" s="382" t="s">
        <v>1440</v>
      </c>
      <c r="C84" s="386" t="s">
        <v>1441</v>
      </c>
      <c r="D84" s="433" t="s">
        <v>1442</v>
      </c>
      <c r="E84" s="351">
        <v>15</v>
      </c>
      <c r="F84" s="130">
        <v>2452</v>
      </c>
      <c r="G84" s="130">
        <v>0</v>
      </c>
      <c r="H84" s="130">
        <v>0</v>
      </c>
      <c r="I84" s="130">
        <v>0</v>
      </c>
      <c r="J84" s="130">
        <v>2</v>
      </c>
      <c r="K84" s="130">
        <v>0</v>
      </c>
      <c r="L84" s="130">
        <v>0</v>
      </c>
      <c r="M84" s="130">
        <v>0</v>
      </c>
      <c r="N84" s="140">
        <f>F84+G84+H84+I84-J84+K84-L84-M84</f>
        <v>2450</v>
      </c>
      <c r="O84" s="133"/>
    </row>
    <row r="85" spans="1:15" s="37" customFormat="1" ht="36.75" customHeight="1">
      <c r="A85" s="718">
        <v>148</v>
      </c>
      <c r="B85" s="382" t="s">
        <v>1458</v>
      </c>
      <c r="C85" s="386" t="s">
        <v>1459</v>
      </c>
      <c r="D85" s="433" t="s">
        <v>1460</v>
      </c>
      <c r="E85" s="351">
        <v>15</v>
      </c>
      <c r="F85" s="130">
        <v>842</v>
      </c>
      <c r="G85" s="130">
        <v>0</v>
      </c>
      <c r="H85" s="130">
        <v>0</v>
      </c>
      <c r="I85" s="130">
        <v>0</v>
      </c>
      <c r="J85" s="130">
        <v>0</v>
      </c>
      <c r="K85" s="130">
        <v>158</v>
      </c>
      <c r="L85" s="130">
        <v>0</v>
      </c>
      <c r="M85" s="130">
        <v>0</v>
      </c>
      <c r="N85" s="140">
        <f>F85+G85+H85+I85-J85+K85-L85-M85</f>
        <v>1000</v>
      </c>
      <c r="O85" s="133"/>
    </row>
    <row r="86" spans="1:15" s="37" customFormat="1" ht="12" customHeight="1">
      <c r="A86" s="626" t="s">
        <v>64</v>
      </c>
      <c r="B86" s="705"/>
      <c r="C86" s="627"/>
      <c r="D86" s="706"/>
      <c r="E86" s="628"/>
      <c r="F86" s="565">
        <f>SUM(F84:F85)</f>
        <v>3294</v>
      </c>
      <c r="G86" s="565">
        <f aca="true" t="shared" si="15" ref="G86:N86">SUM(G84:G85)</f>
        <v>0</v>
      </c>
      <c r="H86" s="565">
        <f t="shared" si="15"/>
        <v>0</v>
      </c>
      <c r="I86" s="565">
        <f t="shared" si="15"/>
        <v>0</v>
      </c>
      <c r="J86" s="565">
        <f t="shared" si="15"/>
        <v>2</v>
      </c>
      <c r="K86" s="565">
        <f t="shared" si="15"/>
        <v>158</v>
      </c>
      <c r="L86" s="565">
        <f t="shared" si="15"/>
        <v>0</v>
      </c>
      <c r="M86" s="565">
        <f t="shared" si="15"/>
        <v>0</v>
      </c>
      <c r="N86" s="565">
        <f t="shared" si="15"/>
        <v>3450</v>
      </c>
      <c r="O86" s="629"/>
    </row>
    <row r="87" spans="1:15" s="37" customFormat="1" ht="13.5" customHeight="1">
      <c r="A87" s="179" t="s">
        <v>88</v>
      </c>
      <c r="B87" s="221"/>
      <c r="C87" s="388"/>
      <c r="D87" s="135"/>
      <c r="E87" s="352"/>
      <c r="F87" s="221"/>
      <c r="G87" s="221"/>
      <c r="H87" s="221"/>
      <c r="I87" s="221"/>
      <c r="J87" s="221"/>
      <c r="K87" s="221"/>
      <c r="L87" s="221"/>
      <c r="M87" s="221"/>
      <c r="N87" s="221"/>
      <c r="O87" s="136"/>
    </row>
    <row r="88" spans="1:15" s="37" customFormat="1" ht="36.75" customHeight="1">
      <c r="A88" s="718">
        <v>14</v>
      </c>
      <c r="B88" s="382" t="s">
        <v>1457</v>
      </c>
      <c r="C88" s="477"/>
      <c r="D88" s="478" t="s">
        <v>1350</v>
      </c>
      <c r="E88" s="479">
        <v>15</v>
      </c>
      <c r="F88" s="130">
        <v>2509</v>
      </c>
      <c r="G88" s="130">
        <v>0</v>
      </c>
      <c r="H88" s="130">
        <v>0</v>
      </c>
      <c r="I88" s="130">
        <v>0</v>
      </c>
      <c r="J88" s="130">
        <v>9</v>
      </c>
      <c r="K88" s="130">
        <v>0</v>
      </c>
      <c r="L88" s="130">
        <v>0</v>
      </c>
      <c r="M88" s="130">
        <v>0</v>
      </c>
      <c r="N88" s="140">
        <f>F88+G88+H88+I88-J88+K88-L88-M88</f>
        <v>2500</v>
      </c>
      <c r="O88" s="133"/>
    </row>
    <row r="89" spans="1:15" s="37" customFormat="1" ht="36.75" customHeight="1">
      <c r="A89" s="718">
        <v>414</v>
      </c>
      <c r="B89" s="382" t="s">
        <v>1349</v>
      </c>
      <c r="C89" s="477"/>
      <c r="D89" s="478" t="s">
        <v>1350</v>
      </c>
      <c r="E89" s="479">
        <v>15</v>
      </c>
      <c r="F89" s="130">
        <v>1923</v>
      </c>
      <c r="G89" s="130">
        <v>0</v>
      </c>
      <c r="H89" s="130">
        <v>0</v>
      </c>
      <c r="I89" s="130">
        <v>0</v>
      </c>
      <c r="J89" s="130">
        <v>0</v>
      </c>
      <c r="K89" s="130">
        <v>77</v>
      </c>
      <c r="L89" s="130">
        <v>0</v>
      </c>
      <c r="M89" s="130">
        <v>0</v>
      </c>
      <c r="N89" s="140">
        <f>F89+G89+H89+I89-J89+K89-L89-M89</f>
        <v>2000</v>
      </c>
      <c r="O89" s="133"/>
    </row>
    <row r="90" spans="1:15" s="37" customFormat="1" ht="12" customHeight="1">
      <c r="A90" s="561" t="s">
        <v>64</v>
      </c>
      <c r="B90" s="747"/>
      <c r="C90" s="748"/>
      <c r="D90" s="749"/>
      <c r="E90" s="750"/>
      <c r="F90" s="751">
        <f>SUM(F88:F89)</f>
        <v>4432</v>
      </c>
      <c r="G90" s="751">
        <f aca="true" t="shared" si="16" ref="G90:N90">SUM(G88:G89)</f>
        <v>0</v>
      </c>
      <c r="H90" s="751">
        <f t="shared" si="16"/>
        <v>0</v>
      </c>
      <c r="I90" s="751">
        <f t="shared" si="16"/>
        <v>0</v>
      </c>
      <c r="J90" s="751">
        <f t="shared" si="16"/>
        <v>9</v>
      </c>
      <c r="K90" s="751">
        <f t="shared" si="16"/>
        <v>77</v>
      </c>
      <c r="L90" s="751">
        <f t="shared" si="16"/>
        <v>0</v>
      </c>
      <c r="M90" s="751">
        <f t="shared" si="16"/>
        <v>0</v>
      </c>
      <c r="N90" s="751">
        <f t="shared" si="16"/>
        <v>4500</v>
      </c>
      <c r="O90" s="629"/>
    </row>
    <row r="91" spans="1:15" s="37" customFormat="1" ht="12.75" customHeight="1">
      <c r="A91" s="179" t="s">
        <v>89</v>
      </c>
      <c r="B91" s="221"/>
      <c r="C91" s="135"/>
      <c r="D91" s="434"/>
      <c r="E91" s="352"/>
      <c r="F91" s="221"/>
      <c r="G91" s="221"/>
      <c r="H91" s="221"/>
      <c r="I91" s="221"/>
      <c r="J91" s="221"/>
      <c r="K91" s="221"/>
      <c r="L91" s="221"/>
      <c r="M91" s="221"/>
      <c r="N91" s="221"/>
      <c r="O91" s="136"/>
    </row>
    <row r="92" spans="1:15" s="37" customFormat="1" ht="36.75" customHeight="1">
      <c r="A92" s="718">
        <v>82</v>
      </c>
      <c r="B92" s="382" t="s">
        <v>664</v>
      </c>
      <c r="C92" s="386" t="s">
        <v>666</v>
      </c>
      <c r="D92" s="433" t="s">
        <v>665</v>
      </c>
      <c r="E92" s="351">
        <v>15</v>
      </c>
      <c r="F92" s="130">
        <v>961</v>
      </c>
      <c r="G92" s="130">
        <v>0</v>
      </c>
      <c r="H92" s="130">
        <v>0</v>
      </c>
      <c r="I92" s="130">
        <v>0</v>
      </c>
      <c r="J92" s="130">
        <v>0</v>
      </c>
      <c r="K92" s="130">
        <v>150</v>
      </c>
      <c r="L92" s="130">
        <v>0</v>
      </c>
      <c r="M92" s="130">
        <v>0</v>
      </c>
      <c r="N92" s="140">
        <f>F92+G92+H92+I92-J92+K92-L92-M92</f>
        <v>1111</v>
      </c>
      <c r="O92" s="133"/>
    </row>
    <row r="93" spans="1:15" s="37" customFormat="1" ht="12" customHeight="1">
      <c r="A93" s="638" t="s">
        <v>64</v>
      </c>
      <c r="B93" s="743"/>
      <c r="C93" s="639"/>
      <c r="D93" s="744"/>
      <c r="E93" s="640"/>
      <c r="F93" s="745">
        <f aca="true" t="shared" si="17" ref="F93:N93">SUM(F92:F92)</f>
        <v>961</v>
      </c>
      <c r="G93" s="745">
        <f t="shared" si="17"/>
        <v>0</v>
      </c>
      <c r="H93" s="745">
        <f t="shared" si="17"/>
        <v>0</v>
      </c>
      <c r="I93" s="745">
        <f t="shared" si="17"/>
        <v>0</v>
      </c>
      <c r="J93" s="745">
        <f t="shared" si="17"/>
        <v>0</v>
      </c>
      <c r="K93" s="745">
        <f t="shared" si="17"/>
        <v>150</v>
      </c>
      <c r="L93" s="745">
        <f t="shared" si="17"/>
        <v>0</v>
      </c>
      <c r="M93" s="745">
        <f t="shared" si="17"/>
        <v>0</v>
      </c>
      <c r="N93" s="745">
        <f t="shared" si="17"/>
        <v>1111</v>
      </c>
      <c r="O93" s="641"/>
    </row>
    <row r="94" spans="1:15" s="37" customFormat="1" ht="13.5" customHeight="1" hidden="1">
      <c r="A94" s="179" t="s">
        <v>90</v>
      </c>
      <c r="B94" s="221"/>
      <c r="C94" s="388"/>
      <c r="D94" s="135"/>
      <c r="E94" s="352"/>
      <c r="F94" s="221"/>
      <c r="G94" s="221"/>
      <c r="H94" s="221"/>
      <c r="I94" s="221"/>
      <c r="J94" s="221"/>
      <c r="K94" s="221"/>
      <c r="L94" s="221"/>
      <c r="M94" s="221"/>
      <c r="N94" s="221"/>
      <c r="O94" s="136"/>
    </row>
    <row r="95" spans="1:15" ht="30" customHeight="1" hidden="1">
      <c r="A95" s="718">
        <v>0</v>
      </c>
      <c r="B95" s="382"/>
      <c r="C95" s="477"/>
      <c r="D95" s="742" t="s">
        <v>11</v>
      </c>
      <c r="E95" s="479">
        <v>15</v>
      </c>
      <c r="F95" s="130">
        <v>0</v>
      </c>
      <c r="G95" s="130">
        <v>0</v>
      </c>
      <c r="H95" s="130">
        <v>0</v>
      </c>
      <c r="I95" s="130">
        <v>0</v>
      </c>
      <c r="J95" s="130">
        <v>0</v>
      </c>
      <c r="K95" s="130">
        <v>0</v>
      </c>
      <c r="L95" s="130">
        <v>0</v>
      </c>
      <c r="M95" s="130">
        <v>0</v>
      </c>
      <c r="N95" s="140">
        <f>F95+G95+H95+I95-J95+K95-L95-M95</f>
        <v>0</v>
      </c>
      <c r="O95" s="133"/>
    </row>
    <row r="96" spans="1:15" ht="12" customHeight="1" hidden="1">
      <c r="A96" s="561" t="s">
        <v>64</v>
      </c>
      <c r="B96" s="747"/>
      <c r="C96" s="748"/>
      <c r="D96" s="749"/>
      <c r="E96" s="750"/>
      <c r="F96" s="751">
        <f aca="true" t="shared" si="18" ref="F96:N96">SUM(F95:F95)</f>
        <v>0</v>
      </c>
      <c r="G96" s="751">
        <f t="shared" si="18"/>
        <v>0</v>
      </c>
      <c r="H96" s="751">
        <f t="shared" si="18"/>
        <v>0</v>
      </c>
      <c r="I96" s="751">
        <f t="shared" si="18"/>
        <v>0</v>
      </c>
      <c r="J96" s="751">
        <f t="shared" si="18"/>
        <v>0</v>
      </c>
      <c r="K96" s="751">
        <f t="shared" si="18"/>
        <v>0</v>
      </c>
      <c r="L96" s="751">
        <f t="shared" si="18"/>
        <v>0</v>
      </c>
      <c r="M96" s="751">
        <f t="shared" si="18"/>
        <v>0</v>
      </c>
      <c r="N96" s="751">
        <f t="shared" si="18"/>
        <v>0</v>
      </c>
      <c r="O96" s="629"/>
    </row>
    <row r="97" spans="1:15" ht="12" customHeight="1">
      <c r="A97" s="179" t="s">
        <v>94</v>
      </c>
      <c r="B97" s="221"/>
      <c r="C97" s="388"/>
      <c r="D97" s="135"/>
      <c r="E97" s="352"/>
      <c r="F97" s="221"/>
      <c r="G97" s="221"/>
      <c r="H97" s="221"/>
      <c r="I97" s="221"/>
      <c r="J97" s="221"/>
      <c r="K97" s="221"/>
      <c r="L97" s="221"/>
      <c r="M97" s="221"/>
      <c r="N97" s="221"/>
      <c r="O97" s="136"/>
    </row>
    <row r="98" spans="1:15" ht="36" customHeight="1">
      <c r="A98" s="718">
        <v>116</v>
      </c>
      <c r="B98" s="382" t="s">
        <v>855</v>
      </c>
      <c r="C98" s="477" t="s">
        <v>856</v>
      </c>
      <c r="D98" s="742" t="s">
        <v>11</v>
      </c>
      <c r="E98" s="479">
        <v>15</v>
      </c>
      <c r="F98" s="130">
        <v>842</v>
      </c>
      <c r="G98" s="130">
        <v>0</v>
      </c>
      <c r="H98" s="130">
        <v>0</v>
      </c>
      <c r="I98" s="130">
        <v>0</v>
      </c>
      <c r="J98" s="130">
        <v>0</v>
      </c>
      <c r="K98" s="130">
        <v>158</v>
      </c>
      <c r="L98" s="130">
        <v>0</v>
      </c>
      <c r="M98" s="130">
        <v>0</v>
      </c>
      <c r="N98" s="140">
        <f>F98+G98+H98+I98-J98+K98-L98-M98</f>
        <v>1000</v>
      </c>
      <c r="O98" s="133"/>
    </row>
    <row r="99" spans="1:15" ht="12" customHeight="1">
      <c r="A99" s="561" t="s">
        <v>64</v>
      </c>
      <c r="B99" s="747"/>
      <c r="C99" s="748"/>
      <c r="D99" s="749"/>
      <c r="E99" s="750"/>
      <c r="F99" s="751">
        <f aca="true" t="shared" si="19" ref="F99:N99">SUM(F98:F98)</f>
        <v>842</v>
      </c>
      <c r="G99" s="751">
        <f t="shared" si="19"/>
        <v>0</v>
      </c>
      <c r="H99" s="751">
        <f t="shared" si="19"/>
        <v>0</v>
      </c>
      <c r="I99" s="751">
        <f t="shared" si="19"/>
        <v>0</v>
      </c>
      <c r="J99" s="751">
        <f t="shared" si="19"/>
        <v>0</v>
      </c>
      <c r="K99" s="751">
        <f t="shared" si="19"/>
        <v>158</v>
      </c>
      <c r="L99" s="751">
        <f t="shared" si="19"/>
        <v>0</v>
      </c>
      <c r="M99" s="751">
        <f t="shared" si="19"/>
        <v>0</v>
      </c>
      <c r="N99" s="751">
        <f t="shared" si="19"/>
        <v>1000</v>
      </c>
      <c r="O99" s="629"/>
    </row>
    <row r="100" spans="1:18" s="103" customFormat="1" ht="16.5" customHeight="1">
      <c r="A100" s="227"/>
      <c r="B100" s="721" t="s">
        <v>31</v>
      </c>
      <c r="C100" s="230"/>
      <c r="D100" s="230"/>
      <c r="E100" s="354"/>
      <c r="F100" s="251">
        <f aca="true" t="shared" si="20" ref="F100:N100">F78+F82+F86+F90+F93+F96+F99</f>
        <v>13462</v>
      </c>
      <c r="G100" s="251">
        <f t="shared" si="20"/>
        <v>0</v>
      </c>
      <c r="H100" s="251">
        <f t="shared" si="20"/>
        <v>0</v>
      </c>
      <c r="I100" s="251">
        <f t="shared" si="20"/>
        <v>0</v>
      </c>
      <c r="J100" s="251">
        <f t="shared" si="20"/>
        <v>11</v>
      </c>
      <c r="K100" s="251">
        <f t="shared" si="20"/>
        <v>660</v>
      </c>
      <c r="L100" s="251">
        <f t="shared" si="20"/>
        <v>0</v>
      </c>
      <c r="M100" s="251">
        <f t="shared" si="20"/>
        <v>0</v>
      </c>
      <c r="N100" s="251">
        <f t="shared" si="20"/>
        <v>14111</v>
      </c>
      <c r="O100" s="252"/>
      <c r="P100" s="106"/>
      <c r="Q100" s="106"/>
      <c r="R100" s="106"/>
    </row>
    <row r="101" spans="1:18" s="103" customFormat="1" ht="33" customHeight="1">
      <c r="A101" s="437"/>
      <c r="B101" s="438"/>
      <c r="C101" s="438"/>
      <c r="D101" s="438" t="s">
        <v>463</v>
      </c>
      <c r="F101" s="439"/>
      <c r="G101" s="438"/>
      <c r="H101" s="438"/>
      <c r="J101" s="452" t="s">
        <v>464</v>
      </c>
      <c r="K101" s="438"/>
      <c r="L101" s="438"/>
      <c r="N101" s="438" t="s">
        <v>464</v>
      </c>
      <c r="O101" s="440"/>
      <c r="P101" s="106"/>
      <c r="Q101" s="106"/>
      <c r="R101" s="106"/>
    </row>
    <row r="102" spans="1:18" s="103" customFormat="1" ht="16.5" customHeight="1">
      <c r="A102" s="437" t="s">
        <v>472</v>
      </c>
      <c r="B102" s="438"/>
      <c r="C102" s="438"/>
      <c r="D102" s="443" t="s">
        <v>1285</v>
      </c>
      <c r="E102" s="438"/>
      <c r="F102" s="439"/>
      <c r="G102" s="438"/>
      <c r="H102" s="438"/>
      <c r="J102" s="443" t="s">
        <v>975</v>
      </c>
      <c r="K102" s="438"/>
      <c r="L102" s="437"/>
      <c r="M102" s="438" t="s">
        <v>972</v>
      </c>
      <c r="N102" s="438"/>
      <c r="O102" s="441"/>
      <c r="P102" s="106"/>
      <c r="Q102" s="106"/>
      <c r="R102" s="106"/>
    </row>
    <row r="103" spans="1:18" s="103" customFormat="1" ht="13.5" customHeight="1">
      <c r="A103" s="437"/>
      <c r="B103" s="438"/>
      <c r="C103" s="438"/>
      <c r="D103" s="443" t="s">
        <v>599</v>
      </c>
      <c r="E103" s="438"/>
      <c r="F103" s="439"/>
      <c r="G103" s="438"/>
      <c r="H103" s="438"/>
      <c r="J103" s="442" t="s">
        <v>461</v>
      </c>
      <c r="K103" s="438"/>
      <c r="L103" s="438"/>
      <c r="M103" s="438" t="s">
        <v>462</v>
      </c>
      <c r="N103" s="438"/>
      <c r="O103" s="440"/>
      <c r="P103" s="106"/>
      <c r="Q103" s="106"/>
      <c r="R103" s="106"/>
    </row>
    <row r="104" spans="1:15" ht="33.75">
      <c r="A104" s="3" t="s">
        <v>0</v>
      </c>
      <c r="B104" s="20"/>
      <c r="C104" s="4"/>
      <c r="D104" s="93" t="s">
        <v>63</v>
      </c>
      <c r="E104" s="325"/>
      <c r="F104" s="55"/>
      <c r="G104" s="4"/>
      <c r="H104" s="4"/>
      <c r="I104" s="4"/>
      <c r="J104" s="4"/>
      <c r="K104" s="4"/>
      <c r="L104" s="5"/>
      <c r="M104" s="4"/>
      <c r="N104" s="4"/>
      <c r="O104" s="27"/>
    </row>
    <row r="105" spans="1:15" ht="18.75">
      <c r="A105" s="6"/>
      <c r="B105" s="97" t="s">
        <v>20</v>
      </c>
      <c r="C105" s="7"/>
      <c r="D105" s="7"/>
      <c r="E105" s="315"/>
      <c r="F105" s="7"/>
      <c r="G105" s="7"/>
      <c r="H105" s="7"/>
      <c r="I105" s="8"/>
      <c r="J105" s="7"/>
      <c r="K105" s="7"/>
      <c r="L105" s="9"/>
      <c r="M105" s="7"/>
      <c r="N105" s="7"/>
      <c r="O105" s="391" t="s">
        <v>1414</v>
      </c>
    </row>
    <row r="106" spans="1:15" ht="24.75">
      <c r="A106" s="10"/>
      <c r="B106" s="44"/>
      <c r="C106" s="11"/>
      <c r="D106" s="95" t="s">
        <v>1471</v>
      </c>
      <c r="E106" s="316"/>
      <c r="F106" s="12"/>
      <c r="G106" s="12"/>
      <c r="H106" s="12"/>
      <c r="I106" s="12"/>
      <c r="J106" s="12"/>
      <c r="K106" s="12"/>
      <c r="L106" s="13"/>
      <c r="M106" s="12"/>
      <c r="N106" s="12"/>
      <c r="O106" s="28"/>
    </row>
    <row r="107" spans="1:18" s="64" customFormat="1" ht="35.25" customHeight="1" thickBot="1">
      <c r="A107" s="46" t="s">
        <v>427</v>
      </c>
      <c r="B107" s="62" t="s">
        <v>428</v>
      </c>
      <c r="C107" s="62" t="s">
        <v>1</v>
      </c>
      <c r="D107" s="62" t="s">
        <v>426</v>
      </c>
      <c r="E107" s="337" t="s">
        <v>434</v>
      </c>
      <c r="F107" s="26" t="s">
        <v>423</v>
      </c>
      <c r="G107" s="26" t="s">
        <v>424</v>
      </c>
      <c r="H107" s="26" t="s">
        <v>33</v>
      </c>
      <c r="I107" s="26" t="s">
        <v>341</v>
      </c>
      <c r="J107" s="26" t="s">
        <v>17</v>
      </c>
      <c r="K107" s="26" t="s">
        <v>18</v>
      </c>
      <c r="L107" s="26" t="s">
        <v>432</v>
      </c>
      <c r="M107" s="26" t="s">
        <v>30</v>
      </c>
      <c r="N107" s="26" t="s">
        <v>29</v>
      </c>
      <c r="O107" s="63" t="s">
        <v>19</v>
      </c>
      <c r="P107" s="846"/>
      <c r="Q107" s="846"/>
      <c r="R107" s="846"/>
    </row>
    <row r="108" spans="1:15" ht="21" customHeight="1" thickTop="1">
      <c r="A108" s="100" t="s">
        <v>5</v>
      </c>
      <c r="B108" s="79"/>
      <c r="C108" s="81"/>
      <c r="D108" s="82"/>
      <c r="E108" s="341"/>
      <c r="F108" s="79"/>
      <c r="G108" s="79"/>
      <c r="H108" s="79"/>
      <c r="I108" s="79"/>
      <c r="J108" s="79"/>
      <c r="K108" s="79"/>
      <c r="L108" s="79"/>
      <c r="M108" s="79"/>
      <c r="N108" s="79"/>
      <c r="O108" s="76"/>
    </row>
    <row r="109" spans="1:15" ht="39" customHeight="1">
      <c r="A109" s="15">
        <v>168</v>
      </c>
      <c r="B109" s="715" t="s">
        <v>1025</v>
      </c>
      <c r="C109" s="43" t="s">
        <v>1251</v>
      </c>
      <c r="D109" s="398" t="s">
        <v>51</v>
      </c>
      <c r="E109" s="375">
        <v>15</v>
      </c>
      <c r="F109" s="65">
        <v>3109</v>
      </c>
      <c r="G109" s="65">
        <v>0</v>
      </c>
      <c r="H109" s="65">
        <v>0</v>
      </c>
      <c r="I109" s="65">
        <v>0</v>
      </c>
      <c r="J109" s="65">
        <v>109</v>
      </c>
      <c r="K109" s="65">
        <v>0</v>
      </c>
      <c r="L109" s="65">
        <v>0</v>
      </c>
      <c r="M109" s="65">
        <v>0</v>
      </c>
      <c r="N109" s="59">
        <f>F109+G109+H109+I109-J109+K109-L109-M109</f>
        <v>3000</v>
      </c>
      <c r="O109" s="29"/>
    </row>
    <row r="110" spans="1:18" s="41" customFormat="1" ht="42" customHeight="1">
      <c r="A110" s="15">
        <v>224</v>
      </c>
      <c r="B110" s="59" t="s">
        <v>580</v>
      </c>
      <c r="C110" s="43" t="s">
        <v>583</v>
      </c>
      <c r="D110" s="430" t="s">
        <v>344</v>
      </c>
      <c r="E110" s="318">
        <v>15</v>
      </c>
      <c r="F110" s="65">
        <v>3109</v>
      </c>
      <c r="G110" s="65">
        <v>0</v>
      </c>
      <c r="H110" s="65">
        <v>0</v>
      </c>
      <c r="I110" s="65">
        <v>0</v>
      </c>
      <c r="J110" s="65">
        <v>109</v>
      </c>
      <c r="K110" s="65">
        <v>0</v>
      </c>
      <c r="L110" s="66">
        <v>0</v>
      </c>
      <c r="M110" s="65">
        <v>0</v>
      </c>
      <c r="N110" s="59">
        <f>F110+G110+H110+I110-J110+K110-L110-M110</f>
        <v>3000</v>
      </c>
      <c r="O110" s="60"/>
      <c r="P110" s="84"/>
      <c r="Q110" s="84"/>
      <c r="R110" s="84"/>
    </row>
    <row r="111" spans="1:15" ht="16.5" customHeight="1">
      <c r="A111" s="589" t="s">
        <v>64</v>
      </c>
      <c r="B111" s="590"/>
      <c r="C111" s="594"/>
      <c r="D111" s="613"/>
      <c r="E111" s="614"/>
      <c r="F111" s="615">
        <f>SUM(F109:F110)</f>
        <v>6218</v>
      </c>
      <c r="G111" s="615">
        <f aca="true" t="shared" si="21" ref="G111:N111">SUM(G109:G110)</f>
        <v>0</v>
      </c>
      <c r="H111" s="615">
        <f t="shared" si="21"/>
        <v>0</v>
      </c>
      <c r="I111" s="615">
        <f t="shared" si="21"/>
        <v>0</v>
      </c>
      <c r="J111" s="615">
        <f t="shared" si="21"/>
        <v>218</v>
      </c>
      <c r="K111" s="615">
        <f t="shared" si="21"/>
        <v>0</v>
      </c>
      <c r="L111" s="615">
        <f t="shared" si="21"/>
        <v>0</v>
      </c>
      <c r="M111" s="615">
        <f t="shared" si="21"/>
        <v>0</v>
      </c>
      <c r="N111" s="615">
        <f t="shared" si="21"/>
        <v>6000</v>
      </c>
      <c r="O111" s="587"/>
    </row>
    <row r="112" spans="1:15" ht="21" customHeight="1">
      <c r="A112" s="100" t="s">
        <v>37</v>
      </c>
      <c r="B112" s="79"/>
      <c r="C112" s="81"/>
      <c r="D112" s="82"/>
      <c r="E112" s="341"/>
      <c r="F112" s="79"/>
      <c r="G112" s="79"/>
      <c r="H112" s="79"/>
      <c r="I112" s="79"/>
      <c r="J112" s="79"/>
      <c r="K112" s="79"/>
      <c r="L112" s="79"/>
      <c r="M112" s="79"/>
      <c r="N112" s="79"/>
      <c r="O112" s="76"/>
    </row>
    <row r="113" spans="1:15" ht="39" customHeight="1">
      <c r="A113" s="15">
        <v>13</v>
      </c>
      <c r="B113" s="715" t="s">
        <v>1466</v>
      </c>
      <c r="C113" s="43" t="s">
        <v>1467</v>
      </c>
      <c r="D113" s="398" t="s">
        <v>51</v>
      </c>
      <c r="E113" s="375">
        <v>15</v>
      </c>
      <c r="F113" s="65">
        <v>3109</v>
      </c>
      <c r="G113" s="65">
        <v>0</v>
      </c>
      <c r="H113" s="65">
        <v>0</v>
      </c>
      <c r="I113" s="65">
        <v>0</v>
      </c>
      <c r="J113" s="65">
        <v>109</v>
      </c>
      <c r="K113" s="65">
        <v>0</v>
      </c>
      <c r="L113" s="65">
        <v>0</v>
      </c>
      <c r="M113" s="65">
        <v>0</v>
      </c>
      <c r="N113" s="59">
        <f>F113+G113+H113+I113-J113+K113-L113-M113</f>
        <v>3000</v>
      </c>
      <c r="O113" s="29"/>
    </row>
    <row r="114" spans="1:15" ht="16.5" customHeight="1">
      <c r="A114" s="589" t="s">
        <v>64</v>
      </c>
      <c r="B114" s="590"/>
      <c r="C114" s="594"/>
      <c r="D114" s="613"/>
      <c r="E114" s="614"/>
      <c r="F114" s="615">
        <f aca="true" t="shared" si="22" ref="F114:N114">SUM(F113:F113)</f>
        <v>3109</v>
      </c>
      <c r="G114" s="615">
        <f t="shared" si="22"/>
        <v>0</v>
      </c>
      <c r="H114" s="615">
        <f t="shared" si="22"/>
        <v>0</v>
      </c>
      <c r="I114" s="615">
        <f t="shared" si="22"/>
        <v>0</v>
      </c>
      <c r="J114" s="615">
        <f t="shared" si="22"/>
        <v>109</v>
      </c>
      <c r="K114" s="615">
        <f t="shared" si="22"/>
        <v>0</v>
      </c>
      <c r="L114" s="615">
        <f t="shared" si="22"/>
        <v>0</v>
      </c>
      <c r="M114" s="615">
        <f t="shared" si="22"/>
        <v>0</v>
      </c>
      <c r="N114" s="615">
        <f t="shared" si="22"/>
        <v>3000</v>
      </c>
      <c r="O114" s="587"/>
    </row>
    <row r="115" spans="1:15" ht="21.75" customHeight="1">
      <c r="A115" s="100" t="s">
        <v>335</v>
      </c>
      <c r="B115" s="79"/>
      <c r="C115" s="81"/>
      <c r="D115" s="82"/>
      <c r="E115" s="341"/>
      <c r="F115" s="79"/>
      <c r="G115" s="79"/>
      <c r="H115" s="79"/>
      <c r="I115" s="79"/>
      <c r="J115" s="79"/>
      <c r="K115" s="79"/>
      <c r="L115" s="79"/>
      <c r="M115" s="79"/>
      <c r="N115" s="79"/>
      <c r="O115" s="76"/>
    </row>
    <row r="116" spans="1:18" s="41" customFormat="1" ht="39" customHeight="1">
      <c r="A116" s="15">
        <v>172</v>
      </c>
      <c r="B116" s="59" t="s">
        <v>1026</v>
      </c>
      <c r="C116" s="43" t="s">
        <v>1264</v>
      </c>
      <c r="D116" s="398" t="s">
        <v>6</v>
      </c>
      <c r="E116" s="375">
        <v>15</v>
      </c>
      <c r="F116" s="65">
        <v>4420</v>
      </c>
      <c r="G116" s="65">
        <v>0</v>
      </c>
      <c r="H116" s="65">
        <v>0</v>
      </c>
      <c r="I116" s="65">
        <v>0</v>
      </c>
      <c r="J116" s="65">
        <v>420</v>
      </c>
      <c r="K116" s="65">
        <v>0</v>
      </c>
      <c r="L116" s="65">
        <v>0</v>
      </c>
      <c r="M116" s="65">
        <v>0</v>
      </c>
      <c r="N116" s="59">
        <f>F116+G116+H116+I116-J116+K116-L116-M116</f>
        <v>4000</v>
      </c>
      <c r="O116" s="104"/>
      <c r="P116" s="84"/>
      <c r="Q116" s="84"/>
      <c r="R116" s="84"/>
    </row>
    <row r="117" spans="1:18" s="41" customFormat="1" ht="39" customHeight="1">
      <c r="A117" s="15">
        <v>174</v>
      </c>
      <c r="B117" s="59" t="s">
        <v>1077</v>
      </c>
      <c r="C117" s="43" t="s">
        <v>1255</v>
      </c>
      <c r="D117" s="398" t="s">
        <v>6</v>
      </c>
      <c r="E117" s="375">
        <v>15</v>
      </c>
      <c r="F117" s="65">
        <v>4420</v>
      </c>
      <c r="G117" s="65">
        <v>0</v>
      </c>
      <c r="H117" s="65">
        <v>0</v>
      </c>
      <c r="I117" s="65">
        <v>0</v>
      </c>
      <c r="J117" s="65">
        <v>420</v>
      </c>
      <c r="K117" s="65">
        <v>0</v>
      </c>
      <c r="L117" s="65">
        <v>0</v>
      </c>
      <c r="M117" s="65">
        <v>0</v>
      </c>
      <c r="N117" s="59">
        <f>F117+G117+H117+I117-J117+K117-L117-M117</f>
        <v>4000</v>
      </c>
      <c r="O117" s="104"/>
      <c r="P117" s="84"/>
      <c r="Q117" s="84"/>
      <c r="R117" s="84"/>
    </row>
    <row r="118" spans="1:18" s="41" customFormat="1" ht="39" customHeight="1">
      <c r="A118" s="15">
        <v>175</v>
      </c>
      <c r="B118" s="59" t="s">
        <v>1027</v>
      </c>
      <c r="C118" s="43" t="s">
        <v>1115</v>
      </c>
      <c r="D118" s="398" t="s">
        <v>6</v>
      </c>
      <c r="E118" s="375">
        <v>15</v>
      </c>
      <c r="F118" s="65">
        <v>4420</v>
      </c>
      <c r="G118" s="65">
        <v>0</v>
      </c>
      <c r="H118" s="65">
        <v>0</v>
      </c>
      <c r="I118" s="65">
        <v>0</v>
      </c>
      <c r="J118" s="65">
        <v>420</v>
      </c>
      <c r="K118" s="65">
        <v>0</v>
      </c>
      <c r="L118" s="65">
        <v>0</v>
      </c>
      <c r="M118" s="65">
        <v>0</v>
      </c>
      <c r="N118" s="59">
        <f>F118+G118+H118+I118-J118+K118-L118-M118</f>
        <v>4000</v>
      </c>
      <c r="O118" s="104"/>
      <c r="P118" s="84"/>
      <c r="Q118" s="84"/>
      <c r="R118" s="84"/>
    </row>
    <row r="119" spans="1:18" s="41" customFormat="1" ht="39" customHeight="1">
      <c r="A119" s="15">
        <v>176</v>
      </c>
      <c r="B119" s="59" t="s">
        <v>1076</v>
      </c>
      <c r="C119" s="43" t="s">
        <v>1116</v>
      </c>
      <c r="D119" s="398" t="s">
        <v>6</v>
      </c>
      <c r="E119" s="375">
        <v>15</v>
      </c>
      <c r="F119" s="65">
        <v>4420</v>
      </c>
      <c r="G119" s="65">
        <v>0</v>
      </c>
      <c r="H119" s="65">
        <v>0</v>
      </c>
      <c r="I119" s="65">
        <v>0</v>
      </c>
      <c r="J119" s="65">
        <v>420</v>
      </c>
      <c r="K119" s="65">
        <v>0</v>
      </c>
      <c r="L119" s="65">
        <v>0</v>
      </c>
      <c r="M119" s="65">
        <v>0</v>
      </c>
      <c r="N119" s="59">
        <f>F119+G119+H119+I119-J119+K119-L119-M119</f>
        <v>4000</v>
      </c>
      <c r="O119" s="104"/>
      <c r="P119" s="84"/>
      <c r="Q119" s="84"/>
      <c r="R119" s="84"/>
    </row>
    <row r="120" spans="1:15" ht="16.5" customHeight="1">
      <c r="A120" s="589" t="s">
        <v>64</v>
      </c>
      <c r="B120" s="590"/>
      <c r="C120" s="594"/>
      <c r="D120" s="594"/>
      <c r="E120" s="614"/>
      <c r="F120" s="615">
        <f aca="true" t="shared" si="23" ref="F120:N120">SUM(F116:F119)</f>
        <v>17680</v>
      </c>
      <c r="G120" s="615">
        <f t="shared" si="23"/>
        <v>0</v>
      </c>
      <c r="H120" s="615">
        <f t="shared" si="23"/>
        <v>0</v>
      </c>
      <c r="I120" s="615">
        <f t="shared" si="23"/>
        <v>0</v>
      </c>
      <c r="J120" s="615">
        <f t="shared" si="23"/>
        <v>1680</v>
      </c>
      <c r="K120" s="615">
        <f t="shared" si="23"/>
        <v>0</v>
      </c>
      <c r="L120" s="615">
        <f t="shared" si="23"/>
        <v>0</v>
      </c>
      <c r="M120" s="615">
        <f t="shared" si="23"/>
        <v>0</v>
      </c>
      <c r="N120" s="615">
        <f t="shared" si="23"/>
        <v>16000</v>
      </c>
      <c r="O120" s="587"/>
    </row>
    <row r="121" spans="1:18" s="23" customFormat="1" ht="25.5" customHeight="1">
      <c r="A121" s="92"/>
      <c r="B121" s="52" t="s">
        <v>31</v>
      </c>
      <c r="C121" s="71"/>
      <c r="D121" s="71"/>
      <c r="E121" s="343"/>
      <c r="F121" s="71">
        <f aca="true" t="shared" si="24" ref="F121:M121">F111+F114+F120</f>
        <v>27007</v>
      </c>
      <c r="G121" s="71">
        <f t="shared" si="24"/>
        <v>0</v>
      </c>
      <c r="H121" s="71">
        <f t="shared" si="24"/>
        <v>0</v>
      </c>
      <c r="I121" s="71">
        <f t="shared" si="24"/>
        <v>0</v>
      </c>
      <c r="J121" s="71">
        <f t="shared" si="24"/>
        <v>2007</v>
      </c>
      <c r="K121" s="71">
        <f t="shared" si="24"/>
        <v>0</v>
      </c>
      <c r="L121" s="71">
        <f t="shared" si="24"/>
        <v>0</v>
      </c>
      <c r="M121" s="71">
        <f t="shared" si="24"/>
        <v>0</v>
      </c>
      <c r="N121" s="71">
        <f>N111+N114+N120</f>
        <v>25000</v>
      </c>
      <c r="O121" s="58"/>
      <c r="P121" s="847"/>
      <c r="Q121" s="847"/>
      <c r="R121" s="847"/>
    </row>
    <row r="122" spans="1:14" ht="15" customHeight="1">
      <c r="A122" s="34"/>
      <c r="B122" s="35"/>
      <c r="C122" s="35"/>
      <c r="D122" s="35"/>
      <c r="E122" s="344"/>
      <c r="F122" s="35"/>
      <c r="G122" s="35"/>
      <c r="H122" s="35"/>
      <c r="I122" s="35"/>
      <c r="J122" s="35"/>
      <c r="K122" s="40"/>
      <c r="L122" s="35"/>
      <c r="M122" s="40"/>
      <c r="N122" s="35"/>
    </row>
    <row r="123" spans="1:18" s="103" customFormat="1" ht="18" customHeight="1">
      <c r="A123" s="437"/>
      <c r="B123" s="438"/>
      <c r="C123" s="438"/>
      <c r="D123" s="438" t="s">
        <v>463</v>
      </c>
      <c r="F123" s="439"/>
      <c r="G123" s="438"/>
      <c r="H123" s="438"/>
      <c r="J123" s="443" t="s">
        <v>464</v>
      </c>
      <c r="K123" s="438"/>
      <c r="L123" s="438"/>
      <c r="N123" s="438" t="s">
        <v>464</v>
      </c>
      <c r="O123" s="440"/>
      <c r="P123" s="106"/>
      <c r="Q123" s="106"/>
      <c r="R123" s="106"/>
    </row>
    <row r="124" spans="1:15" ht="18.75">
      <c r="A124" s="437" t="s">
        <v>472</v>
      </c>
      <c r="B124" s="438"/>
      <c r="C124" s="438"/>
      <c r="D124" s="443" t="s">
        <v>1285</v>
      </c>
      <c r="E124" s="438"/>
      <c r="F124" s="439"/>
      <c r="G124" s="438"/>
      <c r="H124" s="438"/>
      <c r="J124" s="443" t="s">
        <v>975</v>
      </c>
      <c r="K124" s="438"/>
      <c r="L124" s="437"/>
      <c r="M124" s="438" t="s">
        <v>972</v>
      </c>
      <c r="N124" s="438"/>
      <c r="O124" s="441"/>
    </row>
    <row r="125" spans="1:15" ht="18.75">
      <c r="A125" s="437"/>
      <c r="B125" s="438"/>
      <c r="C125" s="438"/>
      <c r="D125" s="443" t="s">
        <v>599</v>
      </c>
      <c r="E125" s="438"/>
      <c r="F125" s="439"/>
      <c r="G125" s="438"/>
      <c r="H125" s="438"/>
      <c r="J125" s="442" t="s">
        <v>461</v>
      </c>
      <c r="K125" s="438"/>
      <c r="L125" s="438"/>
      <c r="M125" s="438" t="s">
        <v>462</v>
      </c>
      <c r="N125" s="438"/>
      <c r="O125" s="440"/>
    </row>
    <row r="126" spans="1:15" ht="33.75">
      <c r="A126" s="3" t="s">
        <v>0</v>
      </c>
      <c r="B126" s="33"/>
      <c r="C126" s="4"/>
      <c r="D126" s="94" t="s">
        <v>63</v>
      </c>
      <c r="E126" s="325"/>
      <c r="F126" s="4"/>
      <c r="G126" s="4"/>
      <c r="H126" s="4"/>
      <c r="I126" s="4"/>
      <c r="J126" s="4"/>
      <c r="K126" s="4"/>
      <c r="L126" s="5"/>
      <c r="M126" s="4"/>
      <c r="N126" s="4"/>
      <c r="O126" s="27"/>
    </row>
    <row r="127" spans="1:15" ht="27" customHeight="1">
      <c r="A127" s="6"/>
      <c r="B127" s="97" t="s">
        <v>21</v>
      </c>
      <c r="C127" s="7"/>
      <c r="D127" s="7"/>
      <c r="E127" s="315"/>
      <c r="F127" s="7"/>
      <c r="G127" s="7"/>
      <c r="H127" s="7"/>
      <c r="I127" s="8"/>
      <c r="J127" s="7"/>
      <c r="K127" s="7"/>
      <c r="L127" s="9"/>
      <c r="M127" s="7"/>
      <c r="N127" s="7"/>
      <c r="O127" s="391" t="s">
        <v>1415</v>
      </c>
    </row>
    <row r="128" spans="1:15" ht="24.75">
      <c r="A128" s="10"/>
      <c r="B128" s="11"/>
      <c r="C128" s="11"/>
      <c r="D128" s="95" t="s">
        <v>1471</v>
      </c>
      <c r="E128" s="316"/>
      <c r="F128" s="12"/>
      <c r="G128" s="12"/>
      <c r="H128" s="12"/>
      <c r="I128" s="12"/>
      <c r="J128" s="12"/>
      <c r="K128" s="12"/>
      <c r="L128" s="13"/>
      <c r="M128" s="12"/>
      <c r="N128" s="12"/>
      <c r="O128" s="28"/>
    </row>
    <row r="129" spans="1:18" s="64" customFormat="1" ht="38.25" customHeight="1" thickBot="1">
      <c r="A129" s="311" t="s">
        <v>427</v>
      </c>
      <c r="B129" s="62" t="s">
        <v>428</v>
      </c>
      <c r="C129" s="62" t="s">
        <v>1</v>
      </c>
      <c r="D129" s="62" t="s">
        <v>426</v>
      </c>
      <c r="E129" s="337" t="s">
        <v>434</v>
      </c>
      <c r="F129" s="26" t="s">
        <v>423</v>
      </c>
      <c r="G129" s="26" t="s">
        <v>424</v>
      </c>
      <c r="H129" s="26" t="s">
        <v>33</v>
      </c>
      <c r="I129" s="26" t="s">
        <v>341</v>
      </c>
      <c r="J129" s="26" t="s">
        <v>17</v>
      </c>
      <c r="K129" s="26" t="s">
        <v>18</v>
      </c>
      <c r="L129" s="26" t="s">
        <v>432</v>
      </c>
      <c r="M129" s="26" t="s">
        <v>30</v>
      </c>
      <c r="N129" s="26" t="s">
        <v>29</v>
      </c>
      <c r="O129" s="63" t="s">
        <v>19</v>
      </c>
      <c r="P129" s="846"/>
      <c r="Q129" s="846"/>
      <c r="R129" s="846"/>
    </row>
    <row r="130" spans="1:15" ht="30" customHeight="1" thickTop="1">
      <c r="A130" s="100" t="s">
        <v>728</v>
      </c>
      <c r="B130" s="79"/>
      <c r="C130" s="81"/>
      <c r="D130" s="82"/>
      <c r="E130" s="341"/>
      <c r="F130" s="79"/>
      <c r="G130" s="79"/>
      <c r="H130" s="79"/>
      <c r="I130" s="79"/>
      <c r="J130" s="79"/>
      <c r="K130" s="79"/>
      <c r="L130" s="79"/>
      <c r="M130" s="79"/>
      <c r="N130" s="79"/>
      <c r="O130" s="76"/>
    </row>
    <row r="131" spans="1:15" ht="46.5" customHeight="1">
      <c r="A131" s="15">
        <v>1</v>
      </c>
      <c r="B131" s="715" t="s">
        <v>789</v>
      </c>
      <c r="C131" s="43" t="s">
        <v>790</v>
      </c>
      <c r="D131" s="398" t="s">
        <v>344</v>
      </c>
      <c r="E131" s="375">
        <v>15</v>
      </c>
      <c r="F131" s="65">
        <v>3109</v>
      </c>
      <c r="G131" s="65">
        <v>0</v>
      </c>
      <c r="H131" s="65">
        <v>0</v>
      </c>
      <c r="I131" s="65">
        <v>0</v>
      </c>
      <c r="J131" s="65">
        <v>109</v>
      </c>
      <c r="K131" s="65">
        <v>0</v>
      </c>
      <c r="L131" s="65">
        <v>0</v>
      </c>
      <c r="M131" s="65">
        <v>0</v>
      </c>
      <c r="N131" s="59">
        <f>F131+G131+H131+I131-J131+K131-L131-M131</f>
        <v>3000</v>
      </c>
      <c r="O131" s="43"/>
    </row>
    <row r="132" spans="1:18" s="41" customFormat="1" ht="46.5" customHeight="1">
      <c r="A132" s="15">
        <v>177</v>
      </c>
      <c r="B132" s="59" t="s">
        <v>1028</v>
      </c>
      <c r="C132" s="43" t="s">
        <v>1260</v>
      </c>
      <c r="D132" s="398" t="s">
        <v>259</v>
      </c>
      <c r="E132" s="375">
        <v>15</v>
      </c>
      <c r="F132" s="65">
        <v>3109</v>
      </c>
      <c r="G132" s="65">
        <v>0</v>
      </c>
      <c r="H132" s="65">
        <v>0</v>
      </c>
      <c r="I132" s="65">
        <v>0</v>
      </c>
      <c r="J132" s="65">
        <v>109</v>
      </c>
      <c r="K132" s="65">
        <v>0</v>
      </c>
      <c r="L132" s="65">
        <v>0</v>
      </c>
      <c r="M132" s="65">
        <v>0</v>
      </c>
      <c r="N132" s="59">
        <f>F132+G132+H132+I132-J132+K132-L132-M132</f>
        <v>3000</v>
      </c>
      <c r="O132" s="104"/>
      <c r="P132" s="84"/>
      <c r="Q132" s="84"/>
      <c r="R132" s="84"/>
    </row>
    <row r="133" spans="1:18" s="41" customFormat="1" ht="46.5" customHeight="1">
      <c r="A133" s="15">
        <v>413</v>
      </c>
      <c r="B133" s="59" t="s">
        <v>1351</v>
      </c>
      <c r="C133" s="43" t="s">
        <v>1352</v>
      </c>
      <c r="D133" s="398" t="s">
        <v>52</v>
      </c>
      <c r="E133" s="375">
        <v>15</v>
      </c>
      <c r="F133" s="65">
        <v>4420</v>
      </c>
      <c r="G133" s="65">
        <v>0</v>
      </c>
      <c r="H133" s="65">
        <v>0</v>
      </c>
      <c r="I133" s="65">
        <v>0</v>
      </c>
      <c r="J133" s="65">
        <v>420</v>
      </c>
      <c r="K133" s="65">
        <v>0</v>
      </c>
      <c r="L133" s="65">
        <v>0</v>
      </c>
      <c r="M133" s="65">
        <v>0</v>
      </c>
      <c r="N133" s="59">
        <f>F133+G133+H133+I133-J133+K133-L133-M133</f>
        <v>4000</v>
      </c>
      <c r="O133" s="104"/>
      <c r="P133" s="84"/>
      <c r="Q133" s="84"/>
      <c r="R133" s="84"/>
    </row>
    <row r="134" spans="1:15" ht="24.75" customHeight="1">
      <c r="A134" s="589" t="s">
        <v>64</v>
      </c>
      <c r="B134" s="590"/>
      <c r="C134" s="594"/>
      <c r="D134" s="613"/>
      <c r="E134" s="614"/>
      <c r="F134" s="615">
        <f>SUM(F131:F133)</f>
        <v>10638</v>
      </c>
      <c r="G134" s="615">
        <f aca="true" t="shared" si="25" ref="G134:N134">SUM(G131:G133)</f>
        <v>0</v>
      </c>
      <c r="H134" s="615">
        <f t="shared" si="25"/>
        <v>0</v>
      </c>
      <c r="I134" s="615">
        <f t="shared" si="25"/>
        <v>0</v>
      </c>
      <c r="J134" s="615">
        <f t="shared" si="25"/>
        <v>638</v>
      </c>
      <c r="K134" s="615">
        <f t="shared" si="25"/>
        <v>0</v>
      </c>
      <c r="L134" s="615">
        <f t="shared" si="25"/>
        <v>0</v>
      </c>
      <c r="M134" s="615">
        <f t="shared" si="25"/>
        <v>0</v>
      </c>
      <c r="N134" s="615">
        <f t="shared" si="25"/>
        <v>10000</v>
      </c>
      <c r="O134" s="587"/>
    </row>
    <row r="135" spans="1:15" ht="33" customHeight="1">
      <c r="A135" s="101" t="s">
        <v>7</v>
      </c>
      <c r="B135" s="74"/>
      <c r="C135" s="77"/>
      <c r="D135" s="77"/>
      <c r="E135" s="338"/>
      <c r="F135" s="74"/>
      <c r="G135" s="74"/>
      <c r="H135" s="74"/>
      <c r="I135" s="74"/>
      <c r="J135" s="74"/>
      <c r="K135" s="74"/>
      <c r="L135" s="74"/>
      <c r="M135" s="74"/>
      <c r="N135" s="74"/>
      <c r="O135" s="76"/>
    </row>
    <row r="136" spans="1:18" ht="39" customHeight="1">
      <c r="A136" s="120">
        <v>353</v>
      </c>
      <c r="B136" s="59" t="s">
        <v>1082</v>
      </c>
      <c r="C136" s="285" t="s">
        <v>1259</v>
      </c>
      <c r="D136" s="192" t="s">
        <v>51</v>
      </c>
      <c r="E136" s="319">
        <v>15</v>
      </c>
      <c r="F136" s="189">
        <v>3109</v>
      </c>
      <c r="G136" s="189">
        <v>0</v>
      </c>
      <c r="H136" s="189">
        <v>0</v>
      </c>
      <c r="I136" s="189">
        <v>0</v>
      </c>
      <c r="J136" s="189">
        <v>109</v>
      </c>
      <c r="K136" s="189">
        <v>0</v>
      </c>
      <c r="L136" s="189">
        <v>0</v>
      </c>
      <c r="M136" s="189">
        <v>0</v>
      </c>
      <c r="N136" s="189">
        <f>F136+G136+H136+I136-J136+K136-L136+M136</f>
        <v>3000</v>
      </c>
      <c r="O136" s="29"/>
      <c r="P136" s="2"/>
      <c r="Q136" s="2"/>
      <c r="R136" s="2"/>
    </row>
    <row r="137" spans="1:15" ht="39" customHeight="1">
      <c r="A137" s="108">
        <v>354</v>
      </c>
      <c r="B137" s="59" t="s">
        <v>1083</v>
      </c>
      <c r="C137" s="43" t="s">
        <v>1190</v>
      </c>
      <c r="D137" s="192" t="s">
        <v>51</v>
      </c>
      <c r="E137" s="348">
        <v>15</v>
      </c>
      <c r="F137" s="59">
        <v>3109</v>
      </c>
      <c r="G137" s="59">
        <v>0</v>
      </c>
      <c r="H137" s="59">
        <v>0</v>
      </c>
      <c r="I137" s="59">
        <v>0</v>
      </c>
      <c r="J137" s="59">
        <v>109</v>
      </c>
      <c r="K137" s="59">
        <v>0</v>
      </c>
      <c r="L137" s="59">
        <v>0</v>
      </c>
      <c r="M137" s="59">
        <v>0</v>
      </c>
      <c r="N137" s="189">
        <f>F137+G137+H137+I137-J137+K137-L137+M137</f>
        <v>3000</v>
      </c>
      <c r="O137" s="29"/>
    </row>
    <row r="138" spans="1:18" ht="39" customHeight="1">
      <c r="A138" s="170">
        <v>355</v>
      </c>
      <c r="B138" s="59" t="s">
        <v>1081</v>
      </c>
      <c r="C138" s="656" t="s">
        <v>1191</v>
      </c>
      <c r="D138" s="430" t="s">
        <v>259</v>
      </c>
      <c r="E138" s="348">
        <v>15</v>
      </c>
      <c r="F138" s="59">
        <v>3820</v>
      </c>
      <c r="G138" s="59">
        <v>0</v>
      </c>
      <c r="H138" s="59">
        <v>0</v>
      </c>
      <c r="I138" s="59">
        <v>0</v>
      </c>
      <c r="J138" s="59">
        <v>320</v>
      </c>
      <c r="K138" s="59">
        <v>0</v>
      </c>
      <c r="L138" s="59">
        <v>0</v>
      </c>
      <c r="M138" s="59">
        <v>0</v>
      </c>
      <c r="N138" s="189">
        <f>F138+G138+H138+I138-J138+K138-L138+M138</f>
        <v>3500</v>
      </c>
      <c r="O138" s="59"/>
      <c r="P138" s="31"/>
      <c r="Q138" s="2"/>
      <c r="R138" s="2"/>
    </row>
    <row r="139" spans="1:15" ht="20.25" customHeight="1">
      <c r="A139" s="589" t="s">
        <v>64</v>
      </c>
      <c r="B139" s="605"/>
      <c r="C139" s="591"/>
      <c r="D139" s="616"/>
      <c r="E139" s="592"/>
      <c r="F139" s="611">
        <f>SUM(F136:F138)</f>
        <v>10038</v>
      </c>
      <c r="G139" s="611">
        <f aca="true" t="shared" si="26" ref="G139:N139">SUM(G136:G138)</f>
        <v>0</v>
      </c>
      <c r="H139" s="611">
        <f t="shared" si="26"/>
        <v>0</v>
      </c>
      <c r="I139" s="611">
        <f t="shared" si="26"/>
        <v>0</v>
      </c>
      <c r="J139" s="611">
        <f t="shared" si="26"/>
        <v>538</v>
      </c>
      <c r="K139" s="611">
        <f t="shared" si="26"/>
        <v>0</v>
      </c>
      <c r="L139" s="611">
        <f t="shared" si="26"/>
        <v>0</v>
      </c>
      <c r="M139" s="611">
        <f t="shared" si="26"/>
        <v>0</v>
      </c>
      <c r="N139" s="611">
        <f t="shared" si="26"/>
        <v>9500</v>
      </c>
      <c r="O139" s="587"/>
    </row>
    <row r="140" spans="1:18" s="23" customFormat="1" ht="21.75" customHeight="1">
      <c r="A140" s="56"/>
      <c r="B140" s="52" t="s">
        <v>31</v>
      </c>
      <c r="C140" s="57"/>
      <c r="D140" s="57"/>
      <c r="E140" s="336"/>
      <c r="F140" s="71">
        <f aca="true" t="shared" si="27" ref="F140:N140">F134+F139</f>
        <v>20676</v>
      </c>
      <c r="G140" s="71">
        <f t="shared" si="27"/>
        <v>0</v>
      </c>
      <c r="H140" s="71">
        <f t="shared" si="27"/>
        <v>0</v>
      </c>
      <c r="I140" s="71">
        <f t="shared" si="27"/>
        <v>0</v>
      </c>
      <c r="J140" s="71">
        <f t="shared" si="27"/>
        <v>1176</v>
      </c>
      <c r="K140" s="71">
        <f t="shared" si="27"/>
        <v>0</v>
      </c>
      <c r="L140" s="71">
        <f t="shared" si="27"/>
        <v>0</v>
      </c>
      <c r="M140" s="71">
        <f t="shared" si="27"/>
        <v>0</v>
      </c>
      <c r="N140" s="71">
        <f t="shared" si="27"/>
        <v>19500</v>
      </c>
      <c r="O140" s="58"/>
      <c r="P140" s="847"/>
      <c r="Q140" s="847"/>
      <c r="R140" s="847"/>
    </row>
    <row r="141" spans="11:13" ht="18">
      <c r="K141" s="45"/>
      <c r="L141" s="1"/>
      <c r="M141" s="45"/>
    </row>
    <row r="142" spans="1:15" ht="44.25" customHeight="1">
      <c r="A142" s="437"/>
      <c r="B142" s="438"/>
      <c r="C142" s="438" t="s">
        <v>463</v>
      </c>
      <c r="D142" s="438"/>
      <c r="F142" s="439"/>
      <c r="G142" s="438"/>
      <c r="H142" s="438"/>
      <c r="J142" s="443" t="s">
        <v>464</v>
      </c>
      <c r="K142" s="438"/>
      <c r="L142" s="438"/>
      <c r="N142" s="438" t="s">
        <v>464</v>
      </c>
      <c r="O142" s="440"/>
    </row>
    <row r="143" spans="1:18" s="103" customFormat="1" ht="21.75">
      <c r="A143" s="437"/>
      <c r="B143" s="438"/>
      <c r="C143" s="438"/>
      <c r="D143" s="438"/>
      <c r="E143" s="438"/>
      <c r="F143" s="439"/>
      <c r="G143" s="438"/>
      <c r="H143" s="438"/>
      <c r="J143" s="443"/>
      <c r="K143" s="438"/>
      <c r="L143" s="437"/>
      <c r="M143" s="438"/>
      <c r="N143" s="438"/>
      <c r="O143" s="441"/>
      <c r="P143" s="106"/>
      <c r="Q143" s="106"/>
      <c r="R143" s="106"/>
    </row>
    <row r="144" spans="1:18" s="103" customFormat="1" ht="21.75">
      <c r="A144" s="437" t="s">
        <v>472</v>
      </c>
      <c r="B144" s="438"/>
      <c r="C144" s="443" t="s">
        <v>1285</v>
      </c>
      <c r="E144" s="438"/>
      <c r="F144" s="439"/>
      <c r="G144" s="438"/>
      <c r="H144" s="438"/>
      <c r="J144" s="443" t="s">
        <v>975</v>
      </c>
      <c r="K144" s="438"/>
      <c r="L144" s="437"/>
      <c r="M144" s="438" t="s">
        <v>974</v>
      </c>
      <c r="N144" s="438"/>
      <c r="O144" s="441"/>
      <c r="P144" s="106"/>
      <c r="Q144" s="106"/>
      <c r="R144" s="106"/>
    </row>
    <row r="145" spans="1:15" ht="18.75">
      <c r="A145" s="437"/>
      <c r="B145" s="438"/>
      <c r="C145" s="443" t="s">
        <v>599</v>
      </c>
      <c r="E145" s="438"/>
      <c r="F145" s="439"/>
      <c r="G145" s="438"/>
      <c r="H145" s="438"/>
      <c r="J145" s="442" t="s">
        <v>461</v>
      </c>
      <c r="K145" s="438"/>
      <c r="L145" s="438"/>
      <c r="M145" s="438" t="s">
        <v>462</v>
      </c>
      <c r="N145" s="438"/>
      <c r="O145" s="440"/>
    </row>
    <row r="147" spans="1:15" ht="27" customHeight="1">
      <c r="A147" s="3" t="s">
        <v>0</v>
      </c>
      <c r="B147" s="20"/>
      <c r="C147" s="4"/>
      <c r="D147" s="93" t="s">
        <v>63</v>
      </c>
      <c r="E147" s="325"/>
      <c r="F147" s="4"/>
      <c r="G147" s="4"/>
      <c r="H147" s="4"/>
      <c r="I147" s="4"/>
      <c r="J147" s="4"/>
      <c r="K147" s="4"/>
      <c r="L147" s="5"/>
      <c r="M147" s="4"/>
      <c r="N147" s="4"/>
      <c r="O147" s="27"/>
    </row>
    <row r="148" spans="1:15" ht="16.5" customHeight="1">
      <c r="A148" s="6"/>
      <c r="B148" s="97" t="s">
        <v>22</v>
      </c>
      <c r="C148" s="7"/>
      <c r="D148" s="7"/>
      <c r="E148" s="315"/>
      <c r="F148" s="7"/>
      <c r="G148" s="7"/>
      <c r="H148" s="7"/>
      <c r="I148" s="8"/>
      <c r="J148" s="7"/>
      <c r="K148" s="7"/>
      <c r="L148" s="9"/>
      <c r="M148" s="7"/>
      <c r="N148" s="7"/>
      <c r="O148" s="391" t="s">
        <v>1416</v>
      </c>
    </row>
    <row r="149" spans="1:15" ht="20.25" customHeight="1">
      <c r="A149" s="10"/>
      <c r="B149" s="11"/>
      <c r="C149" s="11"/>
      <c r="D149" s="95" t="s">
        <v>1471</v>
      </c>
      <c r="E149" s="316"/>
      <c r="F149" s="12"/>
      <c r="G149" s="12"/>
      <c r="H149" s="12"/>
      <c r="I149" s="12"/>
      <c r="J149" s="12"/>
      <c r="K149" s="12"/>
      <c r="L149" s="13"/>
      <c r="M149" s="12"/>
      <c r="N149" s="12"/>
      <c r="O149" s="28"/>
    </row>
    <row r="150" spans="1:18" s="50" customFormat="1" ht="26.25" customHeight="1" thickBot="1">
      <c r="A150" s="46" t="s">
        <v>427</v>
      </c>
      <c r="B150" s="62" t="s">
        <v>428</v>
      </c>
      <c r="C150" s="47" t="s">
        <v>1</v>
      </c>
      <c r="D150" s="47" t="s">
        <v>426</v>
      </c>
      <c r="E150" s="337" t="s">
        <v>434</v>
      </c>
      <c r="F150" s="26" t="s">
        <v>423</v>
      </c>
      <c r="G150" s="26" t="s">
        <v>424</v>
      </c>
      <c r="H150" s="26" t="s">
        <v>33</v>
      </c>
      <c r="I150" s="42" t="s">
        <v>341</v>
      </c>
      <c r="J150" s="48" t="s">
        <v>17</v>
      </c>
      <c r="K150" s="26" t="s">
        <v>18</v>
      </c>
      <c r="L150" s="26" t="s">
        <v>432</v>
      </c>
      <c r="M150" s="26" t="s">
        <v>30</v>
      </c>
      <c r="N150" s="26" t="s">
        <v>29</v>
      </c>
      <c r="O150" s="49" t="s">
        <v>19</v>
      </c>
      <c r="P150" s="848"/>
      <c r="Q150" s="848"/>
      <c r="R150" s="848"/>
    </row>
    <row r="151" spans="1:15" ht="20.25" customHeight="1" thickTop="1">
      <c r="A151" s="101" t="s">
        <v>418</v>
      </c>
      <c r="B151" s="77"/>
      <c r="C151" s="77"/>
      <c r="D151" s="77"/>
      <c r="E151" s="338"/>
      <c r="F151" s="77"/>
      <c r="G151" s="77"/>
      <c r="H151" s="77"/>
      <c r="I151" s="77"/>
      <c r="J151" s="77"/>
      <c r="K151" s="77"/>
      <c r="L151" s="78"/>
      <c r="M151" s="77"/>
      <c r="N151" s="77"/>
      <c r="O151" s="80"/>
    </row>
    <row r="152" spans="1:18" s="41" customFormat="1" ht="42" customHeight="1">
      <c r="A152" s="15">
        <v>92</v>
      </c>
      <c r="B152" s="764" t="s">
        <v>1292</v>
      </c>
      <c r="C152" s="43" t="s">
        <v>1293</v>
      </c>
      <c r="D152" s="455" t="s">
        <v>1294</v>
      </c>
      <c r="E152" s="329">
        <v>15</v>
      </c>
      <c r="F152" s="59">
        <v>5662</v>
      </c>
      <c r="G152" s="59">
        <v>0</v>
      </c>
      <c r="H152" s="59">
        <v>0</v>
      </c>
      <c r="I152" s="59">
        <v>0</v>
      </c>
      <c r="J152" s="59">
        <v>662</v>
      </c>
      <c r="K152" s="59">
        <v>0</v>
      </c>
      <c r="L152" s="59">
        <v>0</v>
      </c>
      <c r="M152" s="59">
        <v>0</v>
      </c>
      <c r="N152" s="59">
        <f>F152+G152+H152+I152-J152+K152-L152-M152</f>
        <v>5000</v>
      </c>
      <c r="O152" s="310"/>
      <c r="P152" s="84"/>
      <c r="Q152" s="84"/>
      <c r="R152" s="84"/>
    </row>
    <row r="153" spans="1:18" s="41" customFormat="1" ht="42" customHeight="1">
      <c r="A153" s="15">
        <v>389</v>
      </c>
      <c r="B153" s="764" t="s">
        <v>1216</v>
      </c>
      <c r="C153" s="43" t="s">
        <v>1225</v>
      </c>
      <c r="D153" s="455" t="s">
        <v>259</v>
      </c>
      <c r="E153" s="329">
        <v>15</v>
      </c>
      <c r="F153" s="59">
        <v>2509</v>
      </c>
      <c r="G153" s="59">
        <v>0</v>
      </c>
      <c r="H153" s="59">
        <v>0</v>
      </c>
      <c r="I153" s="59">
        <v>0</v>
      </c>
      <c r="J153" s="59">
        <v>9</v>
      </c>
      <c r="K153" s="59">
        <v>0</v>
      </c>
      <c r="L153" s="59">
        <v>300</v>
      </c>
      <c r="M153" s="59">
        <v>0</v>
      </c>
      <c r="N153" s="59">
        <f>F153+G153+H153+I153-J153+K153-L153-M153</f>
        <v>2200</v>
      </c>
      <c r="O153" s="29"/>
      <c r="P153" s="84"/>
      <c r="Q153" s="84"/>
      <c r="R153" s="84"/>
    </row>
    <row r="154" spans="1:18" s="41" customFormat="1" ht="42" customHeight="1">
      <c r="A154" s="15">
        <v>391</v>
      </c>
      <c r="B154" s="764" t="s">
        <v>1339</v>
      </c>
      <c r="C154" s="43" t="s">
        <v>1340</v>
      </c>
      <c r="D154" s="455" t="s">
        <v>259</v>
      </c>
      <c r="E154" s="329">
        <v>15</v>
      </c>
      <c r="F154" s="59">
        <v>3820</v>
      </c>
      <c r="G154" s="59">
        <v>0</v>
      </c>
      <c r="H154" s="59">
        <v>0</v>
      </c>
      <c r="I154" s="59">
        <v>0</v>
      </c>
      <c r="J154" s="59">
        <v>320</v>
      </c>
      <c r="K154" s="59">
        <v>0</v>
      </c>
      <c r="L154" s="59">
        <v>0</v>
      </c>
      <c r="M154" s="59">
        <v>0</v>
      </c>
      <c r="N154" s="59">
        <f>F154+G154+H154+I154-J154+K154-L154-M154</f>
        <v>3500</v>
      </c>
      <c r="O154" s="654"/>
      <c r="P154" s="84"/>
      <c r="Q154" s="84"/>
      <c r="R154" s="84"/>
    </row>
    <row r="155" spans="1:18" s="41" customFormat="1" ht="12.75" customHeight="1">
      <c r="A155" s="623" t="s">
        <v>64</v>
      </c>
      <c r="B155" s="693"/>
      <c r="C155" s="693"/>
      <c r="D155" s="596"/>
      <c r="E155" s="597"/>
      <c r="F155" s="612">
        <f>SUM(F152:F154)</f>
        <v>11991</v>
      </c>
      <c r="G155" s="612">
        <f aca="true" t="shared" si="28" ref="G155:N155">SUM(G152:G154)</f>
        <v>0</v>
      </c>
      <c r="H155" s="612">
        <f t="shared" si="28"/>
        <v>0</v>
      </c>
      <c r="I155" s="612">
        <f t="shared" si="28"/>
        <v>0</v>
      </c>
      <c r="J155" s="612">
        <f t="shared" si="28"/>
        <v>991</v>
      </c>
      <c r="K155" s="612">
        <f t="shared" si="28"/>
        <v>0</v>
      </c>
      <c r="L155" s="612">
        <f t="shared" si="28"/>
        <v>300</v>
      </c>
      <c r="M155" s="612">
        <f t="shared" si="28"/>
        <v>0</v>
      </c>
      <c r="N155" s="612">
        <f t="shared" si="28"/>
        <v>10700</v>
      </c>
      <c r="O155" s="694"/>
      <c r="P155" s="84"/>
      <c r="Q155" s="84"/>
      <c r="R155" s="84"/>
    </row>
    <row r="156" spans="1:15" ht="20.25" customHeight="1">
      <c r="A156" s="101" t="s">
        <v>103</v>
      </c>
      <c r="B156" s="77"/>
      <c r="C156" s="77"/>
      <c r="D156" s="78"/>
      <c r="E156" s="338"/>
      <c r="F156" s="77"/>
      <c r="G156" s="77"/>
      <c r="H156" s="77"/>
      <c r="I156" s="77"/>
      <c r="J156" s="77"/>
      <c r="K156" s="77"/>
      <c r="L156" s="78"/>
      <c r="M156" s="77"/>
      <c r="N156" s="77"/>
      <c r="O156" s="80"/>
    </row>
    <row r="157" spans="1:15" ht="42" customHeight="1">
      <c r="A157" s="15">
        <v>178</v>
      </c>
      <c r="B157" s="59" t="s">
        <v>1078</v>
      </c>
      <c r="C157" s="43" t="s">
        <v>1281</v>
      </c>
      <c r="D157" s="398" t="s">
        <v>113</v>
      </c>
      <c r="E157" s="346">
        <v>15</v>
      </c>
      <c r="F157" s="59">
        <v>4420</v>
      </c>
      <c r="G157" s="59">
        <v>0</v>
      </c>
      <c r="H157" s="59">
        <v>0</v>
      </c>
      <c r="I157" s="59">
        <v>0</v>
      </c>
      <c r="J157" s="59">
        <v>420</v>
      </c>
      <c r="K157" s="59">
        <v>0</v>
      </c>
      <c r="L157" s="59">
        <v>0</v>
      </c>
      <c r="M157" s="59">
        <v>0</v>
      </c>
      <c r="N157" s="59">
        <f>F157+G157+H157+I157-J157+K157-L157-M157</f>
        <v>4000</v>
      </c>
      <c r="O157" s="32"/>
    </row>
    <row r="158" spans="1:15" ht="42" customHeight="1">
      <c r="A158" s="15">
        <v>332</v>
      </c>
      <c r="B158" s="189" t="s">
        <v>780</v>
      </c>
      <c r="C158" s="43" t="s">
        <v>947</v>
      </c>
      <c r="D158" s="396" t="s">
        <v>6</v>
      </c>
      <c r="E158" s="312">
        <v>15</v>
      </c>
      <c r="F158" s="189">
        <v>3109</v>
      </c>
      <c r="G158" s="189">
        <v>0</v>
      </c>
      <c r="H158" s="189">
        <v>0</v>
      </c>
      <c r="I158" s="189">
        <v>0</v>
      </c>
      <c r="J158" s="189">
        <v>109</v>
      </c>
      <c r="K158" s="189">
        <v>0</v>
      </c>
      <c r="L158" s="189">
        <v>0</v>
      </c>
      <c r="M158" s="189">
        <v>0</v>
      </c>
      <c r="N158" s="59">
        <f>F158+G158+H158+I158-J158+K158-L158-M158</f>
        <v>3000</v>
      </c>
      <c r="O158" s="32"/>
    </row>
    <row r="159" spans="1:15" ht="42" customHeight="1">
      <c r="A159" s="15">
        <v>393</v>
      </c>
      <c r="B159" s="189" t="s">
        <v>1301</v>
      </c>
      <c r="C159" s="43" t="s">
        <v>1302</v>
      </c>
      <c r="D159" s="396" t="s">
        <v>113</v>
      </c>
      <c r="E159" s="312">
        <v>15</v>
      </c>
      <c r="F159" s="189">
        <v>2509</v>
      </c>
      <c r="G159" s="189">
        <v>0</v>
      </c>
      <c r="H159" s="189">
        <v>0</v>
      </c>
      <c r="I159" s="189">
        <v>0</v>
      </c>
      <c r="J159" s="189">
        <v>9</v>
      </c>
      <c r="K159" s="189">
        <v>0</v>
      </c>
      <c r="L159" s="189">
        <v>0</v>
      </c>
      <c r="M159" s="189">
        <v>0</v>
      </c>
      <c r="N159" s="59">
        <f>F159+G159+H159+I159-J159+K159-L159-M159</f>
        <v>2500</v>
      </c>
      <c r="O159" s="32"/>
    </row>
    <row r="160" spans="1:15" ht="42" customHeight="1">
      <c r="A160" s="15">
        <v>395</v>
      </c>
      <c r="B160" s="189" t="s">
        <v>1295</v>
      </c>
      <c r="C160" s="43" t="s">
        <v>1303</v>
      </c>
      <c r="D160" s="396" t="s">
        <v>108</v>
      </c>
      <c r="E160" s="312">
        <v>15</v>
      </c>
      <c r="F160" s="189">
        <v>2509</v>
      </c>
      <c r="G160" s="189">
        <v>0</v>
      </c>
      <c r="H160" s="189">
        <v>0</v>
      </c>
      <c r="I160" s="189">
        <v>0</v>
      </c>
      <c r="J160" s="189">
        <v>9</v>
      </c>
      <c r="K160" s="189">
        <v>0</v>
      </c>
      <c r="L160" s="189">
        <v>0</v>
      </c>
      <c r="M160" s="189">
        <v>0</v>
      </c>
      <c r="N160" s="59">
        <f>F160+G160+H160+I160-J160+K160-L160-M160</f>
        <v>2500</v>
      </c>
      <c r="O160" s="32"/>
    </row>
    <row r="161" spans="1:18" s="41" customFormat="1" ht="12" customHeight="1">
      <c r="A161" s="623" t="s">
        <v>64</v>
      </c>
      <c r="B161" s="693"/>
      <c r="C161" s="693"/>
      <c r="D161" s="596"/>
      <c r="E161" s="597"/>
      <c r="F161" s="612">
        <f>SUM(F157:F160)</f>
        <v>12547</v>
      </c>
      <c r="G161" s="612">
        <f aca="true" t="shared" si="29" ref="G161:N161">SUM(G157:G160)</f>
        <v>0</v>
      </c>
      <c r="H161" s="612">
        <f t="shared" si="29"/>
        <v>0</v>
      </c>
      <c r="I161" s="612">
        <f t="shared" si="29"/>
        <v>0</v>
      </c>
      <c r="J161" s="612">
        <f t="shared" si="29"/>
        <v>547</v>
      </c>
      <c r="K161" s="612">
        <f t="shared" si="29"/>
        <v>0</v>
      </c>
      <c r="L161" s="612">
        <f t="shared" si="29"/>
        <v>0</v>
      </c>
      <c r="M161" s="612">
        <f t="shared" si="29"/>
        <v>0</v>
      </c>
      <c r="N161" s="612">
        <f t="shared" si="29"/>
        <v>12000</v>
      </c>
      <c r="O161" s="694"/>
      <c r="P161" s="84"/>
      <c r="Q161" s="84"/>
      <c r="R161" s="84"/>
    </row>
    <row r="162" spans="1:15" ht="20.25" customHeight="1">
      <c r="A162" s="101" t="s">
        <v>830</v>
      </c>
      <c r="B162" s="77"/>
      <c r="C162" s="77"/>
      <c r="D162" s="78"/>
      <c r="E162" s="338"/>
      <c r="F162" s="77"/>
      <c r="G162" s="77"/>
      <c r="H162" s="77"/>
      <c r="I162" s="77"/>
      <c r="J162" s="77"/>
      <c r="K162" s="77"/>
      <c r="L162" s="78"/>
      <c r="M162" s="77"/>
      <c r="N162" s="77"/>
      <c r="O162" s="80"/>
    </row>
    <row r="163" spans="1:18" s="41" customFormat="1" ht="42" customHeight="1">
      <c r="A163" s="15">
        <v>225</v>
      </c>
      <c r="B163" s="59" t="s">
        <v>581</v>
      </c>
      <c r="C163" s="43" t="s">
        <v>584</v>
      </c>
      <c r="D163" s="430" t="s">
        <v>344</v>
      </c>
      <c r="E163" s="318">
        <v>15</v>
      </c>
      <c r="F163" s="65">
        <v>3820</v>
      </c>
      <c r="G163" s="65">
        <v>0</v>
      </c>
      <c r="H163" s="65">
        <v>0</v>
      </c>
      <c r="I163" s="65">
        <v>0</v>
      </c>
      <c r="J163" s="65">
        <v>320</v>
      </c>
      <c r="K163" s="65">
        <v>0</v>
      </c>
      <c r="L163" s="66">
        <v>500</v>
      </c>
      <c r="M163" s="65">
        <v>0</v>
      </c>
      <c r="N163" s="59">
        <f>F163+G163+H163+I163-J163+K163-L163-M163</f>
        <v>3000</v>
      </c>
      <c r="O163" s="60"/>
      <c r="P163" s="84"/>
      <c r="Q163" s="84"/>
      <c r="R163" s="84"/>
    </row>
    <row r="164" spans="1:15" ht="42" customHeight="1">
      <c r="A164" s="15">
        <v>311</v>
      </c>
      <c r="B164" s="189" t="s">
        <v>729</v>
      </c>
      <c r="C164" s="43" t="s">
        <v>743</v>
      </c>
      <c r="D164" s="396" t="s">
        <v>51</v>
      </c>
      <c r="E164" s="312">
        <v>15</v>
      </c>
      <c r="F164" s="189">
        <v>4420</v>
      </c>
      <c r="G164" s="189">
        <v>0</v>
      </c>
      <c r="H164" s="189">
        <v>0</v>
      </c>
      <c r="I164" s="189">
        <v>0</v>
      </c>
      <c r="J164" s="189">
        <v>420</v>
      </c>
      <c r="K164" s="189">
        <v>0</v>
      </c>
      <c r="L164" s="189">
        <v>200</v>
      </c>
      <c r="M164" s="189">
        <v>0</v>
      </c>
      <c r="N164" s="59">
        <f>F164+G164+H164+I164-J164+K164-L164-M164</f>
        <v>3800</v>
      </c>
      <c r="O164" s="32"/>
    </row>
    <row r="165" spans="1:15" ht="42" customHeight="1">
      <c r="A165" s="15">
        <v>335</v>
      </c>
      <c r="B165" s="14" t="s">
        <v>781</v>
      </c>
      <c r="C165" s="43" t="s">
        <v>782</v>
      </c>
      <c r="D165" s="398" t="s">
        <v>344</v>
      </c>
      <c r="E165" s="346">
        <v>15</v>
      </c>
      <c r="F165" s="59">
        <v>3939</v>
      </c>
      <c r="G165" s="59">
        <v>0</v>
      </c>
      <c r="H165" s="59">
        <v>0</v>
      </c>
      <c r="I165" s="59">
        <v>0</v>
      </c>
      <c r="J165" s="59">
        <v>339</v>
      </c>
      <c r="K165" s="59">
        <v>0</v>
      </c>
      <c r="L165" s="59">
        <v>600</v>
      </c>
      <c r="M165" s="59">
        <v>0</v>
      </c>
      <c r="N165" s="59">
        <f>F165+G165+H165+I165-J165+K165-L165-M165</f>
        <v>3000</v>
      </c>
      <c r="O165" s="83"/>
    </row>
    <row r="166" spans="1:18" s="41" customFormat="1" ht="12" customHeight="1">
      <c r="A166" s="623" t="s">
        <v>64</v>
      </c>
      <c r="B166" s="693"/>
      <c r="C166" s="693"/>
      <c r="D166" s="596"/>
      <c r="E166" s="597"/>
      <c r="F166" s="612">
        <f>SUM(F163:F165)</f>
        <v>12179</v>
      </c>
      <c r="G166" s="612">
        <f aca="true" t="shared" si="30" ref="G166:M166">SUM(G163:G165)</f>
        <v>0</v>
      </c>
      <c r="H166" s="612">
        <f t="shared" si="30"/>
        <v>0</v>
      </c>
      <c r="I166" s="612">
        <f t="shared" si="30"/>
        <v>0</v>
      </c>
      <c r="J166" s="612">
        <f>SUM(J163:J165)</f>
        <v>1079</v>
      </c>
      <c r="K166" s="612">
        <f t="shared" si="30"/>
        <v>0</v>
      </c>
      <c r="L166" s="612">
        <f t="shared" si="30"/>
        <v>1300</v>
      </c>
      <c r="M166" s="612">
        <f t="shared" si="30"/>
        <v>0</v>
      </c>
      <c r="N166" s="612">
        <f>SUM(N163:N165)</f>
        <v>9800</v>
      </c>
      <c r="O166" s="694"/>
      <c r="P166" s="84"/>
      <c r="Q166" s="84"/>
      <c r="R166" s="84"/>
    </row>
    <row r="167" spans="1:18" s="23" customFormat="1" ht="15" customHeight="1">
      <c r="A167" s="56"/>
      <c r="B167" s="52" t="s">
        <v>31</v>
      </c>
      <c r="C167" s="61"/>
      <c r="D167" s="61"/>
      <c r="E167" s="347"/>
      <c r="F167" s="71">
        <f aca="true" t="shared" si="31" ref="F167:N167">F155+F161+F166</f>
        <v>36717</v>
      </c>
      <c r="G167" s="71">
        <f t="shared" si="31"/>
        <v>0</v>
      </c>
      <c r="H167" s="71">
        <f t="shared" si="31"/>
        <v>0</v>
      </c>
      <c r="I167" s="71">
        <f t="shared" si="31"/>
        <v>0</v>
      </c>
      <c r="J167" s="71">
        <f t="shared" si="31"/>
        <v>2617</v>
      </c>
      <c r="K167" s="71">
        <f t="shared" si="31"/>
        <v>0</v>
      </c>
      <c r="L167" s="71">
        <f t="shared" si="31"/>
        <v>1600</v>
      </c>
      <c r="M167" s="71">
        <f t="shared" si="31"/>
        <v>0</v>
      </c>
      <c r="N167" s="71">
        <f t="shared" si="31"/>
        <v>32500</v>
      </c>
      <c r="O167" s="57"/>
      <c r="P167" s="847"/>
      <c r="Q167" s="847"/>
      <c r="R167" s="847"/>
    </row>
    <row r="168" spans="1:18" s="103" customFormat="1" ht="42" customHeight="1">
      <c r="A168" s="437"/>
      <c r="B168" s="438"/>
      <c r="C168" s="438"/>
      <c r="D168" s="438" t="s">
        <v>463</v>
      </c>
      <c r="F168" s="439"/>
      <c r="G168" s="438"/>
      <c r="H168" s="438"/>
      <c r="J168" s="443" t="s">
        <v>464</v>
      </c>
      <c r="K168" s="438"/>
      <c r="L168" s="438"/>
      <c r="N168" s="438" t="s">
        <v>464</v>
      </c>
      <c r="O168" s="440"/>
      <c r="P168" s="106"/>
      <c r="Q168" s="106"/>
      <c r="R168" s="106"/>
    </row>
    <row r="169" spans="1:15" ht="14.25" customHeight="1">
      <c r="A169" s="437" t="s">
        <v>472</v>
      </c>
      <c r="B169" s="438"/>
      <c r="C169" s="438"/>
      <c r="D169" s="443" t="s">
        <v>1285</v>
      </c>
      <c r="E169" s="438"/>
      <c r="F169" s="439"/>
      <c r="G169" s="438"/>
      <c r="H169" s="438"/>
      <c r="J169" s="443" t="s">
        <v>975</v>
      </c>
      <c r="K169" s="438"/>
      <c r="L169" s="437"/>
      <c r="M169" s="438" t="s">
        <v>972</v>
      </c>
      <c r="N169" s="438"/>
      <c r="O169" s="441"/>
    </row>
    <row r="170" spans="1:15" ht="12.75" customHeight="1">
      <c r="A170" s="437"/>
      <c r="B170" s="438"/>
      <c r="C170" s="438"/>
      <c r="D170" s="443" t="s">
        <v>599</v>
      </c>
      <c r="E170" s="438"/>
      <c r="F170" s="439"/>
      <c r="G170" s="438"/>
      <c r="H170" s="438"/>
      <c r="J170" s="442" t="s">
        <v>461</v>
      </c>
      <c r="K170" s="438"/>
      <c r="L170" s="438"/>
      <c r="M170" s="438" t="s">
        <v>462</v>
      </c>
      <c r="N170" s="438"/>
      <c r="O170" s="440"/>
    </row>
    <row r="171" spans="1:15" ht="25.5" customHeight="1">
      <c r="A171" s="3" t="s">
        <v>0</v>
      </c>
      <c r="B171" s="20"/>
      <c r="C171" s="4"/>
      <c r="D171" s="93" t="s">
        <v>63</v>
      </c>
      <c r="E171" s="325"/>
      <c r="F171" s="4"/>
      <c r="G171" s="4"/>
      <c r="H171" s="4"/>
      <c r="I171" s="4"/>
      <c r="J171" s="4"/>
      <c r="K171" s="4"/>
      <c r="L171" s="5"/>
      <c r="M171" s="4"/>
      <c r="N171" s="4"/>
      <c r="O171" s="27"/>
    </row>
    <row r="172" spans="1:15" ht="16.5" customHeight="1">
      <c r="A172" s="6"/>
      <c r="B172" s="97" t="s">
        <v>22</v>
      </c>
      <c r="C172" s="7"/>
      <c r="D172" s="7"/>
      <c r="E172" s="315"/>
      <c r="F172" s="7"/>
      <c r="G172" s="7"/>
      <c r="H172" s="7"/>
      <c r="I172" s="8"/>
      <c r="J172" s="7"/>
      <c r="K172" s="7"/>
      <c r="L172" s="9"/>
      <c r="M172" s="7"/>
      <c r="N172" s="7"/>
      <c r="O172" s="391" t="s">
        <v>1417</v>
      </c>
    </row>
    <row r="173" spans="1:15" ht="19.5" customHeight="1">
      <c r="A173" s="10"/>
      <c r="B173" s="11"/>
      <c r="C173" s="11"/>
      <c r="D173" s="95" t="s">
        <v>1471</v>
      </c>
      <c r="E173" s="316"/>
      <c r="F173" s="12"/>
      <c r="G173" s="12"/>
      <c r="H173" s="12"/>
      <c r="I173" s="12"/>
      <c r="J173" s="12"/>
      <c r="K173" s="12"/>
      <c r="L173" s="13"/>
      <c r="M173" s="12"/>
      <c r="N173" s="12"/>
      <c r="O173" s="28"/>
    </row>
    <row r="174" spans="1:18" s="50" customFormat="1" ht="26.25" customHeight="1" thickBot="1">
      <c r="A174" s="46" t="s">
        <v>427</v>
      </c>
      <c r="B174" s="62" t="s">
        <v>428</v>
      </c>
      <c r="C174" s="47" t="s">
        <v>1</v>
      </c>
      <c r="D174" s="47" t="s">
        <v>426</v>
      </c>
      <c r="E174" s="337" t="s">
        <v>434</v>
      </c>
      <c r="F174" s="26" t="s">
        <v>423</v>
      </c>
      <c r="G174" s="26" t="s">
        <v>424</v>
      </c>
      <c r="H174" s="26" t="s">
        <v>33</v>
      </c>
      <c r="I174" s="42" t="s">
        <v>341</v>
      </c>
      <c r="J174" s="48" t="s">
        <v>17</v>
      </c>
      <c r="K174" s="26" t="s">
        <v>18</v>
      </c>
      <c r="L174" s="26" t="s">
        <v>432</v>
      </c>
      <c r="M174" s="26" t="s">
        <v>30</v>
      </c>
      <c r="N174" s="26" t="s">
        <v>29</v>
      </c>
      <c r="O174" s="49" t="s">
        <v>19</v>
      </c>
      <c r="P174" s="848"/>
      <c r="Q174" s="848"/>
      <c r="R174" s="848"/>
    </row>
    <row r="175" spans="1:15" ht="18.75" customHeight="1" thickTop="1">
      <c r="A175" s="101" t="s">
        <v>616</v>
      </c>
      <c r="B175" s="77"/>
      <c r="C175" s="77"/>
      <c r="D175" s="78"/>
      <c r="E175" s="338"/>
      <c r="F175" s="77"/>
      <c r="G175" s="77"/>
      <c r="H175" s="77"/>
      <c r="I175" s="77"/>
      <c r="J175" s="77"/>
      <c r="K175" s="77"/>
      <c r="L175" s="78"/>
      <c r="M175" s="77"/>
      <c r="N175" s="77"/>
      <c r="O175" s="80"/>
    </row>
    <row r="176" spans="1:15" ht="36.75" customHeight="1">
      <c r="A176" s="15">
        <v>350</v>
      </c>
      <c r="B176" s="14" t="s">
        <v>1139</v>
      </c>
      <c r="C176" s="43" t="s">
        <v>1280</v>
      </c>
      <c r="D176" s="398" t="s">
        <v>51</v>
      </c>
      <c r="E176" s="346">
        <v>15</v>
      </c>
      <c r="F176" s="59">
        <v>3999</v>
      </c>
      <c r="G176" s="59">
        <v>0</v>
      </c>
      <c r="H176" s="59">
        <v>0</v>
      </c>
      <c r="I176" s="59">
        <v>0</v>
      </c>
      <c r="J176" s="59">
        <v>349</v>
      </c>
      <c r="K176" s="59">
        <v>0</v>
      </c>
      <c r="L176" s="59">
        <v>400</v>
      </c>
      <c r="M176" s="59">
        <v>0</v>
      </c>
      <c r="N176" s="59">
        <f>F176+G176+H176+I176-J176+K176-L176-M176</f>
        <v>3250</v>
      </c>
      <c r="O176" s="32"/>
    </row>
    <row r="177" spans="1:18" s="41" customFormat="1" ht="14.25" customHeight="1">
      <c r="A177" s="623" t="s">
        <v>64</v>
      </c>
      <c r="B177" s="693"/>
      <c r="C177" s="693"/>
      <c r="D177" s="596"/>
      <c r="E177" s="597"/>
      <c r="F177" s="612">
        <f aca="true" t="shared" si="32" ref="F177:N177">F176</f>
        <v>3999</v>
      </c>
      <c r="G177" s="612">
        <f t="shared" si="32"/>
        <v>0</v>
      </c>
      <c r="H177" s="612">
        <f t="shared" si="32"/>
        <v>0</v>
      </c>
      <c r="I177" s="612">
        <f t="shared" si="32"/>
        <v>0</v>
      </c>
      <c r="J177" s="612">
        <f t="shared" si="32"/>
        <v>349</v>
      </c>
      <c r="K177" s="612">
        <f t="shared" si="32"/>
        <v>0</v>
      </c>
      <c r="L177" s="612">
        <f t="shared" si="32"/>
        <v>400</v>
      </c>
      <c r="M177" s="612">
        <f t="shared" si="32"/>
        <v>0</v>
      </c>
      <c r="N177" s="612">
        <f t="shared" si="32"/>
        <v>3250</v>
      </c>
      <c r="O177" s="694"/>
      <c r="P177" s="84"/>
      <c r="Q177" s="84"/>
      <c r="R177" s="84"/>
    </row>
    <row r="178" spans="1:15" ht="18.75" customHeight="1">
      <c r="A178" s="101" t="s">
        <v>118</v>
      </c>
      <c r="B178" s="77"/>
      <c r="C178" s="77"/>
      <c r="D178" s="78"/>
      <c r="E178" s="338"/>
      <c r="F178" s="77"/>
      <c r="G178" s="77"/>
      <c r="H178" s="77"/>
      <c r="I178" s="77"/>
      <c r="J178" s="77"/>
      <c r="K178" s="77"/>
      <c r="L178" s="78"/>
      <c r="M178" s="77"/>
      <c r="N178" s="77"/>
      <c r="O178" s="80"/>
    </row>
    <row r="179" spans="1:15" ht="36.75" customHeight="1">
      <c r="A179" s="15">
        <v>179</v>
      </c>
      <c r="B179" s="14" t="s">
        <v>1117</v>
      </c>
      <c r="C179" s="43" t="s">
        <v>1118</v>
      </c>
      <c r="D179" s="398" t="s">
        <v>51</v>
      </c>
      <c r="E179" s="346">
        <v>15</v>
      </c>
      <c r="F179" s="59">
        <v>4420</v>
      </c>
      <c r="G179" s="59">
        <v>0</v>
      </c>
      <c r="H179" s="59">
        <v>0</v>
      </c>
      <c r="I179" s="59">
        <v>0</v>
      </c>
      <c r="J179" s="59">
        <v>420</v>
      </c>
      <c r="K179" s="59">
        <v>0</v>
      </c>
      <c r="L179" s="59">
        <v>0</v>
      </c>
      <c r="M179" s="59">
        <v>0</v>
      </c>
      <c r="N179" s="59">
        <f>F179+G179+H179+I179-J179+K179-L179-M179</f>
        <v>4000</v>
      </c>
      <c r="O179" s="32"/>
    </row>
    <row r="180" spans="1:15" ht="36.75" customHeight="1">
      <c r="A180" s="15">
        <v>180</v>
      </c>
      <c r="B180" s="14" t="s">
        <v>1029</v>
      </c>
      <c r="C180" s="43" t="s">
        <v>1119</v>
      </c>
      <c r="D180" s="398" t="s">
        <v>730</v>
      </c>
      <c r="E180" s="346">
        <v>15</v>
      </c>
      <c r="F180" s="59">
        <v>3109</v>
      </c>
      <c r="G180" s="59">
        <v>0</v>
      </c>
      <c r="H180" s="59">
        <v>0</v>
      </c>
      <c r="I180" s="59">
        <v>0</v>
      </c>
      <c r="J180" s="59">
        <v>109</v>
      </c>
      <c r="K180" s="59">
        <v>0</v>
      </c>
      <c r="L180" s="59">
        <v>0</v>
      </c>
      <c r="M180" s="59">
        <v>0</v>
      </c>
      <c r="N180" s="59">
        <f>F180+G180+H180+I180-J180+K180-L180-M180</f>
        <v>3000</v>
      </c>
      <c r="O180" s="32"/>
    </row>
    <row r="181" spans="1:18" s="41" customFormat="1" ht="14.25" customHeight="1">
      <c r="A181" s="623" t="s">
        <v>64</v>
      </c>
      <c r="B181" s="693"/>
      <c r="C181" s="693"/>
      <c r="D181" s="596"/>
      <c r="E181" s="597"/>
      <c r="F181" s="612">
        <f aca="true" t="shared" si="33" ref="F181:N181">SUM(F179:F180)</f>
        <v>7529</v>
      </c>
      <c r="G181" s="612">
        <f t="shared" si="33"/>
        <v>0</v>
      </c>
      <c r="H181" s="612">
        <f t="shared" si="33"/>
        <v>0</v>
      </c>
      <c r="I181" s="612">
        <f t="shared" si="33"/>
        <v>0</v>
      </c>
      <c r="J181" s="612">
        <f t="shared" si="33"/>
        <v>529</v>
      </c>
      <c r="K181" s="612">
        <f t="shared" si="33"/>
        <v>0</v>
      </c>
      <c r="L181" s="612">
        <f t="shared" si="33"/>
        <v>0</v>
      </c>
      <c r="M181" s="612">
        <f t="shared" si="33"/>
        <v>0</v>
      </c>
      <c r="N181" s="612">
        <f t="shared" si="33"/>
        <v>7000</v>
      </c>
      <c r="O181" s="694"/>
      <c r="P181" s="84"/>
      <c r="Q181" s="84"/>
      <c r="R181" s="84"/>
    </row>
    <row r="182" spans="1:15" ht="18.75" customHeight="1">
      <c r="A182" s="101" t="s">
        <v>53</v>
      </c>
      <c r="B182" s="77"/>
      <c r="C182" s="77"/>
      <c r="D182" s="78"/>
      <c r="E182" s="338"/>
      <c r="F182" s="77"/>
      <c r="G182" s="77"/>
      <c r="H182" s="77"/>
      <c r="I182" s="77"/>
      <c r="J182" s="77"/>
      <c r="K182" s="77"/>
      <c r="L182" s="78"/>
      <c r="M182" s="77"/>
      <c r="N182" s="77"/>
      <c r="O182" s="80"/>
    </row>
    <row r="183" spans="1:15" ht="36.75" customHeight="1">
      <c r="A183" s="15">
        <v>181</v>
      </c>
      <c r="B183" s="14" t="s">
        <v>1336</v>
      </c>
      <c r="C183" s="43" t="s">
        <v>1337</v>
      </c>
      <c r="D183" s="398" t="s">
        <v>677</v>
      </c>
      <c r="E183" s="346">
        <v>15</v>
      </c>
      <c r="F183" s="59">
        <v>5662</v>
      </c>
      <c r="G183" s="59">
        <v>0</v>
      </c>
      <c r="H183" s="59">
        <v>0</v>
      </c>
      <c r="I183" s="59">
        <v>0</v>
      </c>
      <c r="J183" s="59">
        <v>662</v>
      </c>
      <c r="K183" s="59">
        <v>0</v>
      </c>
      <c r="L183" s="59">
        <v>0</v>
      </c>
      <c r="M183" s="59">
        <v>0</v>
      </c>
      <c r="N183" s="59">
        <f aca="true" t="shared" si="34" ref="N183:N189">F183+G183+H183+I183-J183+K183-L183-M183</f>
        <v>5000</v>
      </c>
      <c r="O183" s="32"/>
    </row>
    <row r="184" spans="1:15" ht="36.75" customHeight="1">
      <c r="A184" s="15">
        <v>182</v>
      </c>
      <c r="B184" s="14" t="s">
        <v>1030</v>
      </c>
      <c r="C184" s="43" t="s">
        <v>1257</v>
      </c>
      <c r="D184" s="398" t="s">
        <v>677</v>
      </c>
      <c r="E184" s="346">
        <v>15</v>
      </c>
      <c r="F184" s="59">
        <v>2509</v>
      </c>
      <c r="G184" s="59">
        <v>0</v>
      </c>
      <c r="H184" s="59">
        <v>0</v>
      </c>
      <c r="I184" s="59">
        <v>0</v>
      </c>
      <c r="J184" s="59">
        <v>9</v>
      </c>
      <c r="K184" s="59">
        <v>0</v>
      </c>
      <c r="L184" s="59">
        <v>0</v>
      </c>
      <c r="M184" s="59">
        <v>0</v>
      </c>
      <c r="N184" s="59">
        <f t="shared" si="34"/>
        <v>2500</v>
      </c>
      <c r="O184" s="32"/>
    </row>
    <row r="185" spans="1:15" ht="36.75" customHeight="1">
      <c r="A185" s="15">
        <v>183</v>
      </c>
      <c r="B185" s="14" t="s">
        <v>1031</v>
      </c>
      <c r="C185" s="43" t="s">
        <v>1120</v>
      </c>
      <c r="D185" s="398" t="s">
        <v>677</v>
      </c>
      <c r="E185" s="346">
        <v>15</v>
      </c>
      <c r="F185" s="59">
        <v>3109</v>
      </c>
      <c r="G185" s="59">
        <v>0</v>
      </c>
      <c r="H185" s="59">
        <v>0</v>
      </c>
      <c r="I185" s="59">
        <v>0</v>
      </c>
      <c r="J185" s="59">
        <v>109</v>
      </c>
      <c r="K185" s="59">
        <v>0</v>
      </c>
      <c r="L185" s="59">
        <v>0</v>
      </c>
      <c r="M185" s="59">
        <v>0</v>
      </c>
      <c r="N185" s="59">
        <f t="shared" si="34"/>
        <v>3000</v>
      </c>
      <c r="O185" s="32"/>
    </row>
    <row r="186" spans="1:15" ht="36.75" customHeight="1">
      <c r="A186" s="15">
        <v>367</v>
      </c>
      <c r="B186" s="14" t="s">
        <v>1148</v>
      </c>
      <c r="C186" s="43" t="s">
        <v>1246</v>
      </c>
      <c r="D186" s="398" t="s">
        <v>677</v>
      </c>
      <c r="E186" s="346">
        <v>15</v>
      </c>
      <c r="F186" s="59">
        <v>1923</v>
      </c>
      <c r="G186" s="59">
        <v>1000</v>
      </c>
      <c r="H186" s="59">
        <v>0</v>
      </c>
      <c r="I186" s="59">
        <v>0</v>
      </c>
      <c r="J186" s="59">
        <v>69</v>
      </c>
      <c r="K186" s="59">
        <v>0</v>
      </c>
      <c r="L186" s="59">
        <v>0</v>
      </c>
      <c r="M186" s="59">
        <v>0</v>
      </c>
      <c r="N186" s="59">
        <f t="shared" si="34"/>
        <v>2854</v>
      </c>
      <c r="O186" s="32"/>
    </row>
    <row r="187" spans="1:15" ht="36.75" customHeight="1">
      <c r="A187" s="15">
        <v>368</v>
      </c>
      <c r="B187" s="14" t="s">
        <v>1149</v>
      </c>
      <c r="C187" s="43" t="s">
        <v>1245</v>
      </c>
      <c r="D187" s="398" t="s">
        <v>677</v>
      </c>
      <c r="E187" s="346">
        <v>15</v>
      </c>
      <c r="F187" s="59">
        <v>1483</v>
      </c>
      <c r="G187" s="59">
        <v>0</v>
      </c>
      <c r="H187" s="59">
        <v>0</v>
      </c>
      <c r="I187" s="59">
        <v>0</v>
      </c>
      <c r="J187" s="59">
        <v>0</v>
      </c>
      <c r="K187" s="59">
        <v>117</v>
      </c>
      <c r="L187" s="59">
        <v>0</v>
      </c>
      <c r="M187" s="59">
        <v>0</v>
      </c>
      <c r="N187" s="59">
        <f t="shared" si="34"/>
        <v>1600</v>
      </c>
      <c r="O187" s="32"/>
    </row>
    <row r="188" spans="1:15" ht="36.75" customHeight="1">
      <c r="A188" s="15">
        <v>402</v>
      </c>
      <c r="B188" s="14" t="s">
        <v>1360</v>
      </c>
      <c r="C188" s="43" t="s">
        <v>1361</v>
      </c>
      <c r="D188" s="398" t="s">
        <v>677</v>
      </c>
      <c r="E188" s="346">
        <v>15</v>
      </c>
      <c r="F188" s="59">
        <v>3109</v>
      </c>
      <c r="G188" s="59">
        <v>0</v>
      </c>
      <c r="H188" s="59">
        <v>0</v>
      </c>
      <c r="I188" s="59">
        <v>0</v>
      </c>
      <c r="J188" s="59">
        <v>109</v>
      </c>
      <c r="K188" s="59">
        <v>0</v>
      </c>
      <c r="L188" s="59">
        <v>0</v>
      </c>
      <c r="M188" s="59">
        <v>0</v>
      </c>
      <c r="N188" s="59">
        <f t="shared" si="34"/>
        <v>3000</v>
      </c>
      <c r="O188" s="32"/>
    </row>
    <row r="189" spans="1:15" ht="36.75" customHeight="1">
      <c r="A189" s="15">
        <v>403</v>
      </c>
      <c r="B189" s="14" t="s">
        <v>1328</v>
      </c>
      <c r="C189" s="43" t="s">
        <v>1329</v>
      </c>
      <c r="D189" s="398" t="s">
        <v>677</v>
      </c>
      <c r="E189" s="346">
        <v>15</v>
      </c>
      <c r="F189" s="59">
        <v>4420</v>
      </c>
      <c r="G189" s="59">
        <v>0</v>
      </c>
      <c r="H189" s="59">
        <v>0</v>
      </c>
      <c r="I189" s="59">
        <v>0</v>
      </c>
      <c r="J189" s="59">
        <v>420</v>
      </c>
      <c r="K189" s="59">
        <v>0</v>
      </c>
      <c r="L189" s="59">
        <v>0</v>
      </c>
      <c r="M189" s="59">
        <v>0</v>
      </c>
      <c r="N189" s="59">
        <f t="shared" si="34"/>
        <v>4000</v>
      </c>
      <c r="O189" s="32"/>
    </row>
    <row r="190" spans="1:18" s="41" customFormat="1" ht="14.25" customHeight="1">
      <c r="A190" s="623" t="s">
        <v>64</v>
      </c>
      <c r="B190" s="693"/>
      <c r="C190" s="693"/>
      <c r="D190" s="596"/>
      <c r="E190" s="597"/>
      <c r="F190" s="612">
        <f>SUM(F183:F189)</f>
        <v>22215</v>
      </c>
      <c r="G190" s="612">
        <f aca="true" t="shared" si="35" ref="G190:N190">SUM(G183:G189)</f>
        <v>1000</v>
      </c>
      <c r="H190" s="612">
        <f t="shared" si="35"/>
        <v>0</v>
      </c>
      <c r="I190" s="612">
        <f t="shared" si="35"/>
        <v>0</v>
      </c>
      <c r="J190" s="612">
        <f t="shared" si="35"/>
        <v>1378</v>
      </c>
      <c r="K190" s="612">
        <f t="shared" si="35"/>
        <v>117</v>
      </c>
      <c r="L190" s="612">
        <f t="shared" si="35"/>
        <v>0</v>
      </c>
      <c r="M190" s="612">
        <f t="shared" si="35"/>
        <v>0</v>
      </c>
      <c r="N190" s="612">
        <f t="shared" si="35"/>
        <v>21954</v>
      </c>
      <c r="O190" s="694"/>
      <c r="P190" s="84"/>
      <c r="Q190" s="84"/>
      <c r="R190" s="84"/>
    </row>
    <row r="191" spans="1:15" ht="14.25" customHeight="1">
      <c r="A191" s="101" t="s">
        <v>454</v>
      </c>
      <c r="B191" s="77"/>
      <c r="C191" s="77"/>
      <c r="D191" s="78"/>
      <c r="E191" s="338"/>
      <c r="F191" s="77"/>
      <c r="G191" s="77"/>
      <c r="H191" s="77"/>
      <c r="I191" s="77"/>
      <c r="J191" s="77"/>
      <c r="K191" s="77"/>
      <c r="L191" s="78"/>
      <c r="M191" s="77"/>
      <c r="N191" s="77"/>
      <c r="O191" s="76"/>
    </row>
    <row r="192" spans="1:18" s="41" customFormat="1" ht="36.75" customHeight="1">
      <c r="A192" s="15">
        <v>185</v>
      </c>
      <c r="B192" s="59" t="s">
        <v>1032</v>
      </c>
      <c r="C192" s="43" t="s">
        <v>1121</v>
      </c>
      <c r="D192" s="430" t="s">
        <v>420</v>
      </c>
      <c r="E192" s="318">
        <v>15</v>
      </c>
      <c r="F192" s="65">
        <v>2509</v>
      </c>
      <c r="G192" s="65">
        <v>0</v>
      </c>
      <c r="H192" s="65">
        <v>0</v>
      </c>
      <c r="I192" s="65">
        <v>0</v>
      </c>
      <c r="J192" s="65">
        <v>9</v>
      </c>
      <c r="K192" s="65">
        <v>0</v>
      </c>
      <c r="L192" s="66">
        <v>0</v>
      </c>
      <c r="M192" s="65">
        <v>0</v>
      </c>
      <c r="N192" s="59">
        <f>F192+G192+H192+I192-J192+K192-L192-M192</f>
        <v>2500</v>
      </c>
      <c r="O192" s="60"/>
      <c r="P192" s="84"/>
      <c r="Q192" s="84"/>
      <c r="R192" s="84"/>
    </row>
    <row r="193" spans="1:18" s="41" customFormat="1" ht="36.75" customHeight="1">
      <c r="A193" s="15">
        <v>369</v>
      </c>
      <c r="B193" s="59" t="s">
        <v>1150</v>
      </c>
      <c r="C193" s="43" t="s">
        <v>1244</v>
      </c>
      <c r="D193" s="430" t="s">
        <v>420</v>
      </c>
      <c r="E193" s="318">
        <v>15</v>
      </c>
      <c r="F193" s="65">
        <v>2509</v>
      </c>
      <c r="G193" s="65">
        <v>0</v>
      </c>
      <c r="H193" s="65">
        <v>0</v>
      </c>
      <c r="I193" s="65">
        <v>0</v>
      </c>
      <c r="J193" s="65">
        <v>9</v>
      </c>
      <c r="K193" s="65">
        <v>0</v>
      </c>
      <c r="L193" s="66">
        <v>0</v>
      </c>
      <c r="M193" s="65">
        <v>0</v>
      </c>
      <c r="N193" s="59">
        <f>F193+G193+H193+I193-J193+K193-L193-M193</f>
        <v>2500</v>
      </c>
      <c r="O193" s="60"/>
      <c r="P193" s="84"/>
      <c r="Q193" s="84"/>
      <c r="R193" s="84"/>
    </row>
    <row r="194" spans="1:18" s="41" customFormat="1" ht="13.5" customHeight="1">
      <c r="A194" s="623" t="s">
        <v>64</v>
      </c>
      <c r="B194" s="693"/>
      <c r="C194" s="693"/>
      <c r="D194" s="596"/>
      <c r="E194" s="597"/>
      <c r="F194" s="612">
        <f>SUM(F192:F193)</f>
        <v>5018</v>
      </c>
      <c r="G194" s="612">
        <f aca="true" t="shared" si="36" ref="G194:M194">SUM(G192:G193)</f>
        <v>0</v>
      </c>
      <c r="H194" s="612">
        <f t="shared" si="36"/>
        <v>0</v>
      </c>
      <c r="I194" s="612">
        <f>SUM(I192:I193)</f>
        <v>0</v>
      </c>
      <c r="J194" s="612">
        <f t="shared" si="36"/>
        <v>18</v>
      </c>
      <c r="K194" s="612">
        <f t="shared" si="36"/>
        <v>0</v>
      </c>
      <c r="L194" s="612">
        <f t="shared" si="36"/>
        <v>0</v>
      </c>
      <c r="M194" s="612">
        <f t="shared" si="36"/>
        <v>0</v>
      </c>
      <c r="N194" s="612">
        <f>SUM(N192:N193)</f>
        <v>5000</v>
      </c>
      <c r="O194" s="693"/>
      <c r="P194" s="84"/>
      <c r="Q194" s="84"/>
      <c r="R194" s="84"/>
    </row>
    <row r="195" spans="1:18" s="23" customFormat="1" ht="18" customHeight="1">
      <c r="A195" s="56"/>
      <c r="B195" s="52" t="s">
        <v>31</v>
      </c>
      <c r="C195" s="61"/>
      <c r="D195" s="61"/>
      <c r="E195" s="347"/>
      <c r="F195" s="71">
        <f>F177+F181+F190+F194</f>
        <v>38761</v>
      </c>
      <c r="G195" s="71">
        <f aca="true" t="shared" si="37" ref="G195:N195">G177+G181+G190+G194</f>
        <v>1000</v>
      </c>
      <c r="H195" s="71">
        <f t="shared" si="37"/>
        <v>0</v>
      </c>
      <c r="I195" s="71">
        <f t="shared" si="37"/>
        <v>0</v>
      </c>
      <c r="J195" s="71">
        <f t="shared" si="37"/>
        <v>2274</v>
      </c>
      <c r="K195" s="71">
        <f t="shared" si="37"/>
        <v>117</v>
      </c>
      <c r="L195" s="71">
        <f t="shared" si="37"/>
        <v>400</v>
      </c>
      <c r="M195" s="71">
        <f t="shared" si="37"/>
        <v>0</v>
      </c>
      <c r="N195" s="71">
        <f t="shared" si="37"/>
        <v>37204</v>
      </c>
      <c r="O195" s="57"/>
      <c r="P195" s="847"/>
      <c r="Q195" s="847"/>
      <c r="R195" s="847"/>
    </row>
    <row r="196" spans="1:18" s="103" customFormat="1" ht="21.75">
      <c r="A196" s="437"/>
      <c r="B196" s="438"/>
      <c r="C196" s="438"/>
      <c r="D196" s="438" t="s">
        <v>463</v>
      </c>
      <c r="F196" s="439"/>
      <c r="G196" s="438"/>
      <c r="H196" s="438"/>
      <c r="J196" s="443" t="s">
        <v>464</v>
      </c>
      <c r="K196" s="438"/>
      <c r="L196" s="438"/>
      <c r="N196" s="438" t="s">
        <v>464</v>
      </c>
      <c r="O196" s="440"/>
      <c r="P196" s="106"/>
      <c r="Q196" s="106"/>
      <c r="R196" s="106"/>
    </row>
    <row r="197" spans="1:15" ht="14.25" customHeight="1">
      <c r="A197" s="437" t="s">
        <v>472</v>
      </c>
      <c r="B197" s="438"/>
      <c r="C197" s="438"/>
      <c r="D197" s="443" t="s">
        <v>1285</v>
      </c>
      <c r="E197" s="438"/>
      <c r="F197" s="439"/>
      <c r="G197" s="438"/>
      <c r="H197" s="438"/>
      <c r="J197" s="443" t="s">
        <v>975</v>
      </c>
      <c r="K197" s="438"/>
      <c r="L197" s="437"/>
      <c r="M197" s="438" t="s">
        <v>972</v>
      </c>
      <c r="N197" s="438"/>
      <c r="O197" s="441"/>
    </row>
    <row r="198" spans="1:15" ht="12.75" customHeight="1">
      <c r="A198" s="437"/>
      <c r="B198" s="438"/>
      <c r="C198" s="438"/>
      <c r="D198" s="443" t="s">
        <v>599</v>
      </c>
      <c r="E198" s="438"/>
      <c r="F198" s="439"/>
      <c r="G198" s="438"/>
      <c r="H198" s="438"/>
      <c r="J198" s="442" t="s">
        <v>461</v>
      </c>
      <c r="K198" s="438"/>
      <c r="L198" s="438"/>
      <c r="M198" s="438" t="s">
        <v>462</v>
      </c>
      <c r="N198" s="438"/>
      <c r="O198" s="440"/>
    </row>
    <row r="199" spans="1:18" s="103" customFormat="1" ht="27.75" customHeight="1">
      <c r="A199" s="3" t="s">
        <v>0</v>
      </c>
      <c r="B199" s="33"/>
      <c r="C199" s="4"/>
      <c r="D199" s="93" t="s">
        <v>63</v>
      </c>
      <c r="E199" s="325"/>
      <c r="F199" s="4"/>
      <c r="G199" s="4"/>
      <c r="H199" s="4"/>
      <c r="I199" s="4"/>
      <c r="J199" s="4"/>
      <c r="K199" s="4"/>
      <c r="L199" s="5"/>
      <c r="M199" s="4"/>
      <c r="N199" s="4"/>
      <c r="O199" s="27"/>
      <c r="P199" s="106"/>
      <c r="Q199" s="106"/>
      <c r="R199" s="106"/>
    </row>
    <row r="200" spans="1:15" ht="16.5" customHeight="1">
      <c r="A200" s="6"/>
      <c r="B200" s="97" t="s">
        <v>850</v>
      </c>
      <c r="C200" s="7"/>
      <c r="D200" s="7"/>
      <c r="E200" s="315"/>
      <c r="F200" s="7"/>
      <c r="G200" s="7"/>
      <c r="H200" s="7"/>
      <c r="I200" s="8"/>
      <c r="J200" s="7"/>
      <c r="K200" s="7"/>
      <c r="L200" s="9"/>
      <c r="M200" s="7"/>
      <c r="N200" s="7"/>
      <c r="O200" s="391" t="s">
        <v>1418</v>
      </c>
    </row>
    <row r="201" spans="1:18" s="103" customFormat="1" ht="23.25" customHeight="1">
      <c r="A201" s="10"/>
      <c r="B201" s="44"/>
      <c r="C201" s="11"/>
      <c r="D201" s="95" t="s">
        <v>1471</v>
      </c>
      <c r="E201" s="316"/>
      <c r="F201" s="12"/>
      <c r="G201" s="12"/>
      <c r="H201" s="12"/>
      <c r="I201" s="12"/>
      <c r="J201" s="12"/>
      <c r="K201" s="12"/>
      <c r="L201" s="13"/>
      <c r="M201" s="12"/>
      <c r="N201" s="12"/>
      <c r="O201" s="28"/>
      <c r="P201" s="106"/>
      <c r="Q201" s="106"/>
      <c r="R201" s="106"/>
    </row>
    <row r="202" spans="1:18" s="103" customFormat="1" ht="24" customHeight="1" thickBot="1">
      <c r="A202" s="46" t="s">
        <v>427</v>
      </c>
      <c r="B202" s="62" t="s">
        <v>428</v>
      </c>
      <c r="C202" s="62" t="s">
        <v>1</v>
      </c>
      <c r="D202" s="62" t="s">
        <v>426</v>
      </c>
      <c r="E202" s="337" t="s">
        <v>434</v>
      </c>
      <c r="F202" s="960" t="s">
        <v>423</v>
      </c>
      <c r="G202" s="960" t="s">
        <v>424</v>
      </c>
      <c r="H202" s="960" t="s">
        <v>33</v>
      </c>
      <c r="I202" s="960" t="s">
        <v>341</v>
      </c>
      <c r="J202" s="960" t="s">
        <v>17</v>
      </c>
      <c r="K202" s="960" t="s">
        <v>18</v>
      </c>
      <c r="L202" s="960" t="s">
        <v>432</v>
      </c>
      <c r="M202" s="960" t="s">
        <v>30</v>
      </c>
      <c r="N202" s="960" t="s">
        <v>29</v>
      </c>
      <c r="O202" s="63" t="s">
        <v>19</v>
      </c>
      <c r="P202" s="106"/>
      <c r="Q202" s="106"/>
      <c r="R202" s="106"/>
    </row>
    <row r="203" spans="1:15" ht="14.25" customHeight="1" thickTop="1">
      <c r="A203" s="101" t="s">
        <v>488</v>
      </c>
      <c r="B203" s="77"/>
      <c r="C203" s="77"/>
      <c r="D203" s="78"/>
      <c r="E203" s="338"/>
      <c r="F203" s="77"/>
      <c r="G203" s="77"/>
      <c r="H203" s="77"/>
      <c r="I203" s="77"/>
      <c r="J203" s="77"/>
      <c r="K203" s="77"/>
      <c r="L203" s="78"/>
      <c r="M203" s="77"/>
      <c r="N203" s="77"/>
      <c r="O203" s="76"/>
    </row>
    <row r="204" spans="1:18" s="41" customFormat="1" ht="36" customHeight="1">
      <c r="A204" s="15">
        <v>7</v>
      </c>
      <c r="B204" s="59" t="s">
        <v>1406</v>
      </c>
      <c r="C204" s="43" t="s">
        <v>1437</v>
      </c>
      <c r="D204" s="430" t="s">
        <v>420</v>
      </c>
      <c r="E204" s="318">
        <v>15</v>
      </c>
      <c r="F204" s="65">
        <v>3109</v>
      </c>
      <c r="G204" s="65">
        <v>0</v>
      </c>
      <c r="H204" s="65">
        <v>0</v>
      </c>
      <c r="I204" s="65">
        <v>0</v>
      </c>
      <c r="J204" s="65">
        <v>109</v>
      </c>
      <c r="K204" s="65">
        <v>0</v>
      </c>
      <c r="L204" s="66">
        <v>0</v>
      </c>
      <c r="M204" s="65">
        <v>0</v>
      </c>
      <c r="N204" s="59">
        <f aca="true" t="shared" si="38" ref="N204:N212">F204+G204+H204+I204-J204+K204-L204-M204</f>
        <v>3000</v>
      </c>
      <c r="O204" s="60"/>
      <c r="P204" s="84"/>
      <c r="Q204" s="84"/>
      <c r="R204" s="84"/>
    </row>
    <row r="205" spans="1:18" s="41" customFormat="1" ht="36" customHeight="1">
      <c r="A205" s="15">
        <v>26</v>
      </c>
      <c r="B205" s="59" t="s">
        <v>854</v>
      </c>
      <c r="C205" s="43" t="s">
        <v>1122</v>
      </c>
      <c r="D205" s="430" t="s">
        <v>582</v>
      </c>
      <c r="E205" s="318">
        <v>15</v>
      </c>
      <c r="F205" s="65">
        <v>2746</v>
      </c>
      <c r="G205" s="65">
        <v>0</v>
      </c>
      <c r="H205" s="65">
        <v>0</v>
      </c>
      <c r="I205" s="65">
        <v>0</v>
      </c>
      <c r="J205" s="65">
        <v>49</v>
      </c>
      <c r="K205" s="65">
        <v>0</v>
      </c>
      <c r="L205" s="66">
        <v>0</v>
      </c>
      <c r="M205" s="65">
        <v>0</v>
      </c>
      <c r="N205" s="59">
        <f t="shared" si="38"/>
        <v>2697</v>
      </c>
      <c r="O205" s="60"/>
      <c r="P205" s="84"/>
      <c r="Q205" s="84"/>
      <c r="R205" s="84"/>
    </row>
    <row r="206" spans="1:18" s="41" customFormat="1" ht="36" customHeight="1">
      <c r="A206" s="15">
        <v>69</v>
      </c>
      <c r="B206" s="59" t="s">
        <v>337</v>
      </c>
      <c r="C206" s="43" t="s">
        <v>407</v>
      </c>
      <c r="D206" s="430" t="s">
        <v>9</v>
      </c>
      <c r="E206" s="318">
        <v>15</v>
      </c>
      <c r="F206" s="59">
        <v>2746</v>
      </c>
      <c r="G206" s="59">
        <v>0</v>
      </c>
      <c r="H206" s="59">
        <v>0</v>
      </c>
      <c r="I206" s="59">
        <v>0</v>
      </c>
      <c r="J206" s="59">
        <v>49</v>
      </c>
      <c r="K206" s="59">
        <v>0</v>
      </c>
      <c r="L206" s="67">
        <v>0</v>
      </c>
      <c r="M206" s="59">
        <v>0</v>
      </c>
      <c r="N206" s="59">
        <f>F206+G206+H206+I206-J206+K206-L206-M206</f>
        <v>2697</v>
      </c>
      <c r="O206" s="29"/>
      <c r="P206" s="84"/>
      <c r="Q206" s="84"/>
      <c r="R206" s="84"/>
    </row>
    <row r="207" spans="1:15" ht="36" customHeight="1">
      <c r="A207" s="15">
        <v>129</v>
      </c>
      <c r="B207" s="59" t="s">
        <v>881</v>
      </c>
      <c r="C207" s="43" t="s">
        <v>1194</v>
      </c>
      <c r="D207" s="398" t="s">
        <v>1018</v>
      </c>
      <c r="E207" s="346">
        <v>15</v>
      </c>
      <c r="F207" s="59">
        <v>3194</v>
      </c>
      <c r="G207" s="59">
        <v>0</v>
      </c>
      <c r="H207" s="59">
        <v>0</v>
      </c>
      <c r="I207" s="59">
        <v>0</v>
      </c>
      <c r="J207" s="59">
        <v>118</v>
      </c>
      <c r="K207" s="59">
        <v>0</v>
      </c>
      <c r="L207" s="59">
        <v>0</v>
      </c>
      <c r="M207" s="59">
        <v>0</v>
      </c>
      <c r="N207" s="59">
        <f>F207+G207+H207+I207-J207+K207-L207-M207</f>
        <v>3076</v>
      </c>
      <c r="O207" s="29"/>
    </row>
    <row r="208" spans="1:15" ht="36" customHeight="1">
      <c r="A208" s="15">
        <v>155</v>
      </c>
      <c r="B208" s="59" t="s">
        <v>952</v>
      </c>
      <c r="C208" s="43" t="s">
        <v>955</v>
      </c>
      <c r="D208" s="398" t="s">
        <v>1018</v>
      </c>
      <c r="E208" s="346">
        <v>15</v>
      </c>
      <c r="F208" s="59">
        <v>3194</v>
      </c>
      <c r="G208" s="59">
        <v>0</v>
      </c>
      <c r="H208" s="59">
        <v>0</v>
      </c>
      <c r="I208" s="59">
        <v>0</v>
      </c>
      <c r="J208" s="59">
        <v>118</v>
      </c>
      <c r="K208" s="59">
        <v>0</v>
      </c>
      <c r="L208" s="59">
        <v>0</v>
      </c>
      <c r="M208" s="59">
        <v>0</v>
      </c>
      <c r="N208" s="59">
        <f>F208+G208+H208+I208-J208+K208-L208-M208</f>
        <v>3076</v>
      </c>
      <c r="O208" s="29"/>
    </row>
    <row r="209" spans="1:18" s="41" customFormat="1" ht="36" customHeight="1">
      <c r="A209" s="15">
        <v>188</v>
      </c>
      <c r="B209" s="59" t="s">
        <v>1033</v>
      </c>
      <c r="C209" s="43" t="s">
        <v>1254</v>
      </c>
      <c r="D209" s="430" t="s">
        <v>582</v>
      </c>
      <c r="E209" s="318">
        <v>15</v>
      </c>
      <c r="F209" s="65">
        <v>5662</v>
      </c>
      <c r="G209" s="65">
        <v>0</v>
      </c>
      <c r="H209" s="65">
        <v>0</v>
      </c>
      <c r="I209" s="65">
        <v>0</v>
      </c>
      <c r="J209" s="65">
        <v>662</v>
      </c>
      <c r="K209" s="65">
        <v>0</v>
      </c>
      <c r="L209" s="66">
        <v>0</v>
      </c>
      <c r="M209" s="65">
        <v>0</v>
      </c>
      <c r="N209" s="59">
        <f t="shared" si="38"/>
        <v>5000</v>
      </c>
      <c r="O209" s="60"/>
      <c r="P209" s="84"/>
      <c r="Q209" s="84"/>
      <c r="R209" s="84"/>
    </row>
    <row r="210" spans="1:18" s="41" customFormat="1" ht="36" customHeight="1">
      <c r="A210" s="15">
        <v>194</v>
      </c>
      <c r="B210" s="59" t="s">
        <v>489</v>
      </c>
      <c r="C210" s="43" t="s">
        <v>490</v>
      </c>
      <c r="D210" s="430" t="s">
        <v>491</v>
      </c>
      <c r="E210" s="318">
        <v>15</v>
      </c>
      <c r="F210" s="65">
        <v>3992</v>
      </c>
      <c r="G210" s="65">
        <v>0</v>
      </c>
      <c r="H210" s="65">
        <v>0</v>
      </c>
      <c r="I210" s="65">
        <v>0</v>
      </c>
      <c r="J210" s="65">
        <v>348</v>
      </c>
      <c r="K210" s="65">
        <v>0</v>
      </c>
      <c r="L210" s="66">
        <v>0</v>
      </c>
      <c r="M210" s="65">
        <v>0</v>
      </c>
      <c r="N210" s="59">
        <f t="shared" si="38"/>
        <v>3644</v>
      </c>
      <c r="O210" s="60"/>
      <c r="P210" s="84"/>
      <c r="Q210" s="84"/>
      <c r="R210" s="84"/>
    </row>
    <row r="211" spans="1:15" ht="36" customHeight="1">
      <c r="A211" s="15">
        <v>361</v>
      </c>
      <c r="B211" s="59" t="s">
        <v>1084</v>
      </c>
      <c r="C211" s="43" t="s">
        <v>1192</v>
      </c>
      <c r="D211" s="430" t="s">
        <v>582</v>
      </c>
      <c r="E211" s="318">
        <v>15</v>
      </c>
      <c r="F211" s="65">
        <v>3820</v>
      </c>
      <c r="G211" s="65">
        <v>0</v>
      </c>
      <c r="H211" s="65">
        <v>0</v>
      </c>
      <c r="I211" s="65">
        <v>0</v>
      </c>
      <c r="J211" s="65">
        <v>320</v>
      </c>
      <c r="K211" s="65">
        <v>0</v>
      </c>
      <c r="L211" s="66">
        <v>0</v>
      </c>
      <c r="M211" s="65">
        <v>0</v>
      </c>
      <c r="N211" s="59">
        <f t="shared" si="38"/>
        <v>3500</v>
      </c>
      <c r="O211" s="104"/>
    </row>
    <row r="212" spans="1:15" ht="36" customHeight="1">
      <c r="A212" s="15">
        <v>362</v>
      </c>
      <c r="B212" s="59" t="s">
        <v>1085</v>
      </c>
      <c r="C212" s="43" t="s">
        <v>1278</v>
      </c>
      <c r="D212" s="430" t="s">
        <v>582</v>
      </c>
      <c r="E212" s="318">
        <v>15</v>
      </c>
      <c r="F212" s="65">
        <v>3820</v>
      </c>
      <c r="G212" s="65">
        <v>0</v>
      </c>
      <c r="H212" s="65">
        <v>0</v>
      </c>
      <c r="I212" s="65">
        <v>0</v>
      </c>
      <c r="J212" s="65">
        <v>320</v>
      </c>
      <c r="K212" s="65">
        <v>0</v>
      </c>
      <c r="L212" s="66">
        <v>0</v>
      </c>
      <c r="M212" s="65">
        <v>0</v>
      </c>
      <c r="N212" s="59">
        <f t="shared" si="38"/>
        <v>3500</v>
      </c>
      <c r="O212" s="104"/>
    </row>
    <row r="213" spans="1:18" s="41" customFormat="1" ht="13.5" customHeight="1">
      <c r="A213" s="623" t="s">
        <v>64</v>
      </c>
      <c r="B213" s="693"/>
      <c r="C213" s="693"/>
      <c r="D213" s="596"/>
      <c r="E213" s="597"/>
      <c r="F213" s="612">
        <f>SUM(F204:F212)</f>
        <v>32283</v>
      </c>
      <c r="G213" s="612">
        <f aca="true" t="shared" si="39" ref="G213:N213">SUM(G204:G212)</f>
        <v>0</v>
      </c>
      <c r="H213" s="612">
        <f t="shared" si="39"/>
        <v>0</v>
      </c>
      <c r="I213" s="612">
        <f t="shared" si="39"/>
        <v>0</v>
      </c>
      <c r="J213" s="612">
        <f t="shared" si="39"/>
        <v>2093</v>
      </c>
      <c r="K213" s="612">
        <f t="shared" si="39"/>
        <v>0</v>
      </c>
      <c r="L213" s="612">
        <f t="shared" si="39"/>
        <v>0</v>
      </c>
      <c r="M213" s="612">
        <f t="shared" si="39"/>
        <v>0</v>
      </c>
      <c r="N213" s="612">
        <f t="shared" si="39"/>
        <v>30190</v>
      </c>
      <c r="O213" s="693"/>
      <c r="P213" s="84"/>
      <c r="Q213" s="84"/>
      <c r="R213" s="84"/>
    </row>
    <row r="214" spans="1:15" ht="14.25" customHeight="1">
      <c r="A214" s="101" t="s">
        <v>65</v>
      </c>
      <c r="B214" s="77"/>
      <c r="C214" s="77"/>
      <c r="D214" s="78"/>
      <c r="E214" s="338"/>
      <c r="F214" s="77"/>
      <c r="G214" s="77"/>
      <c r="H214" s="77"/>
      <c r="I214" s="77"/>
      <c r="J214" s="77"/>
      <c r="K214" s="77"/>
      <c r="L214" s="78"/>
      <c r="M214" s="77"/>
      <c r="N214" s="77"/>
      <c r="O214" s="80"/>
    </row>
    <row r="215" spans="1:15" ht="36" customHeight="1">
      <c r="A215" s="15">
        <v>189</v>
      </c>
      <c r="B215" s="59" t="s">
        <v>1034</v>
      </c>
      <c r="C215" s="43" t="s">
        <v>1123</v>
      </c>
      <c r="D215" s="430" t="s">
        <v>420</v>
      </c>
      <c r="E215" s="348">
        <v>15</v>
      </c>
      <c r="F215" s="65">
        <v>2613</v>
      </c>
      <c r="G215" s="65">
        <v>0</v>
      </c>
      <c r="H215" s="65">
        <v>0</v>
      </c>
      <c r="I215" s="65">
        <v>0</v>
      </c>
      <c r="J215" s="65">
        <v>20</v>
      </c>
      <c r="K215" s="65">
        <v>0</v>
      </c>
      <c r="L215" s="65">
        <v>0</v>
      </c>
      <c r="M215" s="65">
        <v>0</v>
      </c>
      <c r="N215" s="59">
        <f>F215+G215+H215+I215-J215+K215-L215-M215</f>
        <v>2593</v>
      </c>
      <c r="O215" s="32"/>
    </row>
    <row r="216" spans="1:18" s="41" customFormat="1" ht="13.5" customHeight="1">
      <c r="A216" s="623" t="s">
        <v>64</v>
      </c>
      <c r="B216" s="693"/>
      <c r="C216" s="693"/>
      <c r="D216" s="693"/>
      <c r="E216" s="597"/>
      <c r="F216" s="612">
        <f aca="true" t="shared" si="40" ref="F216:N216">SUM(F215:F215)</f>
        <v>2613</v>
      </c>
      <c r="G216" s="612">
        <f t="shared" si="40"/>
        <v>0</v>
      </c>
      <c r="H216" s="612">
        <f t="shared" si="40"/>
        <v>0</v>
      </c>
      <c r="I216" s="612">
        <f t="shared" si="40"/>
        <v>0</v>
      </c>
      <c r="J216" s="612">
        <f t="shared" si="40"/>
        <v>20</v>
      </c>
      <c r="K216" s="612">
        <f t="shared" si="40"/>
        <v>0</v>
      </c>
      <c r="L216" s="612">
        <f t="shared" si="40"/>
        <v>0</v>
      </c>
      <c r="M216" s="612">
        <f t="shared" si="40"/>
        <v>0</v>
      </c>
      <c r="N216" s="612">
        <f t="shared" si="40"/>
        <v>2593</v>
      </c>
      <c r="O216" s="694"/>
      <c r="P216" s="84"/>
      <c r="Q216" s="84"/>
      <c r="R216" s="84"/>
    </row>
    <row r="217" spans="1:18" s="103" customFormat="1" ht="18" customHeight="1">
      <c r="A217" s="675" t="s">
        <v>611</v>
      </c>
      <c r="B217" s="766"/>
      <c r="C217" s="767"/>
      <c r="D217" s="767"/>
      <c r="E217" s="768"/>
      <c r="F217" s="766"/>
      <c r="G217" s="766"/>
      <c r="H217" s="766"/>
      <c r="I217" s="766"/>
      <c r="J217" s="766"/>
      <c r="K217" s="766"/>
      <c r="L217" s="766"/>
      <c r="M217" s="766"/>
      <c r="N217" s="766"/>
      <c r="O217" s="680"/>
      <c r="P217" s="106"/>
      <c r="Q217" s="106"/>
      <c r="R217" s="106"/>
    </row>
    <row r="218" spans="1:18" s="103" customFormat="1" ht="36" customHeight="1">
      <c r="A218" s="15">
        <v>247</v>
      </c>
      <c r="B218" s="59" t="s">
        <v>1035</v>
      </c>
      <c r="C218" s="43" t="s">
        <v>1193</v>
      </c>
      <c r="D218" s="834" t="s">
        <v>441</v>
      </c>
      <c r="E218" s="346">
        <v>15</v>
      </c>
      <c r="F218" s="59">
        <v>5745</v>
      </c>
      <c r="G218" s="59">
        <v>0</v>
      </c>
      <c r="H218" s="59">
        <v>0</v>
      </c>
      <c r="I218" s="59">
        <v>0</v>
      </c>
      <c r="J218" s="59">
        <v>680</v>
      </c>
      <c r="K218" s="59">
        <v>0</v>
      </c>
      <c r="L218" s="796">
        <v>0</v>
      </c>
      <c r="M218" s="59">
        <v>0</v>
      </c>
      <c r="N218" s="59">
        <f>F218+G218+H218+I218-J218+K218-L218-M218</f>
        <v>5065</v>
      </c>
      <c r="O218" s="29"/>
      <c r="P218" s="106"/>
      <c r="Q218" s="106"/>
      <c r="R218" s="106"/>
    </row>
    <row r="219" spans="1:18" s="103" customFormat="1" ht="15.75" customHeight="1">
      <c r="A219" s="589" t="s">
        <v>64</v>
      </c>
      <c r="B219" s="605"/>
      <c r="C219" s="606"/>
      <c r="D219" s="606"/>
      <c r="E219" s="607"/>
      <c r="F219" s="612">
        <f aca="true" t="shared" si="41" ref="F219:N219">SUM(F218:F218)</f>
        <v>5745</v>
      </c>
      <c r="G219" s="612">
        <f t="shared" si="41"/>
        <v>0</v>
      </c>
      <c r="H219" s="612">
        <f t="shared" si="41"/>
        <v>0</v>
      </c>
      <c r="I219" s="612">
        <f t="shared" si="41"/>
        <v>0</v>
      </c>
      <c r="J219" s="612">
        <f t="shared" si="41"/>
        <v>680</v>
      </c>
      <c r="K219" s="612">
        <f t="shared" si="41"/>
        <v>0</v>
      </c>
      <c r="L219" s="612">
        <f t="shared" si="41"/>
        <v>0</v>
      </c>
      <c r="M219" s="612">
        <f t="shared" si="41"/>
        <v>0</v>
      </c>
      <c r="N219" s="612">
        <f t="shared" si="41"/>
        <v>5065</v>
      </c>
      <c r="O219" s="587"/>
      <c r="P219" s="106"/>
      <c r="Q219" s="106"/>
      <c r="R219" s="106"/>
    </row>
    <row r="220" spans="1:18" s="103" customFormat="1" ht="18.75" customHeight="1">
      <c r="A220" s="56"/>
      <c r="B220" s="52" t="s">
        <v>31</v>
      </c>
      <c r="C220" s="68"/>
      <c r="D220" s="68"/>
      <c r="E220" s="373"/>
      <c r="F220" s="69">
        <f>F213+F216+F219</f>
        <v>40641</v>
      </c>
      <c r="G220" s="69">
        <f aca="true" t="shared" si="42" ref="G220:N220">G213+G216+G219</f>
        <v>0</v>
      </c>
      <c r="H220" s="69">
        <f t="shared" si="42"/>
        <v>0</v>
      </c>
      <c r="I220" s="69">
        <f t="shared" si="42"/>
        <v>0</v>
      </c>
      <c r="J220" s="69">
        <f t="shared" si="42"/>
        <v>2793</v>
      </c>
      <c r="K220" s="69">
        <f t="shared" si="42"/>
        <v>0</v>
      </c>
      <c r="L220" s="69">
        <f t="shared" si="42"/>
        <v>0</v>
      </c>
      <c r="M220" s="69">
        <f t="shared" si="42"/>
        <v>0</v>
      </c>
      <c r="N220" s="69">
        <f t="shared" si="42"/>
        <v>37848</v>
      </c>
      <c r="O220" s="58"/>
      <c r="P220" s="106"/>
      <c r="Q220" s="106"/>
      <c r="R220" s="106"/>
    </row>
    <row r="221" spans="1:18" s="103" customFormat="1" ht="14.25" customHeight="1">
      <c r="A221" s="437"/>
      <c r="B221" s="438"/>
      <c r="C221" s="438"/>
      <c r="D221" s="438" t="s">
        <v>463</v>
      </c>
      <c r="F221" s="439"/>
      <c r="G221" s="438"/>
      <c r="H221" s="438"/>
      <c r="J221" s="443" t="s">
        <v>464</v>
      </c>
      <c r="K221" s="438"/>
      <c r="L221" s="438"/>
      <c r="N221" s="438" t="s">
        <v>464</v>
      </c>
      <c r="O221" s="440"/>
      <c r="P221" s="106"/>
      <c r="Q221" s="106"/>
      <c r="R221" s="106"/>
    </row>
    <row r="222" spans="1:18" s="103" customFormat="1" ht="13.5" customHeight="1">
      <c r="A222" s="437" t="s">
        <v>472</v>
      </c>
      <c r="B222" s="438"/>
      <c r="C222" s="438"/>
      <c r="D222" s="443" t="s">
        <v>1285</v>
      </c>
      <c r="E222" s="438"/>
      <c r="F222" s="439"/>
      <c r="G222" s="438"/>
      <c r="H222" s="438"/>
      <c r="J222" s="443" t="s">
        <v>975</v>
      </c>
      <c r="K222" s="438"/>
      <c r="L222" s="437"/>
      <c r="N222" s="443" t="s">
        <v>972</v>
      </c>
      <c r="O222" s="441"/>
      <c r="P222" s="106"/>
      <c r="Q222" s="106"/>
      <c r="R222" s="106"/>
    </row>
    <row r="223" spans="1:18" s="103" customFormat="1" ht="12.75" customHeight="1">
      <c r="A223" s="437"/>
      <c r="B223" s="438"/>
      <c r="C223" s="438"/>
      <c r="D223" s="443" t="s">
        <v>599</v>
      </c>
      <c r="E223" s="438"/>
      <c r="F223" s="439"/>
      <c r="G223" s="438"/>
      <c r="H223" s="438"/>
      <c r="J223" s="442" t="s">
        <v>461</v>
      </c>
      <c r="K223" s="438"/>
      <c r="L223" s="438"/>
      <c r="N223" s="443" t="s">
        <v>462</v>
      </c>
      <c r="O223" s="440"/>
      <c r="P223" s="106"/>
      <c r="Q223" s="106"/>
      <c r="R223" s="106"/>
    </row>
    <row r="224" spans="1:18" s="103" customFormat="1" ht="11.25" customHeight="1">
      <c r="A224" s="617"/>
      <c r="B224" s="618"/>
      <c r="C224" s="618"/>
      <c r="D224" s="618"/>
      <c r="E224" s="618"/>
      <c r="F224" s="619"/>
      <c r="G224" s="618"/>
      <c r="H224" s="618"/>
      <c r="I224" s="620"/>
      <c r="J224" s="621"/>
      <c r="K224" s="621"/>
      <c r="L224" s="618"/>
      <c r="M224" s="618"/>
      <c r="N224" s="618"/>
      <c r="O224" s="622"/>
      <c r="P224" s="106"/>
      <c r="Q224" s="106"/>
      <c r="R224" s="106"/>
    </row>
    <row r="225" spans="1:18" s="103" customFormat="1" ht="33.75">
      <c r="A225" s="3" t="s">
        <v>0</v>
      </c>
      <c r="B225" s="33"/>
      <c r="C225" s="4"/>
      <c r="D225" s="93" t="s">
        <v>63</v>
      </c>
      <c r="E225" s="325"/>
      <c r="F225" s="4"/>
      <c r="G225" s="4"/>
      <c r="H225" s="4"/>
      <c r="I225" s="4"/>
      <c r="J225" s="4"/>
      <c r="K225" s="4"/>
      <c r="L225" s="5"/>
      <c r="M225" s="4"/>
      <c r="N225" s="4"/>
      <c r="O225" s="27"/>
      <c r="P225" s="106"/>
      <c r="Q225" s="106"/>
      <c r="R225" s="106"/>
    </row>
    <row r="226" spans="1:18" s="103" customFormat="1" ht="21.75">
      <c r="A226" s="6"/>
      <c r="B226" s="98" t="s">
        <v>440</v>
      </c>
      <c r="C226" s="7"/>
      <c r="D226" s="7"/>
      <c r="E226" s="315"/>
      <c r="F226" s="7"/>
      <c r="G226" s="7"/>
      <c r="H226" s="7"/>
      <c r="I226" s="8"/>
      <c r="J226" s="7"/>
      <c r="K226" s="7"/>
      <c r="L226" s="9"/>
      <c r="M226" s="7"/>
      <c r="N226" s="7"/>
      <c r="O226" s="391" t="s">
        <v>1419</v>
      </c>
      <c r="P226" s="106"/>
      <c r="Q226" s="106"/>
      <c r="R226" s="106"/>
    </row>
    <row r="227" spans="1:18" s="103" customFormat="1" ht="25.5">
      <c r="A227" s="10"/>
      <c r="B227" s="44"/>
      <c r="C227" s="11"/>
      <c r="D227" s="95" t="s">
        <v>1471</v>
      </c>
      <c r="E227" s="316"/>
      <c r="F227" s="12"/>
      <c r="G227" s="12"/>
      <c r="H227" s="12"/>
      <c r="I227" s="12"/>
      <c r="J227" s="12"/>
      <c r="K227" s="12"/>
      <c r="L227" s="13"/>
      <c r="M227" s="12"/>
      <c r="N227" s="12"/>
      <c r="O227" s="28"/>
      <c r="P227" s="106"/>
      <c r="Q227" s="106"/>
      <c r="R227" s="106"/>
    </row>
    <row r="228" spans="1:18" s="103" customFormat="1" ht="38.25" customHeight="1">
      <c r="A228" s="124" t="s">
        <v>427</v>
      </c>
      <c r="B228" s="146" t="s">
        <v>428</v>
      </c>
      <c r="C228" s="146" t="s">
        <v>1</v>
      </c>
      <c r="D228" s="146" t="s">
        <v>426</v>
      </c>
      <c r="E228" s="854" t="s">
        <v>434</v>
      </c>
      <c r="F228" s="125" t="s">
        <v>423</v>
      </c>
      <c r="G228" s="125" t="s">
        <v>424</v>
      </c>
      <c r="H228" s="125" t="s">
        <v>33</v>
      </c>
      <c r="I228" s="125" t="s">
        <v>341</v>
      </c>
      <c r="J228" s="125" t="s">
        <v>17</v>
      </c>
      <c r="K228" s="125" t="s">
        <v>18</v>
      </c>
      <c r="L228" s="125" t="s">
        <v>432</v>
      </c>
      <c r="M228" s="125" t="s">
        <v>30</v>
      </c>
      <c r="N228" s="125" t="s">
        <v>29</v>
      </c>
      <c r="O228" s="147" t="s">
        <v>19</v>
      </c>
      <c r="P228" s="106"/>
      <c r="Q228" s="106"/>
      <c r="R228" s="106"/>
    </row>
    <row r="229" spans="1:18" s="103" customFormat="1" ht="27.75" customHeight="1">
      <c r="A229" s="675" t="s">
        <v>143</v>
      </c>
      <c r="B229" s="766"/>
      <c r="C229" s="767"/>
      <c r="D229" s="767"/>
      <c r="E229" s="768"/>
      <c r="F229" s="766"/>
      <c r="G229" s="766"/>
      <c r="H229" s="766"/>
      <c r="I229" s="766"/>
      <c r="J229" s="766"/>
      <c r="K229" s="766"/>
      <c r="L229" s="766"/>
      <c r="M229" s="766"/>
      <c r="N229" s="766"/>
      <c r="O229" s="680"/>
      <c r="P229" s="106"/>
      <c r="Q229" s="106"/>
      <c r="R229" s="106"/>
    </row>
    <row r="230" spans="1:15" ht="45" customHeight="1">
      <c r="A230" s="15">
        <v>124</v>
      </c>
      <c r="B230" s="59" t="s">
        <v>161</v>
      </c>
      <c r="C230" s="43" t="s">
        <v>863</v>
      </c>
      <c r="D230" s="398" t="s">
        <v>1017</v>
      </c>
      <c r="E230" s="346">
        <v>15</v>
      </c>
      <c r="F230" s="59">
        <v>3194</v>
      </c>
      <c r="G230" s="59">
        <v>0</v>
      </c>
      <c r="H230" s="59">
        <v>0</v>
      </c>
      <c r="I230" s="59">
        <v>0</v>
      </c>
      <c r="J230" s="59">
        <v>118</v>
      </c>
      <c r="K230" s="59">
        <v>0</v>
      </c>
      <c r="L230" s="59">
        <v>400</v>
      </c>
      <c r="M230" s="59">
        <v>0</v>
      </c>
      <c r="N230" s="59">
        <f>F230+G230+H230+I230-J230+K230-L230-M230</f>
        <v>2676</v>
      </c>
      <c r="O230" s="29"/>
    </row>
    <row r="231" spans="1:15" ht="45" customHeight="1">
      <c r="A231" s="15">
        <v>128</v>
      </c>
      <c r="B231" s="59" t="s">
        <v>862</v>
      </c>
      <c r="C231" s="43" t="s">
        <v>950</v>
      </c>
      <c r="D231" s="398" t="s">
        <v>1017</v>
      </c>
      <c r="E231" s="346">
        <v>15</v>
      </c>
      <c r="F231" s="59">
        <v>3194</v>
      </c>
      <c r="G231" s="59">
        <v>0</v>
      </c>
      <c r="H231" s="59">
        <v>0</v>
      </c>
      <c r="I231" s="59">
        <v>0</v>
      </c>
      <c r="J231" s="59">
        <v>118</v>
      </c>
      <c r="K231" s="59">
        <v>0</v>
      </c>
      <c r="L231" s="59">
        <v>0</v>
      </c>
      <c r="M231" s="59">
        <v>0</v>
      </c>
      <c r="N231" s="59">
        <f>F231+G231+H231+I231-J231+K231-L231-M231</f>
        <v>3076</v>
      </c>
      <c r="O231" s="29"/>
    </row>
    <row r="232" spans="1:18" s="103" customFormat="1" ht="45" customHeight="1">
      <c r="A232" s="15">
        <v>140</v>
      </c>
      <c r="B232" s="59" t="s">
        <v>442</v>
      </c>
      <c r="C232" s="43" t="s">
        <v>838</v>
      </c>
      <c r="D232" s="398" t="s">
        <v>441</v>
      </c>
      <c r="E232" s="346">
        <v>15</v>
      </c>
      <c r="F232" s="59">
        <v>2042</v>
      </c>
      <c r="G232" s="59">
        <v>0</v>
      </c>
      <c r="H232" s="59">
        <v>0</v>
      </c>
      <c r="I232" s="59">
        <v>0</v>
      </c>
      <c r="J232" s="59">
        <v>0</v>
      </c>
      <c r="K232" s="59">
        <v>69</v>
      </c>
      <c r="L232" s="59">
        <v>0</v>
      </c>
      <c r="M232" s="59">
        <v>0</v>
      </c>
      <c r="N232" s="59">
        <f>F232+G232+H232+I232-J232+K232-L232-M232</f>
        <v>2111</v>
      </c>
      <c r="O232" s="29"/>
      <c r="P232" s="106"/>
      <c r="Q232" s="106"/>
      <c r="R232" s="106"/>
    </row>
    <row r="233" spans="1:15" ht="45" customHeight="1">
      <c r="A233" s="15">
        <v>156</v>
      </c>
      <c r="B233" s="59" t="s">
        <v>953</v>
      </c>
      <c r="C233" s="43" t="s">
        <v>956</v>
      </c>
      <c r="D233" s="398" t="s">
        <v>1019</v>
      </c>
      <c r="E233" s="346">
        <v>15</v>
      </c>
      <c r="F233" s="59">
        <v>3194</v>
      </c>
      <c r="G233" s="59">
        <v>0</v>
      </c>
      <c r="H233" s="59">
        <v>0</v>
      </c>
      <c r="I233" s="59">
        <v>0</v>
      </c>
      <c r="J233" s="59">
        <v>118</v>
      </c>
      <c r="K233" s="59">
        <v>0</v>
      </c>
      <c r="L233" s="59">
        <v>0</v>
      </c>
      <c r="M233" s="59">
        <v>0</v>
      </c>
      <c r="N233" s="59">
        <f>F233+G233+H233+I233-J233+K233-L233-M233</f>
        <v>3076</v>
      </c>
      <c r="O233" s="29"/>
    </row>
    <row r="234" spans="1:15" ht="45" customHeight="1">
      <c r="A234" s="15">
        <v>157</v>
      </c>
      <c r="B234" s="59" t="s">
        <v>954</v>
      </c>
      <c r="C234" s="43" t="s">
        <v>957</v>
      </c>
      <c r="D234" s="398" t="s">
        <v>1019</v>
      </c>
      <c r="E234" s="346">
        <v>15</v>
      </c>
      <c r="F234" s="59">
        <v>3194</v>
      </c>
      <c r="G234" s="59">
        <v>0</v>
      </c>
      <c r="H234" s="59">
        <v>0</v>
      </c>
      <c r="I234" s="59">
        <v>0</v>
      </c>
      <c r="J234" s="59">
        <v>118</v>
      </c>
      <c r="K234" s="59">
        <v>0</v>
      </c>
      <c r="L234" s="59">
        <v>400</v>
      </c>
      <c r="M234" s="59">
        <v>0</v>
      </c>
      <c r="N234" s="59">
        <f>F234+G234+H234+I234-J234+K234-L234-M234</f>
        <v>2676</v>
      </c>
      <c r="O234" s="29"/>
    </row>
    <row r="235" spans="1:18" s="103" customFormat="1" ht="24" customHeight="1">
      <c r="A235" s="589" t="s">
        <v>64</v>
      </c>
      <c r="B235" s="605"/>
      <c r="C235" s="606"/>
      <c r="D235" s="606"/>
      <c r="E235" s="607"/>
      <c r="F235" s="608">
        <f aca="true" t="shared" si="43" ref="F235:N235">SUM(F230:F234)</f>
        <v>14818</v>
      </c>
      <c r="G235" s="608">
        <f t="shared" si="43"/>
        <v>0</v>
      </c>
      <c r="H235" s="608">
        <f t="shared" si="43"/>
        <v>0</v>
      </c>
      <c r="I235" s="608">
        <f t="shared" si="43"/>
        <v>0</v>
      </c>
      <c r="J235" s="608">
        <f t="shared" si="43"/>
        <v>472</v>
      </c>
      <c r="K235" s="608">
        <f t="shared" si="43"/>
        <v>69</v>
      </c>
      <c r="L235" s="608">
        <f t="shared" si="43"/>
        <v>800</v>
      </c>
      <c r="M235" s="608">
        <f t="shared" si="43"/>
        <v>0</v>
      </c>
      <c r="N235" s="608">
        <f t="shared" si="43"/>
        <v>13615</v>
      </c>
      <c r="O235" s="587"/>
      <c r="P235" s="106"/>
      <c r="Q235" s="106"/>
      <c r="R235" s="106"/>
    </row>
    <row r="236" spans="1:18" s="103" customFormat="1" ht="33" customHeight="1">
      <c r="A236" s="56"/>
      <c r="B236" s="52" t="s">
        <v>31</v>
      </c>
      <c r="C236" s="68"/>
      <c r="D236" s="68"/>
      <c r="E236" s="373"/>
      <c r="F236" s="69">
        <f>F235</f>
        <v>14818</v>
      </c>
      <c r="G236" s="69">
        <f aca="true" t="shared" si="44" ref="G236:N236">G235</f>
        <v>0</v>
      </c>
      <c r="H236" s="69">
        <f t="shared" si="44"/>
        <v>0</v>
      </c>
      <c r="I236" s="69">
        <f t="shared" si="44"/>
        <v>0</v>
      </c>
      <c r="J236" s="69">
        <f t="shared" si="44"/>
        <v>472</v>
      </c>
      <c r="K236" s="69">
        <f t="shared" si="44"/>
        <v>69</v>
      </c>
      <c r="L236" s="69">
        <f t="shared" si="44"/>
        <v>800</v>
      </c>
      <c r="M236" s="69">
        <f t="shared" si="44"/>
        <v>0</v>
      </c>
      <c r="N236" s="69">
        <f t="shared" si="44"/>
        <v>13615</v>
      </c>
      <c r="O236" s="58"/>
      <c r="P236" s="106"/>
      <c r="Q236" s="106"/>
      <c r="R236" s="106"/>
    </row>
    <row r="237" spans="1:18" s="103" customFormat="1" ht="21.75">
      <c r="A237" s="17"/>
      <c r="B237" s="1"/>
      <c r="C237" s="1"/>
      <c r="D237" s="1"/>
      <c r="E237" s="321"/>
      <c r="F237" s="1"/>
      <c r="G237" s="1"/>
      <c r="H237" s="1"/>
      <c r="I237" s="1"/>
      <c r="J237" s="1"/>
      <c r="K237" s="1"/>
      <c r="L237" s="19"/>
      <c r="M237" s="1"/>
      <c r="N237" s="1"/>
      <c r="O237" s="30"/>
      <c r="P237" s="106"/>
      <c r="Q237" s="106"/>
      <c r="R237" s="106"/>
    </row>
    <row r="238" spans="1:18" s="103" customFormat="1" ht="21.75">
      <c r="A238" s="17"/>
      <c r="B238" s="1"/>
      <c r="C238" s="1"/>
      <c r="D238" s="1"/>
      <c r="E238" s="321"/>
      <c r="F238" s="1"/>
      <c r="G238" s="1"/>
      <c r="H238" s="1"/>
      <c r="I238" s="1"/>
      <c r="J238" s="1"/>
      <c r="K238" s="1"/>
      <c r="L238" s="19"/>
      <c r="M238" s="1"/>
      <c r="N238" s="1"/>
      <c r="O238" s="30"/>
      <c r="P238" s="106"/>
      <c r="Q238" s="106"/>
      <c r="R238" s="106"/>
    </row>
    <row r="239" spans="1:18" s="103" customFormat="1" ht="21.75">
      <c r="A239" s="437"/>
      <c r="B239" s="438"/>
      <c r="C239" s="438" t="s">
        <v>463</v>
      </c>
      <c r="D239" s="438"/>
      <c r="F239" s="439"/>
      <c r="G239" s="438"/>
      <c r="H239" s="438"/>
      <c r="J239" s="443" t="s">
        <v>464</v>
      </c>
      <c r="K239" s="438"/>
      <c r="L239" s="438"/>
      <c r="N239" s="438" t="s">
        <v>464</v>
      </c>
      <c r="O239" s="440"/>
      <c r="P239" s="106"/>
      <c r="Q239" s="106"/>
      <c r="R239" s="106"/>
    </row>
    <row r="240" spans="1:18" s="103" customFormat="1" ht="21.75">
      <c r="A240" s="437"/>
      <c r="B240" s="438"/>
      <c r="C240" s="438"/>
      <c r="D240" s="438"/>
      <c r="E240" s="438"/>
      <c r="F240" s="439"/>
      <c r="G240" s="438"/>
      <c r="H240" s="438"/>
      <c r="J240" s="452"/>
      <c r="K240" s="438"/>
      <c r="L240" s="437"/>
      <c r="M240" s="438"/>
      <c r="N240" s="438"/>
      <c r="O240" s="441"/>
      <c r="P240" s="106"/>
      <c r="Q240" s="106"/>
      <c r="R240" s="106"/>
    </row>
    <row r="241" spans="1:18" s="103" customFormat="1" ht="21.75">
      <c r="A241" s="437" t="s">
        <v>472</v>
      </c>
      <c r="B241" s="438"/>
      <c r="C241" s="443" t="s">
        <v>1285</v>
      </c>
      <c r="E241" s="438"/>
      <c r="F241" s="439"/>
      <c r="G241" s="438"/>
      <c r="H241" s="438"/>
      <c r="J241" s="443" t="s">
        <v>975</v>
      </c>
      <c r="K241" s="438"/>
      <c r="L241" s="437"/>
      <c r="M241" s="438" t="s">
        <v>972</v>
      </c>
      <c r="N241" s="438"/>
      <c r="O241" s="441"/>
      <c r="P241" s="106"/>
      <c r="Q241" s="106"/>
      <c r="R241" s="106"/>
    </row>
    <row r="242" spans="1:18" s="103" customFormat="1" ht="21.75">
      <c r="A242" s="437"/>
      <c r="B242" s="438"/>
      <c r="C242" s="443" t="s">
        <v>599</v>
      </c>
      <c r="E242" s="438"/>
      <c r="F242" s="439"/>
      <c r="G242" s="438"/>
      <c r="H242" s="438"/>
      <c r="J242" s="442" t="s">
        <v>461</v>
      </c>
      <c r="K242" s="438"/>
      <c r="L242" s="438"/>
      <c r="M242" s="438" t="s">
        <v>462</v>
      </c>
      <c r="N242" s="438"/>
      <c r="O242" s="440"/>
      <c r="P242" s="106"/>
      <c r="Q242" s="106"/>
      <c r="R242" s="106"/>
    </row>
    <row r="243" spans="1:15" ht="18">
      <c r="A243" s="21"/>
      <c r="B243" s="8"/>
      <c r="C243" s="8"/>
      <c r="D243" s="8"/>
      <c r="E243" s="315"/>
      <c r="F243" s="8"/>
      <c r="G243" s="8"/>
      <c r="H243" s="8"/>
      <c r="I243" s="8"/>
      <c r="J243" s="8"/>
      <c r="K243" s="8"/>
      <c r="L243" s="22"/>
      <c r="M243" s="8"/>
      <c r="N243" s="8"/>
      <c r="O243" s="31"/>
    </row>
    <row r="244" spans="1:15" ht="31.5" customHeight="1">
      <c r="A244" s="3" t="s">
        <v>0</v>
      </c>
      <c r="B244" s="33"/>
      <c r="C244" s="4"/>
      <c r="D244" s="94" t="s">
        <v>63</v>
      </c>
      <c r="E244" s="325"/>
      <c r="F244" s="4"/>
      <c r="G244" s="4"/>
      <c r="H244" s="4"/>
      <c r="I244" s="4"/>
      <c r="J244" s="4"/>
      <c r="K244" s="4"/>
      <c r="L244" s="5"/>
      <c r="M244" s="4"/>
      <c r="N244" s="4"/>
      <c r="O244" s="27"/>
    </row>
    <row r="245" spans="1:15" ht="18.75">
      <c r="A245" s="6"/>
      <c r="B245" s="98" t="s">
        <v>173</v>
      </c>
      <c r="C245" s="7"/>
      <c r="D245" s="7"/>
      <c r="E245" s="315"/>
      <c r="F245" s="7"/>
      <c r="G245" s="7"/>
      <c r="H245" s="7"/>
      <c r="I245" s="8"/>
      <c r="J245" s="7"/>
      <c r="K245" s="7"/>
      <c r="L245" s="9"/>
      <c r="M245" s="7"/>
      <c r="N245" s="7"/>
      <c r="O245" s="391" t="s">
        <v>1420</v>
      </c>
    </row>
    <row r="246" spans="1:15" ht="24.75">
      <c r="A246" s="10"/>
      <c r="B246" s="44"/>
      <c r="C246" s="11"/>
      <c r="D246" s="95" t="s">
        <v>1471</v>
      </c>
      <c r="E246" s="316"/>
      <c r="F246" s="12"/>
      <c r="G246" s="12"/>
      <c r="H246" s="12"/>
      <c r="I246" s="12"/>
      <c r="J246" s="12"/>
      <c r="K246" s="12"/>
      <c r="L246" s="13"/>
      <c r="M246" s="12"/>
      <c r="N246" s="12"/>
      <c r="O246" s="28"/>
    </row>
    <row r="247" spans="1:18" s="50" customFormat="1" ht="30" customHeight="1" thickBot="1">
      <c r="A247" s="46" t="s">
        <v>427</v>
      </c>
      <c r="B247" s="62" t="s">
        <v>428</v>
      </c>
      <c r="C247" s="47" t="s">
        <v>1</v>
      </c>
      <c r="D247" s="47" t="s">
        <v>426</v>
      </c>
      <c r="E247" s="337" t="s">
        <v>434</v>
      </c>
      <c r="F247" s="26" t="s">
        <v>423</v>
      </c>
      <c r="G247" s="26" t="s">
        <v>424</v>
      </c>
      <c r="H247" s="26" t="s">
        <v>33</v>
      </c>
      <c r="I247" s="42" t="s">
        <v>341</v>
      </c>
      <c r="J247" s="48" t="s">
        <v>17</v>
      </c>
      <c r="K247" s="26" t="s">
        <v>18</v>
      </c>
      <c r="L247" s="26" t="s">
        <v>432</v>
      </c>
      <c r="M247" s="26" t="s">
        <v>30</v>
      </c>
      <c r="N247" s="26" t="s">
        <v>29</v>
      </c>
      <c r="O247" s="49" t="s">
        <v>19</v>
      </c>
      <c r="P247" s="848"/>
      <c r="Q247" s="848"/>
      <c r="R247" s="848"/>
    </row>
    <row r="248" spans="1:15" ht="24" customHeight="1" thickTop="1">
      <c r="A248" s="637" t="s">
        <v>174</v>
      </c>
      <c r="B248" s="631"/>
      <c r="C248" s="631"/>
      <c r="D248" s="631"/>
      <c r="E248" s="632"/>
      <c r="F248" s="631"/>
      <c r="G248" s="631"/>
      <c r="H248" s="631"/>
      <c r="I248" s="631"/>
      <c r="J248" s="631"/>
      <c r="K248" s="631"/>
      <c r="L248" s="633"/>
      <c r="M248" s="631"/>
      <c r="N248" s="631"/>
      <c r="O248" s="485"/>
    </row>
    <row r="249" spans="1:18" s="41" customFormat="1" ht="40.5" customHeight="1">
      <c r="A249" s="15">
        <v>190</v>
      </c>
      <c r="B249" s="59" t="s">
        <v>1124</v>
      </c>
      <c r="C249" s="43" t="s">
        <v>1095</v>
      </c>
      <c r="D249" s="430" t="s">
        <v>648</v>
      </c>
      <c r="E249" s="318">
        <v>15</v>
      </c>
      <c r="F249" s="65">
        <v>6934</v>
      </c>
      <c r="G249" s="59">
        <v>0</v>
      </c>
      <c r="H249" s="65">
        <v>0</v>
      </c>
      <c r="I249" s="65">
        <v>0</v>
      </c>
      <c r="J249" s="65">
        <v>934</v>
      </c>
      <c r="K249" s="65">
        <v>0</v>
      </c>
      <c r="L249" s="66">
        <v>0</v>
      </c>
      <c r="M249" s="65">
        <v>0</v>
      </c>
      <c r="N249" s="59">
        <f>F249+G249+H249+I249-J249+K249-L249-M249</f>
        <v>6000</v>
      </c>
      <c r="O249" s="60"/>
      <c r="P249" s="84"/>
      <c r="Q249" s="84"/>
      <c r="R249" s="84"/>
    </row>
    <row r="250" spans="1:15" ht="15" customHeight="1">
      <c r="A250" s="589" t="s">
        <v>64</v>
      </c>
      <c r="B250" s="590"/>
      <c r="C250" s="591"/>
      <c r="D250" s="591"/>
      <c r="E250" s="592"/>
      <c r="F250" s="593">
        <f>F249</f>
        <v>6934</v>
      </c>
      <c r="G250" s="593">
        <f aca="true" t="shared" si="45" ref="G250:N250">G249</f>
        <v>0</v>
      </c>
      <c r="H250" s="593">
        <f t="shared" si="45"/>
        <v>0</v>
      </c>
      <c r="I250" s="593">
        <f t="shared" si="45"/>
        <v>0</v>
      </c>
      <c r="J250" s="593">
        <f t="shared" si="45"/>
        <v>934</v>
      </c>
      <c r="K250" s="593">
        <f t="shared" si="45"/>
        <v>0</v>
      </c>
      <c r="L250" s="593">
        <f t="shared" si="45"/>
        <v>0</v>
      </c>
      <c r="M250" s="593">
        <f t="shared" si="45"/>
        <v>0</v>
      </c>
      <c r="N250" s="593">
        <f t="shared" si="45"/>
        <v>6000</v>
      </c>
      <c r="O250" s="587"/>
    </row>
    <row r="251" spans="1:15" ht="24" customHeight="1">
      <c r="A251" s="637" t="s">
        <v>336</v>
      </c>
      <c r="B251" s="631"/>
      <c r="C251" s="631"/>
      <c r="D251" s="631"/>
      <c r="E251" s="632"/>
      <c r="F251" s="631"/>
      <c r="G251" s="631"/>
      <c r="H251" s="631"/>
      <c r="I251" s="631"/>
      <c r="J251" s="631"/>
      <c r="K251" s="631"/>
      <c r="L251" s="633"/>
      <c r="M251" s="631"/>
      <c r="N251" s="631"/>
      <c r="O251" s="485"/>
    </row>
    <row r="252" spans="1:15" ht="40.5" customHeight="1">
      <c r="A252" s="15">
        <v>16</v>
      </c>
      <c r="B252" s="59" t="s">
        <v>1461</v>
      </c>
      <c r="C252" s="43" t="s">
        <v>1462</v>
      </c>
      <c r="D252" s="398" t="s">
        <v>648</v>
      </c>
      <c r="E252" s="346">
        <v>15</v>
      </c>
      <c r="F252" s="59">
        <v>4420</v>
      </c>
      <c r="G252" s="59">
        <v>0</v>
      </c>
      <c r="H252" s="59">
        <v>0</v>
      </c>
      <c r="I252" s="59">
        <v>0</v>
      </c>
      <c r="J252" s="59">
        <v>420</v>
      </c>
      <c r="K252" s="59">
        <v>0</v>
      </c>
      <c r="L252" s="59">
        <v>0</v>
      </c>
      <c r="M252" s="59">
        <v>0</v>
      </c>
      <c r="N252" s="59">
        <f>F252+G252+H252+I252-J252+K252-L252-M252</f>
        <v>4000</v>
      </c>
      <c r="O252" s="32"/>
    </row>
    <row r="253" spans="1:15" ht="40.5" customHeight="1">
      <c r="A253" s="15">
        <v>22</v>
      </c>
      <c r="B253" s="59" t="s">
        <v>1476</v>
      </c>
      <c r="C253" s="43" t="s">
        <v>1477</v>
      </c>
      <c r="D253" s="398" t="s">
        <v>189</v>
      </c>
      <c r="E253" s="346">
        <v>14</v>
      </c>
      <c r="F253" s="59">
        <v>3977</v>
      </c>
      <c r="G253" s="59">
        <v>0</v>
      </c>
      <c r="H253" s="59">
        <v>0</v>
      </c>
      <c r="I253" s="59">
        <v>0</v>
      </c>
      <c r="J253" s="59">
        <v>345</v>
      </c>
      <c r="K253" s="59">
        <v>0</v>
      </c>
      <c r="L253" s="59">
        <v>0</v>
      </c>
      <c r="M253" s="59">
        <v>0</v>
      </c>
      <c r="N253" s="59">
        <f aca="true" t="shared" si="46" ref="N253:N259">F253+G253+H253+I253-J253+K253-L253-M253</f>
        <v>3632</v>
      </c>
      <c r="O253" s="32"/>
    </row>
    <row r="254" spans="1:15" ht="40.5" customHeight="1">
      <c r="A254" s="15">
        <v>23</v>
      </c>
      <c r="B254" s="59" t="s">
        <v>1478</v>
      </c>
      <c r="C254" s="43" t="s">
        <v>1479</v>
      </c>
      <c r="D254" s="398" t="s">
        <v>1480</v>
      </c>
      <c r="E254" s="346">
        <v>14</v>
      </c>
      <c r="F254" s="59">
        <v>3977</v>
      </c>
      <c r="G254" s="59">
        <v>0</v>
      </c>
      <c r="H254" s="59">
        <v>0</v>
      </c>
      <c r="I254" s="59">
        <v>0</v>
      </c>
      <c r="J254" s="59">
        <v>345</v>
      </c>
      <c r="K254" s="59">
        <v>0</v>
      </c>
      <c r="L254" s="59">
        <v>0</v>
      </c>
      <c r="M254" s="59">
        <v>0</v>
      </c>
      <c r="N254" s="59">
        <f t="shared" si="46"/>
        <v>3632</v>
      </c>
      <c r="O254" s="32"/>
    </row>
    <row r="255" spans="1:15" ht="40.5" customHeight="1">
      <c r="A255" s="15">
        <v>25</v>
      </c>
      <c r="B255" s="59" t="s">
        <v>1481</v>
      </c>
      <c r="C255" s="43" t="s">
        <v>1482</v>
      </c>
      <c r="D255" s="398" t="s">
        <v>1483</v>
      </c>
      <c r="E255" s="346">
        <v>14</v>
      </c>
      <c r="F255" s="59">
        <v>2422</v>
      </c>
      <c r="G255" s="59">
        <v>0</v>
      </c>
      <c r="H255" s="59">
        <v>0</v>
      </c>
      <c r="I255" s="59">
        <v>0</v>
      </c>
      <c r="J255" s="59">
        <v>0</v>
      </c>
      <c r="K255" s="59">
        <v>1</v>
      </c>
      <c r="L255" s="59">
        <v>0</v>
      </c>
      <c r="M255" s="59">
        <v>0</v>
      </c>
      <c r="N255" s="59">
        <f t="shared" si="46"/>
        <v>2423</v>
      </c>
      <c r="O255" s="32"/>
    </row>
    <row r="256" spans="1:15" ht="40.5" customHeight="1">
      <c r="A256" s="15">
        <v>27</v>
      </c>
      <c r="B256" s="59" t="s">
        <v>1484</v>
      </c>
      <c r="C256" s="43" t="s">
        <v>1485</v>
      </c>
      <c r="D256" s="398" t="s">
        <v>1480</v>
      </c>
      <c r="E256" s="346">
        <v>14</v>
      </c>
      <c r="F256" s="59">
        <v>3111</v>
      </c>
      <c r="G256" s="59">
        <v>0</v>
      </c>
      <c r="H256" s="59">
        <v>0</v>
      </c>
      <c r="I256" s="59">
        <v>0</v>
      </c>
      <c r="J256" s="59">
        <v>109</v>
      </c>
      <c r="K256" s="59">
        <v>0</v>
      </c>
      <c r="L256" s="59">
        <v>0</v>
      </c>
      <c r="M256" s="59">
        <v>0</v>
      </c>
      <c r="N256" s="59">
        <f t="shared" si="46"/>
        <v>3002</v>
      </c>
      <c r="O256" s="32"/>
    </row>
    <row r="257" spans="1:15" ht="40.5" customHeight="1">
      <c r="A257" s="15">
        <v>28</v>
      </c>
      <c r="B257" s="59" t="s">
        <v>1486</v>
      </c>
      <c r="C257" s="43" t="s">
        <v>1487</v>
      </c>
      <c r="D257" s="398" t="s">
        <v>1480</v>
      </c>
      <c r="E257" s="346">
        <v>14</v>
      </c>
      <c r="F257" s="59">
        <v>3111</v>
      </c>
      <c r="G257" s="59">
        <v>0</v>
      </c>
      <c r="H257" s="59">
        <v>0</v>
      </c>
      <c r="I257" s="59">
        <v>0</v>
      </c>
      <c r="J257" s="59">
        <v>109</v>
      </c>
      <c r="K257" s="59">
        <v>0</v>
      </c>
      <c r="L257" s="59">
        <v>0</v>
      </c>
      <c r="M257" s="59">
        <v>0</v>
      </c>
      <c r="N257" s="59">
        <f t="shared" si="46"/>
        <v>3002</v>
      </c>
      <c r="O257" s="32"/>
    </row>
    <row r="258" spans="1:15" ht="40.5" customHeight="1">
      <c r="A258" s="15">
        <v>31</v>
      </c>
      <c r="B258" s="59" t="s">
        <v>1488</v>
      </c>
      <c r="C258" s="43" t="s">
        <v>1489</v>
      </c>
      <c r="D258" s="398" t="s">
        <v>1483</v>
      </c>
      <c r="E258" s="346">
        <v>14</v>
      </c>
      <c r="F258" s="59">
        <v>2422</v>
      </c>
      <c r="G258" s="59">
        <v>0</v>
      </c>
      <c r="H258" s="59">
        <v>0</v>
      </c>
      <c r="I258" s="59">
        <v>0</v>
      </c>
      <c r="J258" s="59">
        <v>0</v>
      </c>
      <c r="K258" s="59">
        <v>1</v>
      </c>
      <c r="L258" s="59">
        <v>0</v>
      </c>
      <c r="M258" s="59">
        <v>0</v>
      </c>
      <c r="N258" s="59">
        <f t="shared" si="46"/>
        <v>2423</v>
      </c>
      <c r="O258" s="32"/>
    </row>
    <row r="259" spans="1:15" ht="40.5" customHeight="1">
      <c r="A259" s="15">
        <v>215</v>
      </c>
      <c r="B259" s="59" t="s">
        <v>534</v>
      </c>
      <c r="C259" s="43" t="s">
        <v>632</v>
      </c>
      <c r="D259" s="398" t="s">
        <v>189</v>
      </c>
      <c r="E259" s="346">
        <v>15</v>
      </c>
      <c r="F259" s="59">
        <v>2974</v>
      </c>
      <c r="G259" s="59">
        <v>0</v>
      </c>
      <c r="H259" s="59">
        <v>0</v>
      </c>
      <c r="I259" s="59">
        <v>0</v>
      </c>
      <c r="J259" s="59">
        <v>74</v>
      </c>
      <c r="K259" s="59">
        <v>0</v>
      </c>
      <c r="L259" s="59">
        <v>0</v>
      </c>
      <c r="M259" s="59">
        <v>0</v>
      </c>
      <c r="N259" s="59">
        <f t="shared" si="46"/>
        <v>2900</v>
      </c>
      <c r="O259" s="32"/>
    </row>
    <row r="260" spans="1:15" ht="18">
      <c r="A260" s="589" t="s">
        <v>64</v>
      </c>
      <c r="B260" s="590"/>
      <c r="C260" s="591"/>
      <c r="D260" s="591"/>
      <c r="E260" s="592"/>
      <c r="F260" s="593">
        <f>SUM(F252:F259)</f>
        <v>26414</v>
      </c>
      <c r="G260" s="593">
        <f aca="true" t="shared" si="47" ref="G260:N260">SUM(G252:G259)</f>
        <v>0</v>
      </c>
      <c r="H260" s="593">
        <f t="shared" si="47"/>
        <v>0</v>
      </c>
      <c r="I260" s="593">
        <f t="shared" si="47"/>
        <v>0</v>
      </c>
      <c r="J260" s="593">
        <f t="shared" si="47"/>
        <v>1402</v>
      </c>
      <c r="K260" s="593">
        <f t="shared" si="47"/>
        <v>2</v>
      </c>
      <c r="L260" s="593">
        <f t="shared" si="47"/>
        <v>0</v>
      </c>
      <c r="M260" s="593">
        <f t="shared" si="47"/>
        <v>0</v>
      </c>
      <c r="N260" s="593">
        <f t="shared" si="47"/>
        <v>25014</v>
      </c>
      <c r="O260" s="587"/>
    </row>
    <row r="261" spans="1:18" s="23" customFormat="1" ht="27" customHeight="1">
      <c r="A261" s="56"/>
      <c r="B261" s="52" t="s">
        <v>31</v>
      </c>
      <c r="C261" s="57"/>
      <c r="D261" s="57"/>
      <c r="E261" s="336"/>
      <c r="F261" s="71">
        <f aca="true" t="shared" si="48" ref="F261:N261">F250+F260</f>
        <v>33348</v>
      </c>
      <c r="G261" s="71">
        <f t="shared" si="48"/>
        <v>0</v>
      </c>
      <c r="H261" s="71">
        <f t="shared" si="48"/>
        <v>0</v>
      </c>
      <c r="I261" s="71">
        <f t="shared" si="48"/>
        <v>0</v>
      </c>
      <c r="J261" s="71">
        <f t="shared" si="48"/>
        <v>2336</v>
      </c>
      <c r="K261" s="71">
        <f t="shared" si="48"/>
        <v>2</v>
      </c>
      <c r="L261" s="71">
        <f t="shared" si="48"/>
        <v>0</v>
      </c>
      <c r="M261" s="71">
        <f t="shared" si="48"/>
        <v>0</v>
      </c>
      <c r="N261" s="71">
        <f t="shared" si="48"/>
        <v>31014</v>
      </c>
      <c r="O261" s="58"/>
      <c r="P261" s="847"/>
      <c r="Q261" s="847"/>
      <c r="R261" s="847"/>
    </row>
    <row r="262" spans="1:15" ht="46.5" customHeight="1">
      <c r="A262" s="21"/>
      <c r="B262" s="8"/>
      <c r="C262" s="8"/>
      <c r="D262" s="8"/>
      <c r="E262" s="315"/>
      <c r="F262" s="8"/>
      <c r="G262" s="8"/>
      <c r="H262" s="8"/>
      <c r="I262" s="8"/>
      <c r="J262" s="8"/>
      <c r="K262" s="8"/>
      <c r="L262" s="22"/>
      <c r="M262" s="8"/>
      <c r="N262" s="8"/>
      <c r="O262" s="31"/>
    </row>
    <row r="263" spans="1:15" ht="18.75">
      <c r="A263" s="437"/>
      <c r="B263" s="438"/>
      <c r="C263" s="438"/>
      <c r="D263" s="438" t="s">
        <v>463</v>
      </c>
      <c r="F263" s="439"/>
      <c r="G263" s="438"/>
      <c r="H263" s="438"/>
      <c r="J263" s="443" t="s">
        <v>464</v>
      </c>
      <c r="K263" s="438"/>
      <c r="L263" s="438"/>
      <c r="N263" s="438" t="s">
        <v>464</v>
      </c>
      <c r="O263" s="440"/>
    </row>
    <row r="264" spans="1:18" s="103" customFormat="1" ht="17.25" customHeight="1">
      <c r="A264" s="437" t="s">
        <v>472</v>
      </c>
      <c r="B264" s="438"/>
      <c r="C264" s="438"/>
      <c r="D264" s="443" t="s">
        <v>1285</v>
      </c>
      <c r="E264" s="438"/>
      <c r="F264" s="439"/>
      <c r="G264" s="438"/>
      <c r="H264" s="438"/>
      <c r="J264" s="443" t="s">
        <v>975</v>
      </c>
      <c r="K264" s="438"/>
      <c r="L264" s="437"/>
      <c r="M264" s="438" t="s">
        <v>972</v>
      </c>
      <c r="N264" s="438"/>
      <c r="O264" s="441"/>
      <c r="P264" s="106"/>
      <c r="Q264" s="106"/>
      <c r="R264" s="106"/>
    </row>
    <row r="265" spans="1:18" s="103" customFormat="1" ht="14.25" customHeight="1">
      <c r="A265" s="437"/>
      <c r="B265" s="438"/>
      <c r="C265" s="438"/>
      <c r="D265" s="443" t="s">
        <v>599</v>
      </c>
      <c r="E265" s="438"/>
      <c r="F265" s="439"/>
      <c r="G265" s="438"/>
      <c r="H265" s="438"/>
      <c r="J265" s="442" t="s">
        <v>461</v>
      </c>
      <c r="K265" s="438"/>
      <c r="L265" s="438"/>
      <c r="M265" s="438" t="s">
        <v>462</v>
      </c>
      <c r="N265" s="438"/>
      <c r="O265" s="440"/>
      <c r="P265" s="106"/>
      <c r="Q265" s="106"/>
      <c r="R265" s="106"/>
    </row>
    <row r="266" spans="1:18" s="103" customFormat="1" ht="20.25">
      <c r="A266" s="106"/>
      <c r="B266" s="107"/>
      <c r="C266" s="107"/>
      <c r="D266" s="105"/>
      <c r="E266" s="378"/>
      <c r="F266" s="107"/>
      <c r="G266" s="107"/>
      <c r="H266" s="107"/>
      <c r="I266" s="107"/>
      <c r="K266" s="107"/>
      <c r="L266" s="107"/>
      <c r="M266" s="105"/>
      <c r="N266" s="107"/>
      <c r="O266" s="107"/>
      <c r="P266" s="106"/>
      <c r="Q266" s="106"/>
      <c r="R266" s="106"/>
    </row>
    <row r="267" spans="1:15" ht="25.5" customHeight="1">
      <c r="A267" s="3" t="s">
        <v>0</v>
      </c>
      <c r="B267" s="20"/>
      <c r="C267" s="4"/>
      <c r="D267" s="93" t="s">
        <v>63</v>
      </c>
      <c r="E267" s="325"/>
      <c r="F267" s="4"/>
      <c r="G267" s="4"/>
      <c r="H267" s="4"/>
      <c r="I267" s="4"/>
      <c r="J267" s="4"/>
      <c r="K267" s="4"/>
      <c r="L267" s="5"/>
      <c r="M267" s="4"/>
      <c r="N267" s="4"/>
      <c r="O267" s="27"/>
    </row>
    <row r="268" spans="1:15" ht="15.75" customHeight="1">
      <c r="A268" s="6"/>
      <c r="B268" s="98" t="s">
        <v>612</v>
      </c>
      <c r="C268" s="7"/>
      <c r="D268" s="7"/>
      <c r="E268" s="315"/>
      <c r="F268" s="7"/>
      <c r="G268" s="7"/>
      <c r="H268" s="7"/>
      <c r="I268" s="8"/>
      <c r="J268" s="7"/>
      <c r="K268" s="7"/>
      <c r="L268" s="9"/>
      <c r="M268" s="7"/>
      <c r="N268" s="7"/>
      <c r="O268" s="391" t="s">
        <v>1421</v>
      </c>
    </row>
    <row r="269" spans="1:15" ht="19.5" customHeight="1">
      <c r="A269" s="10"/>
      <c r="B269" s="44"/>
      <c r="C269" s="11"/>
      <c r="D269" s="95" t="s">
        <v>1471</v>
      </c>
      <c r="E269" s="316"/>
      <c r="F269" s="12"/>
      <c r="G269" s="12"/>
      <c r="H269" s="12"/>
      <c r="I269" s="12"/>
      <c r="J269" s="12"/>
      <c r="K269" s="12"/>
      <c r="L269" s="13"/>
      <c r="M269" s="12"/>
      <c r="N269" s="12"/>
      <c r="O269" s="28"/>
    </row>
    <row r="270" spans="1:18" s="70" customFormat="1" ht="23.25" thickBot="1">
      <c r="A270" s="46" t="s">
        <v>427</v>
      </c>
      <c r="B270" s="62" t="s">
        <v>428</v>
      </c>
      <c r="C270" s="62" t="s">
        <v>1</v>
      </c>
      <c r="D270" s="62" t="s">
        <v>426</v>
      </c>
      <c r="E270" s="337" t="s">
        <v>434</v>
      </c>
      <c r="F270" s="26" t="s">
        <v>423</v>
      </c>
      <c r="G270" s="26" t="s">
        <v>424</v>
      </c>
      <c r="H270" s="26" t="s">
        <v>33</v>
      </c>
      <c r="I270" s="26" t="s">
        <v>341</v>
      </c>
      <c r="J270" s="26" t="s">
        <v>17</v>
      </c>
      <c r="K270" s="26" t="s">
        <v>18</v>
      </c>
      <c r="L270" s="26" t="s">
        <v>432</v>
      </c>
      <c r="M270" s="26" t="s">
        <v>30</v>
      </c>
      <c r="N270" s="26" t="s">
        <v>29</v>
      </c>
      <c r="O270" s="63" t="s">
        <v>19</v>
      </c>
      <c r="P270" s="849"/>
      <c r="Q270" s="849"/>
      <c r="R270" s="849"/>
    </row>
    <row r="271" spans="1:15" ht="17.25" customHeight="1" thickTop="1">
      <c r="A271" s="782" t="s">
        <v>613</v>
      </c>
      <c r="B271" s="766"/>
      <c r="C271" s="767"/>
      <c r="D271" s="767"/>
      <c r="E271" s="768"/>
      <c r="F271" s="766"/>
      <c r="G271" s="766"/>
      <c r="H271" s="766"/>
      <c r="I271" s="766"/>
      <c r="J271" s="766"/>
      <c r="K271" s="766"/>
      <c r="L271" s="766"/>
      <c r="M271" s="766"/>
      <c r="N271" s="766"/>
      <c r="O271" s="680"/>
    </row>
    <row r="272" spans="1:18" s="41" customFormat="1" ht="42" customHeight="1">
      <c r="A272" s="15">
        <v>196</v>
      </c>
      <c r="B272" s="59" t="s">
        <v>1036</v>
      </c>
      <c r="C272" s="43" t="s">
        <v>1249</v>
      </c>
      <c r="D272" s="430" t="s">
        <v>1037</v>
      </c>
      <c r="E272" s="318">
        <v>15</v>
      </c>
      <c r="F272" s="65">
        <v>1923</v>
      </c>
      <c r="G272" s="65">
        <v>0</v>
      </c>
      <c r="H272" s="65">
        <v>0</v>
      </c>
      <c r="I272" s="65">
        <v>0</v>
      </c>
      <c r="J272" s="65">
        <v>0</v>
      </c>
      <c r="K272" s="65">
        <v>77</v>
      </c>
      <c r="L272" s="66">
        <v>0</v>
      </c>
      <c r="M272" s="65">
        <v>0</v>
      </c>
      <c r="N272" s="59">
        <f aca="true" t="shared" si="49" ref="N272:N277">F272+G272+H272+I272-J272+K272-L272-M272</f>
        <v>2000</v>
      </c>
      <c r="O272" s="60"/>
      <c r="P272" s="84"/>
      <c r="Q272" s="84"/>
      <c r="R272" s="84"/>
    </row>
    <row r="273" spans="1:18" s="41" customFormat="1" ht="42" customHeight="1">
      <c r="A273" s="15">
        <v>197</v>
      </c>
      <c r="B273" s="59" t="s">
        <v>1038</v>
      </c>
      <c r="C273" s="43" t="s">
        <v>1125</v>
      </c>
      <c r="D273" s="430" t="s">
        <v>2</v>
      </c>
      <c r="E273" s="318">
        <v>15</v>
      </c>
      <c r="F273" s="65">
        <v>3109</v>
      </c>
      <c r="G273" s="65">
        <v>0</v>
      </c>
      <c r="H273" s="65">
        <v>0</v>
      </c>
      <c r="I273" s="65">
        <v>0</v>
      </c>
      <c r="J273" s="65">
        <v>109</v>
      </c>
      <c r="K273" s="65">
        <v>0</v>
      </c>
      <c r="L273" s="66">
        <v>0</v>
      </c>
      <c r="M273" s="65">
        <v>0</v>
      </c>
      <c r="N273" s="59">
        <f t="shared" si="49"/>
        <v>3000</v>
      </c>
      <c r="O273" s="60"/>
      <c r="P273" s="84"/>
      <c r="Q273" s="84"/>
      <c r="R273" s="84"/>
    </row>
    <row r="274" spans="1:15" ht="42" customHeight="1">
      <c r="A274" s="15">
        <v>198</v>
      </c>
      <c r="B274" s="59" t="s">
        <v>1039</v>
      </c>
      <c r="C274" s="43" t="s">
        <v>1275</v>
      </c>
      <c r="D274" s="398" t="s">
        <v>673</v>
      </c>
      <c r="E274" s="346">
        <v>15</v>
      </c>
      <c r="F274" s="59">
        <v>3446</v>
      </c>
      <c r="G274" s="59">
        <v>0</v>
      </c>
      <c r="H274" s="59">
        <v>0</v>
      </c>
      <c r="I274" s="59">
        <v>0</v>
      </c>
      <c r="J274" s="59">
        <v>146</v>
      </c>
      <c r="K274" s="59">
        <v>0</v>
      </c>
      <c r="L274" s="59">
        <v>0</v>
      </c>
      <c r="M274" s="59">
        <v>0</v>
      </c>
      <c r="N274" s="59">
        <f t="shared" si="49"/>
        <v>3300</v>
      </c>
      <c r="O274" s="32"/>
    </row>
    <row r="275" spans="1:15" ht="42" customHeight="1">
      <c r="A275" s="15">
        <v>199</v>
      </c>
      <c r="B275" s="59" t="s">
        <v>1040</v>
      </c>
      <c r="C275" s="43" t="s">
        <v>1126</v>
      </c>
      <c r="D275" s="398" t="s">
        <v>51</v>
      </c>
      <c r="E275" s="346">
        <v>15</v>
      </c>
      <c r="F275" s="59">
        <v>3109</v>
      </c>
      <c r="G275" s="59">
        <v>0</v>
      </c>
      <c r="H275" s="59">
        <v>0</v>
      </c>
      <c r="I275" s="59">
        <v>0</v>
      </c>
      <c r="J275" s="59">
        <v>109</v>
      </c>
      <c r="K275" s="59">
        <v>0</v>
      </c>
      <c r="L275" s="59">
        <v>0</v>
      </c>
      <c r="M275" s="59">
        <v>0</v>
      </c>
      <c r="N275" s="59">
        <f t="shared" si="49"/>
        <v>3000</v>
      </c>
      <c r="O275" s="32"/>
    </row>
    <row r="276" spans="1:15" ht="42" customHeight="1">
      <c r="A276" s="15">
        <v>334</v>
      </c>
      <c r="B276" s="59" t="s">
        <v>783</v>
      </c>
      <c r="C276" s="43" t="s">
        <v>784</v>
      </c>
      <c r="D276" s="398" t="s">
        <v>785</v>
      </c>
      <c r="E276" s="312">
        <v>15</v>
      </c>
      <c r="F276" s="189">
        <v>3109</v>
      </c>
      <c r="G276" s="189">
        <v>0</v>
      </c>
      <c r="H276" s="189">
        <v>0</v>
      </c>
      <c r="I276" s="189">
        <v>0</v>
      </c>
      <c r="J276" s="189">
        <v>109</v>
      </c>
      <c r="K276" s="189">
        <v>0</v>
      </c>
      <c r="L276" s="189">
        <v>0</v>
      </c>
      <c r="M276" s="189">
        <v>0</v>
      </c>
      <c r="N276" s="59">
        <f t="shared" si="49"/>
        <v>3000</v>
      </c>
      <c r="O276" s="845"/>
    </row>
    <row r="277" spans="1:15" ht="42" customHeight="1">
      <c r="A277" s="15">
        <v>412</v>
      </c>
      <c r="B277" s="59" t="s">
        <v>1353</v>
      </c>
      <c r="C277" s="43" t="s">
        <v>1354</v>
      </c>
      <c r="D277" s="398" t="s">
        <v>2</v>
      </c>
      <c r="E277" s="312">
        <v>15</v>
      </c>
      <c r="F277" s="189">
        <v>2509</v>
      </c>
      <c r="G277" s="189">
        <v>0</v>
      </c>
      <c r="H277" s="189">
        <v>0</v>
      </c>
      <c r="I277" s="189">
        <v>0</v>
      </c>
      <c r="J277" s="189">
        <v>9</v>
      </c>
      <c r="K277" s="189">
        <v>0</v>
      </c>
      <c r="L277" s="189">
        <v>0</v>
      </c>
      <c r="M277" s="189">
        <v>0</v>
      </c>
      <c r="N277" s="59">
        <f t="shared" si="49"/>
        <v>2500</v>
      </c>
      <c r="O277" s="845"/>
    </row>
    <row r="278" spans="1:18" s="220" customFormat="1" ht="12" customHeight="1">
      <c r="A278" s="623"/>
      <c r="B278" s="624" t="s">
        <v>450</v>
      </c>
      <c r="C278" s="624"/>
      <c r="D278" s="624"/>
      <c r="E278" s="625"/>
      <c r="F278" s="624">
        <f>SUM(F272:F277)</f>
        <v>17205</v>
      </c>
      <c r="G278" s="624">
        <f aca="true" t="shared" si="50" ref="G278:N278">SUM(G272:G277)</f>
        <v>0</v>
      </c>
      <c r="H278" s="624">
        <f t="shared" si="50"/>
        <v>0</v>
      </c>
      <c r="I278" s="624">
        <f t="shared" si="50"/>
        <v>0</v>
      </c>
      <c r="J278" s="624">
        <f t="shared" si="50"/>
        <v>482</v>
      </c>
      <c r="K278" s="624">
        <f t="shared" si="50"/>
        <v>77</v>
      </c>
      <c r="L278" s="624">
        <f t="shared" si="50"/>
        <v>0</v>
      </c>
      <c r="M278" s="624">
        <f t="shared" si="50"/>
        <v>0</v>
      </c>
      <c r="N278" s="624">
        <f t="shared" si="50"/>
        <v>16800</v>
      </c>
      <c r="O278" s="624"/>
      <c r="P278" s="850"/>
      <c r="Q278" s="850"/>
      <c r="R278" s="850"/>
    </row>
    <row r="279" spans="1:18" ht="18.75" customHeight="1">
      <c r="A279" s="100" t="s">
        <v>579</v>
      </c>
      <c r="B279" s="81"/>
      <c r="C279" s="404"/>
      <c r="D279" s="75"/>
      <c r="E279" s="335"/>
      <c r="F279" s="74"/>
      <c r="G279" s="74"/>
      <c r="H279" s="74"/>
      <c r="I279" s="74"/>
      <c r="J279" s="74"/>
      <c r="K279" s="74"/>
      <c r="L279" s="74"/>
      <c r="M279" s="74"/>
      <c r="N279" s="74"/>
      <c r="O279" s="76"/>
      <c r="P279" s="2"/>
      <c r="Q279" s="2"/>
      <c r="R279" s="2"/>
    </row>
    <row r="280" spans="1:18" ht="40.5" customHeight="1">
      <c r="A280" s="659">
        <v>370</v>
      </c>
      <c r="B280" s="494" t="s">
        <v>1160</v>
      </c>
      <c r="C280" s="656" t="s">
        <v>1195</v>
      </c>
      <c r="D280" s="398" t="s">
        <v>441</v>
      </c>
      <c r="E280" s="346">
        <v>15</v>
      </c>
      <c r="F280" s="59">
        <v>3109</v>
      </c>
      <c r="G280" s="59">
        <v>0</v>
      </c>
      <c r="H280" s="59">
        <v>0</v>
      </c>
      <c r="I280" s="59">
        <v>0</v>
      </c>
      <c r="J280" s="59">
        <v>109</v>
      </c>
      <c r="K280" s="59">
        <v>0</v>
      </c>
      <c r="L280" s="59">
        <v>0</v>
      </c>
      <c r="M280" s="59">
        <v>0</v>
      </c>
      <c r="N280" s="189">
        <f>F280+G280+H280+I280-J280+K280-L280+M280</f>
        <v>3000</v>
      </c>
      <c r="O280" s="29"/>
      <c r="P280" s="2"/>
      <c r="Q280" s="2"/>
      <c r="R280" s="2"/>
    </row>
    <row r="281" spans="1:18" ht="40.5" customHeight="1">
      <c r="A281" s="659">
        <v>371</v>
      </c>
      <c r="B281" s="494" t="s">
        <v>1161</v>
      </c>
      <c r="C281" s="656" t="s">
        <v>1196</v>
      </c>
      <c r="D281" s="398" t="s">
        <v>441</v>
      </c>
      <c r="E281" s="346">
        <v>15</v>
      </c>
      <c r="F281" s="59">
        <v>3109</v>
      </c>
      <c r="G281" s="59">
        <v>0</v>
      </c>
      <c r="H281" s="59">
        <v>0</v>
      </c>
      <c r="I281" s="59">
        <v>0</v>
      </c>
      <c r="J281" s="59">
        <v>109</v>
      </c>
      <c r="K281" s="59">
        <v>0</v>
      </c>
      <c r="L281" s="59">
        <v>0</v>
      </c>
      <c r="M281" s="59">
        <v>0</v>
      </c>
      <c r="N281" s="189">
        <f>F281+G281+H281+I281-J281+K281-L281+M281</f>
        <v>3000</v>
      </c>
      <c r="O281" s="29"/>
      <c r="P281" s="2"/>
      <c r="Q281" s="2"/>
      <c r="R281" s="2"/>
    </row>
    <row r="282" spans="1:18" ht="12" customHeight="1">
      <c r="A282" s="581" t="s">
        <v>64</v>
      </c>
      <c r="B282" s="674"/>
      <c r="C282" s="595"/>
      <c r="D282" s="591"/>
      <c r="E282" s="592"/>
      <c r="F282" s="611">
        <f>SUM(F280:F281)</f>
        <v>6218</v>
      </c>
      <c r="G282" s="611">
        <f aca="true" t="shared" si="51" ref="G282:N282">SUM(G280:G281)</f>
        <v>0</v>
      </c>
      <c r="H282" s="611">
        <f t="shared" si="51"/>
        <v>0</v>
      </c>
      <c r="I282" s="611">
        <f t="shared" si="51"/>
        <v>0</v>
      </c>
      <c r="J282" s="611">
        <f t="shared" si="51"/>
        <v>218</v>
      </c>
      <c r="K282" s="611">
        <f t="shared" si="51"/>
        <v>0</v>
      </c>
      <c r="L282" s="611">
        <f t="shared" si="51"/>
        <v>0</v>
      </c>
      <c r="M282" s="611">
        <f t="shared" si="51"/>
        <v>0</v>
      </c>
      <c r="N282" s="611">
        <f t="shared" si="51"/>
        <v>6000</v>
      </c>
      <c r="O282" s="587"/>
      <c r="P282" s="2"/>
      <c r="Q282" s="2"/>
      <c r="R282" s="2"/>
    </row>
    <row r="283" spans="1:15" ht="26.25" customHeight="1">
      <c r="A283" s="836"/>
      <c r="B283" s="837" t="s">
        <v>841</v>
      </c>
      <c r="C283" s="838"/>
      <c r="D283" s="838"/>
      <c r="E283" s="839"/>
      <c r="F283" s="838"/>
      <c r="G283" s="838"/>
      <c r="H283" s="838"/>
      <c r="I283" s="840"/>
      <c r="J283" s="838"/>
      <c r="K283" s="838"/>
      <c r="L283" s="841"/>
      <c r="M283" s="838"/>
      <c r="N283" s="838"/>
      <c r="O283" s="842"/>
    </row>
    <row r="284" spans="1:15" ht="18.75" customHeight="1">
      <c r="A284" s="782" t="s">
        <v>840</v>
      </c>
      <c r="B284" s="766"/>
      <c r="C284" s="767"/>
      <c r="D284" s="767"/>
      <c r="E284" s="768"/>
      <c r="F284" s="766"/>
      <c r="G284" s="766"/>
      <c r="H284" s="766"/>
      <c r="I284" s="766"/>
      <c r="J284" s="766"/>
      <c r="K284" s="766"/>
      <c r="L284" s="766"/>
      <c r="M284" s="766"/>
      <c r="N284" s="766"/>
      <c r="O284" s="680"/>
    </row>
    <row r="285" spans="1:15" ht="43.5" customHeight="1">
      <c r="A285" s="108">
        <v>18</v>
      </c>
      <c r="B285" s="14" t="s">
        <v>1463</v>
      </c>
      <c r="C285" s="43" t="s">
        <v>1464</v>
      </c>
      <c r="D285" s="398" t="s">
        <v>344</v>
      </c>
      <c r="E285" s="346">
        <v>15</v>
      </c>
      <c r="F285" s="59">
        <v>3109</v>
      </c>
      <c r="G285" s="59">
        <v>0</v>
      </c>
      <c r="H285" s="59">
        <v>0</v>
      </c>
      <c r="I285" s="59">
        <v>0</v>
      </c>
      <c r="J285" s="59">
        <v>109</v>
      </c>
      <c r="K285" s="59">
        <v>0</v>
      </c>
      <c r="L285" s="59">
        <v>0</v>
      </c>
      <c r="M285" s="59">
        <v>0</v>
      </c>
      <c r="N285" s="59">
        <f>F285+G285+H285+I285-J285+K285-L285-M285</f>
        <v>3000</v>
      </c>
      <c r="O285" s="29"/>
    </row>
    <row r="286" spans="1:15" ht="43.5" customHeight="1">
      <c r="A286" s="108">
        <v>200</v>
      </c>
      <c r="B286" s="14" t="s">
        <v>1041</v>
      </c>
      <c r="C286" s="43" t="s">
        <v>1127</v>
      </c>
      <c r="D286" s="398" t="s">
        <v>344</v>
      </c>
      <c r="E286" s="346">
        <v>15</v>
      </c>
      <c r="F286" s="59">
        <v>3390</v>
      </c>
      <c r="G286" s="59">
        <v>0</v>
      </c>
      <c r="H286" s="59">
        <v>0</v>
      </c>
      <c r="I286" s="59">
        <v>0</v>
      </c>
      <c r="J286" s="59">
        <v>140</v>
      </c>
      <c r="K286" s="59">
        <v>0</v>
      </c>
      <c r="L286" s="59">
        <v>0</v>
      </c>
      <c r="M286" s="59">
        <v>0</v>
      </c>
      <c r="N286" s="59">
        <f>F286+G286+H286+I286-J286+K286-L286-M286</f>
        <v>3250</v>
      </c>
      <c r="O286" s="29"/>
    </row>
    <row r="287" spans="1:15" ht="42" customHeight="1">
      <c r="A287" s="108">
        <v>104</v>
      </c>
      <c r="B287" s="14" t="s">
        <v>1310</v>
      </c>
      <c r="C287" s="43" t="s">
        <v>1309</v>
      </c>
      <c r="D287" s="398" t="s">
        <v>1037</v>
      </c>
      <c r="E287" s="346">
        <v>15</v>
      </c>
      <c r="F287" s="59">
        <v>1923</v>
      </c>
      <c r="G287" s="59">
        <v>0</v>
      </c>
      <c r="H287" s="59">
        <v>0</v>
      </c>
      <c r="I287" s="59">
        <v>0</v>
      </c>
      <c r="J287" s="59">
        <v>0</v>
      </c>
      <c r="K287" s="59">
        <v>77</v>
      </c>
      <c r="L287" s="59">
        <v>0</v>
      </c>
      <c r="M287" s="59">
        <v>0</v>
      </c>
      <c r="N287" s="59">
        <f>F287+G287+H287+I287-J287+K287-L287-M287</f>
        <v>2000</v>
      </c>
      <c r="O287" s="29"/>
    </row>
    <row r="288" spans="1:18" s="220" customFormat="1" ht="12" customHeight="1">
      <c r="A288" s="623"/>
      <c r="B288" s="624" t="s">
        <v>450</v>
      </c>
      <c r="C288" s="624"/>
      <c r="D288" s="624"/>
      <c r="E288" s="625"/>
      <c r="F288" s="624">
        <f>SUM(F285:F287)</f>
        <v>8422</v>
      </c>
      <c r="G288" s="624">
        <f aca="true" t="shared" si="52" ref="G288:N288">SUM(G285:G287)</f>
        <v>0</v>
      </c>
      <c r="H288" s="624">
        <f t="shared" si="52"/>
        <v>0</v>
      </c>
      <c r="I288" s="624">
        <f t="shared" si="52"/>
        <v>0</v>
      </c>
      <c r="J288" s="624">
        <f t="shared" si="52"/>
        <v>249</v>
      </c>
      <c r="K288" s="624">
        <f t="shared" si="52"/>
        <v>77</v>
      </c>
      <c r="L288" s="624">
        <f t="shared" si="52"/>
        <v>0</v>
      </c>
      <c r="M288" s="624">
        <f t="shared" si="52"/>
        <v>0</v>
      </c>
      <c r="N288" s="624">
        <f t="shared" si="52"/>
        <v>8250</v>
      </c>
      <c r="O288" s="624"/>
      <c r="P288" s="850"/>
      <c r="Q288" s="850"/>
      <c r="R288" s="850"/>
    </row>
    <row r="289" spans="1:18" s="23" customFormat="1" ht="19.5" customHeight="1">
      <c r="A289" s="56"/>
      <c r="B289" s="52" t="s">
        <v>31</v>
      </c>
      <c r="C289" s="61"/>
      <c r="D289" s="61"/>
      <c r="E289" s="347"/>
      <c r="F289" s="71">
        <f>F278+F282+F288</f>
        <v>31845</v>
      </c>
      <c r="G289" s="71">
        <f aca="true" t="shared" si="53" ref="G289:N289">G278+G282+G288</f>
        <v>0</v>
      </c>
      <c r="H289" s="71">
        <f t="shared" si="53"/>
        <v>0</v>
      </c>
      <c r="I289" s="71">
        <f t="shared" si="53"/>
        <v>0</v>
      </c>
      <c r="J289" s="71">
        <f t="shared" si="53"/>
        <v>949</v>
      </c>
      <c r="K289" s="71">
        <f t="shared" si="53"/>
        <v>154</v>
      </c>
      <c r="L289" s="71">
        <f t="shared" si="53"/>
        <v>0</v>
      </c>
      <c r="M289" s="71">
        <f t="shared" si="53"/>
        <v>0</v>
      </c>
      <c r="N289" s="71">
        <f t="shared" si="53"/>
        <v>31050</v>
      </c>
      <c r="O289" s="57"/>
      <c r="P289" s="847"/>
      <c r="Q289" s="847"/>
      <c r="R289" s="847"/>
    </row>
    <row r="290" spans="1:15" ht="14.25" customHeight="1">
      <c r="A290" s="437"/>
      <c r="B290" s="438"/>
      <c r="C290" s="438"/>
      <c r="D290" s="438" t="s">
        <v>463</v>
      </c>
      <c r="F290" s="439"/>
      <c r="G290" s="438"/>
      <c r="H290" s="438"/>
      <c r="J290" s="443" t="s">
        <v>464</v>
      </c>
      <c r="K290" s="438"/>
      <c r="L290" s="438"/>
      <c r="N290" s="438" t="s">
        <v>464</v>
      </c>
      <c r="O290" s="440"/>
    </row>
    <row r="291" spans="1:18" s="103" customFormat="1" ht="14.25" customHeight="1">
      <c r="A291" s="437" t="s">
        <v>472</v>
      </c>
      <c r="B291" s="438"/>
      <c r="C291" s="438"/>
      <c r="D291" s="443" t="s">
        <v>1285</v>
      </c>
      <c r="E291" s="438"/>
      <c r="F291" s="439"/>
      <c r="G291" s="438"/>
      <c r="H291" s="438"/>
      <c r="J291" s="443" t="s">
        <v>975</v>
      </c>
      <c r="K291" s="438"/>
      <c r="L291" s="437"/>
      <c r="M291" s="438" t="s">
        <v>972</v>
      </c>
      <c r="N291" s="438"/>
      <c r="O291" s="441"/>
      <c r="P291" s="106"/>
      <c r="Q291" s="106"/>
      <c r="R291" s="106"/>
    </row>
    <row r="292" spans="1:18" s="103" customFormat="1" ht="14.25" customHeight="1">
      <c r="A292" s="437"/>
      <c r="B292" s="438"/>
      <c r="C292" s="438"/>
      <c r="D292" s="443" t="s">
        <v>599</v>
      </c>
      <c r="E292" s="438"/>
      <c r="F292" s="439"/>
      <c r="G292" s="438"/>
      <c r="H292" s="438"/>
      <c r="J292" s="442" t="s">
        <v>461</v>
      </c>
      <c r="K292" s="438"/>
      <c r="L292" s="438"/>
      <c r="M292" s="438" t="s">
        <v>462</v>
      </c>
      <c r="N292" s="438"/>
      <c r="O292" s="440"/>
      <c r="P292" s="106"/>
      <c r="Q292" s="106"/>
      <c r="R292" s="106"/>
    </row>
    <row r="293" spans="1:15" ht="26.25">
      <c r="A293" s="3" t="s">
        <v>0</v>
      </c>
      <c r="B293" s="33"/>
      <c r="C293" s="4"/>
      <c r="D293" s="109" t="s">
        <v>63</v>
      </c>
      <c r="E293" s="379"/>
      <c r="F293" s="4"/>
      <c r="G293" s="4"/>
      <c r="H293" s="4"/>
      <c r="I293" s="4"/>
      <c r="J293" s="4"/>
      <c r="K293" s="4"/>
      <c r="L293" s="5"/>
      <c r="M293" s="4"/>
      <c r="N293" s="4"/>
      <c r="O293" s="27"/>
    </row>
    <row r="294" spans="1:15" ht="18">
      <c r="A294" s="6"/>
      <c r="B294" s="110" t="s">
        <v>62</v>
      </c>
      <c r="C294" s="7"/>
      <c r="D294" s="7"/>
      <c r="E294" s="315"/>
      <c r="F294" s="7"/>
      <c r="G294" s="7"/>
      <c r="H294" s="7"/>
      <c r="I294" s="8"/>
      <c r="J294" s="7"/>
      <c r="K294" s="7"/>
      <c r="L294" s="9"/>
      <c r="M294" s="7"/>
      <c r="N294" s="7"/>
      <c r="O294" s="391" t="s">
        <v>1422</v>
      </c>
    </row>
    <row r="295" spans="1:15" ht="24.75">
      <c r="A295" s="10"/>
      <c r="B295" s="44"/>
      <c r="C295" s="11"/>
      <c r="D295" s="95" t="s">
        <v>1471</v>
      </c>
      <c r="E295" s="316"/>
      <c r="F295" s="12"/>
      <c r="G295" s="12"/>
      <c r="H295" s="12"/>
      <c r="I295" s="12"/>
      <c r="J295" s="12"/>
      <c r="K295" s="12"/>
      <c r="L295" s="13"/>
      <c r="M295" s="12"/>
      <c r="N295" s="12"/>
      <c r="O295" s="28"/>
    </row>
    <row r="296" spans="1:18" s="70" customFormat="1" ht="30.75" customHeight="1">
      <c r="A296" s="245" t="s">
        <v>427</v>
      </c>
      <c r="B296" s="292" t="s">
        <v>428</v>
      </c>
      <c r="C296" s="292" t="s">
        <v>1</v>
      </c>
      <c r="D296" s="292" t="s">
        <v>426</v>
      </c>
      <c r="E296" s="377" t="s">
        <v>434</v>
      </c>
      <c r="F296" s="248" t="s">
        <v>423</v>
      </c>
      <c r="G296" s="248" t="s">
        <v>424</v>
      </c>
      <c r="H296" s="248" t="s">
        <v>33</v>
      </c>
      <c r="I296" s="248" t="s">
        <v>341</v>
      </c>
      <c r="J296" s="248" t="s">
        <v>17</v>
      </c>
      <c r="K296" s="248" t="s">
        <v>18</v>
      </c>
      <c r="L296" s="248" t="s">
        <v>432</v>
      </c>
      <c r="M296" s="248" t="s">
        <v>30</v>
      </c>
      <c r="N296" s="248" t="s">
        <v>29</v>
      </c>
      <c r="O296" s="807" t="s">
        <v>19</v>
      </c>
      <c r="P296" s="849"/>
      <c r="Q296" s="849"/>
      <c r="R296" s="849"/>
    </row>
    <row r="297" spans="1:18" s="103" customFormat="1" ht="18.75" customHeight="1">
      <c r="A297" s="808" t="s">
        <v>439</v>
      </c>
      <c r="B297" s="809"/>
      <c r="C297" s="779"/>
      <c r="D297" s="779"/>
      <c r="E297" s="780"/>
      <c r="F297" s="809"/>
      <c r="G297" s="809"/>
      <c r="H297" s="809"/>
      <c r="I297" s="809"/>
      <c r="J297" s="809"/>
      <c r="K297" s="809"/>
      <c r="L297" s="809"/>
      <c r="M297" s="809"/>
      <c r="N297" s="809"/>
      <c r="O297" s="810"/>
      <c r="P297" s="106"/>
      <c r="Q297" s="106"/>
      <c r="R297" s="106"/>
    </row>
    <row r="298" spans="1:15" ht="31.5" customHeight="1">
      <c r="A298" s="718">
        <v>201</v>
      </c>
      <c r="B298" s="130" t="s">
        <v>1042</v>
      </c>
      <c r="C298" s="131" t="s">
        <v>1128</v>
      </c>
      <c r="D298" s="433" t="s">
        <v>386</v>
      </c>
      <c r="E298" s="351">
        <v>15</v>
      </c>
      <c r="F298" s="130">
        <v>3109</v>
      </c>
      <c r="G298" s="130">
        <v>0</v>
      </c>
      <c r="H298" s="130">
        <v>0</v>
      </c>
      <c r="I298" s="130">
        <v>0</v>
      </c>
      <c r="J298" s="130">
        <v>109</v>
      </c>
      <c r="K298" s="130">
        <v>0</v>
      </c>
      <c r="L298" s="130">
        <v>0</v>
      </c>
      <c r="M298" s="130">
        <v>0</v>
      </c>
      <c r="N298" s="130">
        <f>F298+G298+H298+I298-J298+K298-L298-M298</f>
        <v>3000</v>
      </c>
      <c r="O298" s="133"/>
    </row>
    <row r="299" spans="1:15" ht="31.5" customHeight="1">
      <c r="A299" s="718">
        <v>202</v>
      </c>
      <c r="B299" s="130" t="s">
        <v>1043</v>
      </c>
      <c r="C299" s="131" t="s">
        <v>1273</v>
      </c>
      <c r="D299" s="433" t="s">
        <v>51</v>
      </c>
      <c r="E299" s="351">
        <v>15</v>
      </c>
      <c r="F299" s="130">
        <v>3109</v>
      </c>
      <c r="G299" s="130">
        <v>0</v>
      </c>
      <c r="H299" s="130">
        <v>0</v>
      </c>
      <c r="I299" s="130">
        <v>0</v>
      </c>
      <c r="J299" s="130">
        <v>109</v>
      </c>
      <c r="K299" s="130">
        <v>0</v>
      </c>
      <c r="L299" s="130">
        <v>0</v>
      </c>
      <c r="M299" s="130">
        <v>0</v>
      </c>
      <c r="N299" s="130">
        <f>F299+G299+H299+I299-J299+K299-L299-M299</f>
        <v>3000</v>
      </c>
      <c r="O299" s="133"/>
    </row>
    <row r="300" spans="1:18" s="103" customFormat="1" ht="16.5" customHeight="1">
      <c r="A300" s="687" t="s">
        <v>64</v>
      </c>
      <c r="B300" s="682"/>
      <c r="C300" s="683"/>
      <c r="D300" s="684"/>
      <c r="E300" s="685"/>
      <c r="F300" s="955">
        <f aca="true" t="shared" si="54" ref="F300:N300">SUM(F298:F299)</f>
        <v>6218</v>
      </c>
      <c r="G300" s="955">
        <f t="shared" si="54"/>
        <v>0</v>
      </c>
      <c r="H300" s="955">
        <f t="shared" si="54"/>
        <v>0</v>
      </c>
      <c r="I300" s="955">
        <f t="shared" si="54"/>
        <v>0</v>
      </c>
      <c r="J300" s="955">
        <f t="shared" si="54"/>
        <v>218</v>
      </c>
      <c r="K300" s="955">
        <f t="shared" si="54"/>
        <v>0</v>
      </c>
      <c r="L300" s="955">
        <f t="shared" si="54"/>
        <v>0</v>
      </c>
      <c r="M300" s="955">
        <f t="shared" si="54"/>
        <v>0</v>
      </c>
      <c r="N300" s="955">
        <f t="shared" si="54"/>
        <v>6000</v>
      </c>
      <c r="O300" s="686"/>
      <c r="P300" s="106"/>
      <c r="Q300" s="106"/>
      <c r="R300" s="106"/>
    </row>
    <row r="301" spans="1:15" ht="18.75" customHeight="1">
      <c r="A301" s="772" t="s">
        <v>54</v>
      </c>
      <c r="B301" s="773"/>
      <c r="C301" s="774"/>
      <c r="D301" s="775"/>
      <c r="E301" s="776"/>
      <c r="F301" s="773"/>
      <c r="G301" s="773"/>
      <c r="H301" s="773"/>
      <c r="I301" s="773"/>
      <c r="J301" s="773"/>
      <c r="K301" s="773"/>
      <c r="L301" s="773"/>
      <c r="M301" s="773"/>
      <c r="N301" s="773"/>
      <c r="O301" s="777"/>
    </row>
    <row r="302" spans="1:15" ht="31.5" customHeight="1">
      <c r="A302" s="718">
        <v>5</v>
      </c>
      <c r="B302" s="130" t="s">
        <v>1408</v>
      </c>
      <c r="C302" s="131" t="s">
        <v>1435</v>
      </c>
      <c r="D302" s="433" t="s">
        <v>10</v>
      </c>
      <c r="E302" s="351">
        <v>15</v>
      </c>
      <c r="F302" s="262">
        <v>1924</v>
      </c>
      <c r="G302" s="262">
        <v>0</v>
      </c>
      <c r="H302" s="262">
        <v>0</v>
      </c>
      <c r="I302" s="262">
        <v>0</v>
      </c>
      <c r="J302" s="262">
        <v>0</v>
      </c>
      <c r="K302" s="262">
        <v>77</v>
      </c>
      <c r="L302" s="262">
        <v>0</v>
      </c>
      <c r="M302" s="262">
        <v>0</v>
      </c>
      <c r="N302" s="130">
        <f aca="true" t="shared" si="55" ref="N302:N310">F302+G302+H302+I302-J302+K302-L302-M302</f>
        <v>2001</v>
      </c>
      <c r="O302" s="310"/>
    </row>
    <row r="303" spans="1:15" ht="31.5" customHeight="1">
      <c r="A303" s="718">
        <v>6</v>
      </c>
      <c r="B303" s="130" t="s">
        <v>1409</v>
      </c>
      <c r="C303" s="131" t="s">
        <v>1446</v>
      </c>
      <c r="D303" s="433" t="s">
        <v>10</v>
      </c>
      <c r="E303" s="351">
        <v>15</v>
      </c>
      <c r="F303" s="262">
        <v>1924</v>
      </c>
      <c r="G303" s="262">
        <v>0</v>
      </c>
      <c r="H303" s="262">
        <v>0</v>
      </c>
      <c r="I303" s="262">
        <v>0</v>
      </c>
      <c r="J303" s="262">
        <v>0</v>
      </c>
      <c r="K303" s="262">
        <v>77</v>
      </c>
      <c r="L303" s="262">
        <v>0</v>
      </c>
      <c r="M303" s="262">
        <v>0</v>
      </c>
      <c r="N303" s="130">
        <f t="shared" si="55"/>
        <v>2001</v>
      </c>
      <c r="O303" s="310"/>
    </row>
    <row r="304" spans="1:18" s="41" customFormat="1" ht="31.5" customHeight="1">
      <c r="A304" s="857">
        <v>9</v>
      </c>
      <c r="B304" s="130" t="s">
        <v>589</v>
      </c>
      <c r="C304" s="131" t="s">
        <v>590</v>
      </c>
      <c r="D304" s="433" t="s">
        <v>10</v>
      </c>
      <c r="E304" s="351">
        <v>15</v>
      </c>
      <c r="F304" s="130">
        <v>2325</v>
      </c>
      <c r="G304" s="130">
        <v>2000</v>
      </c>
      <c r="H304" s="130">
        <v>0</v>
      </c>
      <c r="I304" s="130">
        <v>0</v>
      </c>
      <c r="J304" s="130">
        <v>403</v>
      </c>
      <c r="K304" s="130">
        <v>0</v>
      </c>
      <c r="L304" s="130">
        <v>0</v>
      </c>
      <c r="M304" s="130">
        <v>0</v>
      </c>
      <c r="N304" s="130">
        <f>F304+G304+H304+I304-J304+K304-L304-M304</f>
        <v>3922</v>
      </c>
      <c r="O304" s="133"/>
      <c r="P304" s="84"/>
      <c r="Q304" s="84"/>
      <c r="R304" s="84"/>
    </row>
    <row r="305" spans="1:15" ht="31.5" customHeight="1">
      <c r="A305" s="718">
        <v>17</v>
      </c>
      <c r="B305" s="262" t="s">
        <v>41</v>
      </c>
      <c r="C305" s="131" t="s">
        <v>948</v>
      </c>
      <c r="D305" s="433" t="s">
        <v>10</v>
      </c>
      <c r="E305" s="351">
        <v>15</v>
      </c>
      <c r="F305" s="262">
        <v>2293</v>
      </c>
      <c r="G305" s="262">
        <v>2000</v>
      </c>
      <c r="H305" s="262">
        <v>0</v>
      </c>
      <c r="I305" s="262">
        <v>0</v>
      </c>
      <c r="J305" s="262">
        <v>397</v>
      </c>
      <c r="K305" s="262">
        <v>0</v>
      </c>
      <c r="L305" s="262">
        <v>0</v>
      </c>
      <c r="M305" s="262">
        <v>0</v>
      </c>
      <c r="N305" s="130">
        <f>F305+G305+H305+I305-J305+K305-L305-M305</f>
        <v>3896</v>
      </c>
      <c r="O305" s="310"/>
    </row>
    <row r="306" spans="1:15" ht="31.5" customHeight="1">
      <c r="A306" s="718">
        <v>59</v>
      </c>
      <c r="B306" s="130" t="s">
        <v>836</v>
      </c>
      <c r="C306" s="131" t="s">
        <v>837</v>
      </c>
      <c r="D306" s="433" t="s">
        <v>420</v>
      </c>
      <c r="E306" s="351">
        <v>15</v>
      </c>
      <c r="F306" s="130">
        <v>2509</v>
      </c>
      <c r="G306" s="130">
        <v>0</v>
      </c>
      <c r="H306" s="130">
        <v>0</v>
      </c>
      <c r="I306" s="130">
        <v>0</v>
      </c>
      <c r="J306" s="130">
        <v>9</v>
      </c>
      <c r="K306" s="130">
        <v>0</v>
      </c>
      <c r="L306" s="130">
        <v>0</v>
      </c>
      <c r="M306" s="130">
        <v>0</v>
      </c>
      <c r="N306" s="130">
        <f t="shared" si="55"/>
        <v>2500</v>
      </c>
      <c r="O306" s="133"/>
    </row>
    <row r="307" spans="1:15" ht="31.5" customHeight="1">
      <c r="A307" s="718">
        <v>85</v>
      </c>
      <c r="B307" s="262" t="s">
        <v>45</v>
      </c>
      <c r="C307" s="131" t="s">
        <v>408</v>
      </c>
      <c r="D307" s="131" t="s">
        <v>10</v>
      </c>
      <c r="E307" s="351">
        <v>15</v>
      </c>
      <c r="F307" s="262">
        <v>2293</v>
      </c>
      <c r="G307" s="262">
        <v>2000</v>
      </c>
      <c r="H307" s="262">
        <v>0</v>
      </c>
      <c r="I307" s="262">
        <v>0</v>
      </c>
      <c r="J307" s="262">
        <v>397</v>
      </c>
      <c r="K307" s="262">
        <v>0</v>
      </c>
      <c r="L307" s="262">
        <v>0</v>
      </c>
      <c r="M307" s="262">
        <v>0</v>
      </c>
      <c r="N307" s="130">
        <f t="shared" si="55"/>
        <v>3896</v>
      </c>
      <c r="O307" s="310"/>
    </row>
    <row r="308" spans="1:15" ht="31.5" customHeight="1">
      <c r="A308" s="718">
        <v>86</v>
      </c>
      <c r="B308" s="262" t="s">
        <v>55</v>
      </c>
      <c r="C308" s="131" t="s">
        <v>409</v>
      </c>
      <c r="D308" s="131" t="s">
        <v>10</v>
      </c>
      <c r="E308" s="351">
        <v>15</v>
      </c>
      <c r="F308" s="262">
        <v>2293</v>
      </c>
      <c r="G308" s="262">
        <v>2000</v>
      </c>
      <c r="H308" s="262">
        <v>0</v>
      </c>
      <c r="I308" s="262">
        <v>0</v>
      </c>
      <c r="J308" s="262">
        <v>397</v>
      </c>
      <c r="K308" s="262">
        <v>0</v>
      </c>
      <c r="L308" s="262">
        <v>0</v>
      </c>
      <c r="M308" s="262">
        <v>0</v>
      </c>
      <c r="N308" s="130">
        <f t="shared" si="55"/>
        <v>3896</v>
      </c>
      <c r="O308" s="310"/>
    </row>
    <row r="309" spans="1:15" ht="31.5" customHeight="1">
      <c r="A309" s="718">
        <v>204</v>
      </c>
      <c r="B309" s="130" t="s">
        <v>1044</v>
      </c>
      <c r="C309" s="131" t="s">
        <v>1252</v>
      </c>
      <c r="D309" s="433" t="s">
        <v>10</v>
      </c>
      <c r="E309" s="351">
        <v>15</v>
      </c>
      <c r="F309" s="130">
        <v>1923</v>
      </c>
      <c r="G309" s="130">
        <v>0</v>
      </c>
      <c r="H309" s="130">
        <v>0</v>
      </c>
      <c r="I309" s="130">
        <v>0</v>
      </c>
      <c r="J309" s="130">
        <v>0</v>
      </c>
      <c r="K309" s="130">
        <v>77</v>
      </c>
      <c r="L309" s="130">
        <v>0</v>
      </c>
      <c r="M309" s="130">
        <v>0</v>
      </c>
      <c r="N309" s="130">
        <f t="shared" si="55"/>
        <v>2000</v>
      </c>
      <c r="O309" s="133"/>
    </row>
    <row r="310" spans="1:15" ht="33" customHeight="1">
      <c r="A310" s="900">
        <v>206</v>
      </c>
      <c r="B310" s="130" t="s">
        <v>1045</v>
      </c>
      <c r="C310" s="131" t="s">
        <v>1197</v>
      </c>
      <c r="D310" s="131" t="s">
        <v>11</v>
      </c>
      <c r="E310" s="351">
        <v>15</v>
      </c>
      <c r="F310" s="262">
        <v>1697</v>
      </c>
      <c r="G310" s="130">
        <v>0</v>
      </c>
      <c r="H310" s="262">
        <v>0</v>
      </c>
      <c r="I310" s="262">
        <v>0</v>
      </c>
      <c r="J310" s="262">
        <v>0</v>
      </c>
      <c r="K310" s="262">
        <v>103</v>
      </c>
      <c r="L310" s="262">
        <v>0</v>
      </c>
      <c r="M310" s="130">
        <v>0</v>
      </c>
      <c r="N310" s="130">
        <f t="shared" si="55"/>
        <v>1800</v>
      </c>
      <c r="O310" s="541"/>
    </row>
    <row r="311" spans="1:15" ht="18.75" customHeight="1" hidden="1">
      <c r="A311" s="722"/>
      <c r="B311" s="723"/>
      <c r="C311" s="724"/>
      <c r="D311" s="724"/>
      <c r="E311" s="725"/>
      <c r="F311" s="726">
        <f>SUM(F302:F310)</f>
        <v>19181</v>
      </c>
      <c r="G311" s="726">
        <f aca="true" t="shared" si="56" ref="G311:N311">SUM(G302:G310)</f>
        <v>8000</v>
      </c>
      <c r="H311" s="726">
        <f t="shared" si="56"/>
        <v>0</v>
      </c>
      <c r="I311" s="726">
        <f t="shared" si="56"/>
        <v>0</v>
      </c>
      <c r="J311" s="726">
        <f t="shared" si="56"/>
        <v>1603</v>
      </c>
      <c r="K311" s="726">
        <f t="shared" si="56"/>
        <v>334</v>
      </c>
      <c r="L311" s="726">
        <f t="shared" si="56"/>
        <v>0</v>
      </c>
      <c r="M311" s="726">
        <f t="shared" si="56"/>
        <v>0</v>
      </c>
      <c r="N311" s="726">
        <f t="shared" si="56"/>
        <v>25912</v>
      </c>
      <c r="O311" s="629"/>
    </row>
    <row r="312" spans="1:18" s="23" customFormat="1" ht="21.75" customHeight="1">
      <c r="A312" s="56"/>
      <c r="B312" s="52" t="s">
        <v>31</v>
      </c>
      <c r="C312" s="57"/>
      <c r="D312" s="57"/>
      <c r="E312" s="336"/>
      <c r="F312" s="57">
        <f aca="true" t="shared" si="57" ref="F312:N312">F300+F311</f>
        <v>25399</v>
      </c>
      <c r="G312" s="57">
        <f t="shared" si="57"/>
        <v>8000</v>
      </c>
      <c r="H312" s="57">
        <f t="shared" si="57"/>
        <v>0</v>
      </c>
      <c r="I312" s="57">
        <f t="shared" si="57"/>
        <v>0</v>
      </c>
      <c r="J312" s="57">
        <f t="shared" si="57"/>
        <v>1821</v>
      </c>
      <c r="K312" s="57">
        <f t="shared" si="57"/>
        <v>334</v>
      </c>
      <c r="L312" s="57">
        <f t="shared" si="57"/>
        <v>0</v>
      </c>
      <c r="M312" s="57">
        <f t="shared" si="57"/>
        <v>0</v>
      </c>
      <c r="N312" s="57">
        <f t="shared" si="57"/>
        <v>31912</v>
      </c>
      <c r="O312" s="58"/>
      <c r="P312" s="847"/>
      <c r="Q312" s="847"/>
      <c r="R312" s="847"/>
    </row>
    <row r="313" spans="1:18" s="103" customFormat="1" ht="51.75" customHeight="1">
      <c r="A313" s="437"/>
      <c r="B313" s="438"/>
      <c r="C313" s="438"/>
      <c r="D313" s="438" t="s">
        <v>463</v>
      </c>
      <c r="F313" s="439"/>
      <c r="G313" s="438"/>
      <c r="H313" s="438"/>
      <c r="J313" s="452" t="s">
        <v>464</v>
      </c>
      <c r="K313" s="438"/>
      <c r="L313" s="438"/>
      <c r="N313" s="438" t="s">
        <v>464</v>
      </c>
      <c r="O313" s="440"/>
      <c r="P313" s="106"/>
      <c r="Q313" s="106"/>
      <c r="R313" s="106"/>
    </row>
    <row r="314" spans="1:15" ht="12.75" customHeight="1">
      <c r="A314" s="437" t="s">
        <v>472</v>
      </c>
      <c r="B314" s="438"/>
      <c r="C314" s="438"/>
      <c r="D314" s="443" t="s">
        <v>1285</v>
      </c>
      <c r="E314" s="438"/>
      <c r="F314" s="439"/>
      <c r="G314" s="438"/>
      <c r="H314" s="438"/>
      <c r="I314" s="2"/>
      <c r="J314" s="443" t="s">
        <v>975</v>
      </c>
      <c r="K314" s="438"/>
      <c r="L314" s="437"/>
      <c r="M314" s="438" t="s">
        <v>972</v>
      </c>
      <c r="N314" s="438"/>
      <c r="O314" s="441"/>
    </row>
    <row r="315" spans="1:15" ht="12.75" customHeight="1">
      <c r="A315" s="437"/>
      <c r="B315" s="438"/>
      <c r="C315" s="438"/>
      <c r="D315" s="443" t="s">
        <v>599</v>
      </c>
      <c r="E315" s="438"/>
      <c r="F315" s="439"/>
      <c r="G315" s="438"/>
      <c r="H315" s="438"/>
      <c r="I315" s="2"/>
      <c r="J315" s="442" t="s">
        <v>461</v>
      </c>
      <c r="K315" s="438"/>
      <c r="L315" s="438"/>
      <c r="M315" s="438" t="s">
        <v>462</v>
      </c>
      <c r="N315" s="438"/>
      <c r="O315" s="440"/>
    </row>
    <row r="316" spans="2:14" ht="12.75" customHeight="1">
      <c r="B316" s="18"/>
      <c r="C316" s="18"/>
      <c r="D316" s="18"/>
      <c r="E316" s="324"/>
      <c r="F316" s="18"/>
      <c r="G316" s="18"/>
      <c r="H316" s="18"/>
      <c r="I316" s="18"/>
      <c r="J316" s="18"/>
      <c r="K316" s="18"/>
      <c r="L316" s="18"/>
      <c r="M316" s="18"/>
      <c r="N316" s="18"/>
    </row>
    <row r="317" spans="1:15" ht="21.75" customHeight="1">
      <c r="A317" s="3" t="s">
        <v>0</v>
      </c>
      <c r="B317" s="33"/>
      <c r="C317" s="4"/>
      <c r="D317" s="109" t="s">
        <v>63</v>
      </c>
      <c r="E317" s="379"/>
      <c r="F317" s="4"/>
      <c r="G317" s="4"/>
      <c r="H317" s="4"/>
      <c r="I317" s="4"/>
      <c r="J317" s="4"/>
      <c r="K317" s="4"/>
      <c r="L317" s="5"/>
      <c r="M317" s="4"/>
      <c r="N317" s="4"/>
      <c r="O317" s="27"/>
    </row>
    <row r="318" spans="1:15" ht="18">
      <c r="A318" s="6"/>
      <c r="B318" s="110" t="s">
        <v>62</v>
      </c>
      <c r="C318" s="7"/>
      <c r="D318" s="7"/>
      <c r="E318" s="315"/>
      <c r="F318" s="7"/>
      <c r="G318" s="7"/>
      <c r="H318" s="7"/>
      <c r="I318" s="8"/>
      <c r="J318" s="7"/>
      <c r="K318" s="7"/>
      <c r="L318" s="9"/>
      <c r="M318" s="7"/>
      <c r="N318" s="7"/>
      <c r="O318" s="391" t="s">
        <v>1423</v>
      </c>
    </row>
    <row r="319" spans="1:15" ht="18.75" customHeight="1">
      <c r="A319" s="10"/>
      <c r="B319" s="44"/>
      <c r="C319" s="11"/>
      <c r="D319" s="95" t="s">
        <v>1471</v>
      </c>
      <c r="E319" s="316"/>
      <c r="F319" s="12"/>
      <c r="G319" s="12"/>
      <c r="H319" s="12"/>
      <c r="I319" s="12"/>
      <c r="J319" s="12"/>
      <c r="K319" s="12"/>
      <c r="L319" s="13"/>
      <c r="M319" s="12"/>
      <c r="N319" s="12"/>
      <c r="O319" s="28"/>
    </row>
    <row r="320" spans="1:18" s="70" customFormat="1" ht="27.75" customHeight="1">
      <c r="A320" s="769" t="s">
        <v>427</v>
      </c>
      <c r="B320" s="770" t="s">
        <v>428</v>
      </c>
      <c r="C320" s="770" t="s">
        <v>1</v>
      </c>
      <c r="D320" s="770" t="s">
        <v>426</v>
      </c>
      <c r="E320" s="875" t="s">
        <v>434</v>
      </c>
      <c r="F320" s="876" t="s">
        <v>423</v>
      </c>
      <c r="G320" s="876" t="s">
        <v>424</v>
      </c>
      <c r="H320" s="876" t="s">
        <v>33</v>
      </c>
      <c r="I320" s="876" t="s">
        <v>341</v>
      </c>
      <c r="J320" s="876" t="s">
        <v>17</v>
      </c>
      <c r="K320" s="876" t="s">
        <v>18</v>
      </c>
      <c r="L320" s="752" t="s">
        <v>432</v>
      </c>
      <c r="M320" s="876" t="s">
        <v>30</v>
      </c>
      <c r="N320" s="876" t="s">
        <v>29</v>
      </c>
      <c r="O320" s="771" t="s">
        <v>19</v>
      </c>
      <c r="P320" s="849"/>
      <c r="Q320" s="849"/>
      <c r="R320" s="849"/>
    </row>
    <row r="321" spans="1:15" ht="24" customHeight="1">
      <c r="A321" s="943" t="s">
        <v>54</v>
      </c>
      <c r="B321" s="778"/>
      <c r="C321" s="779"/>
      <c r="D321" s="814"/>
      <c r="E321" s="780"/>
      <c r="F321" s="778"/>
      <c r="G321" s="778"/>
      <c r="H321" s="778"/>
      <c r="I321" s="778"/>
      <c r="J321" s="778"/>
      <c r="K321" s="778"/>
      <c r="L321" s="778"/>
      <c r="M321" s="778"/>
      <c r="N321" s="778"/>
      <c r="O321" s="810"/>
    </row>
    <row r="322" spans="1:15" ht="30" customHeight="1">
      <c r="A322" s="718">
        <v>213</v>
      </c>
      <c r="B322" s="130" t="s">
        <v>1132</v>
      </c>
      <c r="C322" s="131" t="s">
        <v>1284</v>
      </c>
      <c r="D322" s="433" t="s">
        <v>2</v>
      </c>
      <c r="E322" s="351">
        <v>15</v>
      </c>
      <c r="F322" s="130">
        <v>2268</v>
      </c>
      <c r="G322" s="130">
        <v>0</v>
      </c>
      <c r="H322" s="130">
        <v>0</v>
      </c>
      <c r="I322" s="130">
        <v>0</v>
      </c>
      <c r="J322" s="130">
        <v>0</v>
      </c>
      <c r="K322" s="130">
        <v>32</v>
      </c>
      <c r="L322" s="130">
        <v>0</v>
      </c>
      <c r="M322" s="130">
        <v>0</v>
      </c>
      <c r="N322" s="130">
        <f aca="true" t="shared" si="58" ref="N322:N333">F322+G322+H322+I322-J322+K322-L322-M322</f>
        <v>2300</v>
      </c>
      <c r="O322" s="133"/>
    </row>
    <row r="323" spans="1:15" ht="33" customHeight="1">
      <c r="A323" s="718">
        <v>216</v>
      </c>
      <c r="B323" s="130" t="s">
        <v>1223</v>
      </c>
      <c r="C323" s="131" t="s">
        <v>1151</v>
      </c>
      <c r="D323" s="131" t="s">
        <v>11</v>
      </c>
      <c r="E323" s="351">
        <v>15</v>
      </c>
      <c r="F323" s="130">
        <v>1697</v>
      </c>
      <c r="G323" s="130">
        <v>0</v>
      </c>
      <c r="H323" s="130">
        <v>0</v>
      </c>
      <c r="I323" s="130">
        <v>0</v>
      </c>
      <c r="J323" s="130">
        <v>0</v>
      </c>
      <c r="K323" s="130">
        <v>103</v>
      </c>
      <c r="L323" s="130">
        <v>0</v>
      </c>
      <c r="M323" s="130">
        <v>0</v>
      </c>
      <c r="N323" s="130">
        <f t="shared" si="58"/>
        <v>1800</v>
      </c>
      <c r="O323" s="923"/>
    </row>
    <row r="324" spans="1:15" ht="33" customHeight="1">
      <c r="A324" s="718">
        <v>256</v>
      </c>
      <c r="B324" s="130" t="s">
        <v>634</v>
      </c>
      <c r="C324" s="131" t="s">
        <v>635</v>
      </c>
      <c r="D324" s="131" t="s">
        <v>9</v>
      </c>
      <c r="E324" s="351">
        <v>15</v>
      </c>
      <c r="F324" s="262">
        <v>3109</v>
      </c>
      <c r="G324" s="130">
        <v>2000</v>
      </c>
      <c r="H324" s="262">
        <v>0</v>
      </c>
      <c r="I324" s="262">
        <v>0</v>
      </c>
      <c r="J324" s="262">
        <v>544</v>
      </c>
      <c r="K324" s="262">
        <v>0</v>
      </c>
      <c r="L324" s="262">
        <v>300</v>
      </c>
      <c r="M324" s="130">
        <v>0</v>
      </c>
      <c r="N324" s="130">
        <f t="shared" si="58"/>
        <v>4265</v>
      </c>
      <c r="O324" s="133"/>
    </row>
    <row r="325" spans="1:15" ht="33" customHeight="1">
      <c r="A325" s="718">
        <v>266</v>
      </c>
      <c r="B325" s="130" t="s">
        <v>643</v>
      </c>
      <c r="C325" s="131" t="s">
        <v>652</v>
      </c>
      <c r="D325" s="131" t="s">
        <v>10</v>
      </c>
      <c r="E325" s="351">
        <v>15</v>
      </c>
      <c r="F325" s="262">
        <v>2509</v>
      </c>
      <c r="G325" s="130">
        <v>2000</v>
      </c>
      <c r="H325" s="262">
        <v>0</v>
      </c>
      <c r="I325" s="262">
        <v>0</v>
      </c>
      <c r="J325" s="262">
        <v>436</v>
      </c>
      <c r="K325" s="262">
        <v>0</v>
      </c>
      <c r="L325" s="262">
        <v>0</v>
      </c>
      <c r="M325" s="130">
        <v>0</v>
      </c>
      <c r="N325" s="130">
        <f t="shared" si="58"/>
        <v>4073</v>
      </c>
      <c r="O325" s="133"/>
    </row>
    <row r="326" spans="1:15" ht="33" customHeight="1">
      <c r="A326" s="718">
        <v>294</v>
      </c>
      <c r="B326" s="130" t="s">
        <v>674</v>
      </c>
      <c r="C326" s="131" t="s">
        <v>1198</v>
      </c>
      <c r="D326" s="131" t="s">
        <v>11</v>
      </c>
      <c r="E326" s="351">
        <v>15</v>
      </c>
      <c r="F326" s="130">
        <v>1923</v>
      </c>
      <c r="G326" s="130">
        <v>0</v>
      </c>
      <c r="H326" s="130">
        <v>0</v>
      </c>
      <c r="I326" s="130">
        <v>0</v>
      </c>
      <c r="J326" s="130">
        <v>0</v>
      </c>
      <c r="K326" s="130">
        <v>77</v>
      </c>
      <c r="L326" s="130">
        <v>0</v>
      </c>
      <c r="M326" s="130">
        <v>0</v>
      </c>
      <c r="N326" s="130">
        <f t="shared" si="58"/>
        <v>2000</v>
      </c>
      <c r="O326" s="133"/>
    </row>
    <row r="327" spans="1:15" ht="34.5" customHeight="1">
      <c r="A327" s="718">
        <v>318</v>
      </c>
      <c r="B327" s="382" t="s">
        <v>777</v>
      </c>
      <c r="C327" s="131" t="s">
        <v>949</v>
      </c>
      <c r="D327" s="131" t="s">
        <v>10</v>
      </c>
      <c r="E327" s="351">
        <v>15</v>
      </c>
      <c r="F327" s="262">
        <v>1697</v>
      </c>
      <c r="G327" s="130">
        <v>0</v>
      </c>
      <c r="H327" s="262">
        <v>0</v>
      </c>
      <c r="I327" s="382">
        <v>0</v>
      </c>
      <c r="J327" s="262">
        <v>0</v>
      </c>
      <c r="K327" s="262">
        <v>103</v>
      </c>
      <c r="L327" s="262">
        <v>0</v>
      </c>
      <c r="M327" s="130">
        <v>0</v>
      </c>
      <c r="N327" s="130">
        <f t="shared" si="58"/>
        <v>1800</v>
      </c>
      <c r="O327" s="133"/>
    </row>
    <row r="328" spans="1:15" ht="34.5" customHeight="1">
      <c r="A328" s="718">
        <v>352</v>
      </c>
      <c r="B328" s="130" t="s">
        <v>1059</v>
      </c>
      <c r="C328" s="131" t="s">
        <v>1262</v>
      </c>
      <c r="D328" s="131" t="s">
        <v>11</v>
      </c>
      <c r="E328" s="351">
        <v>15</v>
      </c>
      <c r="F328" s="262">
        <v>1923</v>
      </c>
      <c r="G328" s="130">
        <v>0</v>
      </c>
      <c r="H328" s="262">
        <v>0</v>
      </c>
      <c r="I328" s="382">
        <v>0</v>
      </c>
      <c r="J328" s="262">
        <v>0</v>
      </c>
      <c r="K328" s="262">
        <v>77</v>
      </c>
      <c r="L328" s="262">
        <v>0</v>
      </c>
      <c r="M328" s="130">
        <v>0</v>
      </c>
      <c r="N328" s="130">
        <f t="shared" si="58"/>
        <v>2000</v>
      </c>
      <c r="O328" s="133"/>
    </row>
    <row r="329" spans="1:18" s="41" customFormat="1" ht="39" customHeight="1">
      <c r="A329" s="718">
        <v>356</v>
      </c>
      <c r="B329" s="130" t="s">
        <v>1086</v>
      </c>
      <c r="C329" s="131" t="s">
        <v>1199</v>
      </c>
      <c r="D329" s="433" t="s">
        <v>11</v>
      </c>
      <c r="E329" s="351">
        <v>15</v>
      </c>
      <c r="F329" s="130">
        <v>1924</v>
      </c>
      <c r="G329" s="130">
        <v>0</v>
      </c>
      <c r="H329" s="130">
        <v>0</v>
      </c>
      <c r="I329" s="130">
        <v>0</v>
      </c>
      <c r="J329" s="130">
        <v>0</v>
      </c>
      <c r="K329" s="130">
        <v>77</v>
      </c>
      <c r="L329" s="130">
        <v>0</v>
      </c>
      <c r="M329" s="130">
        <v>0</v>
      </c>
      <c r="N329" s="130">
        <f t="shared" si="58"/>
        <v>2001</v>
      </c>
      <c r="O329" s="133"/>
      <c r="P329" s="84"/>
      <c r="Q329" s="84"/>
      <c r="R329" s="84"/>
    </row>
    <row r="330" spans="1:18" s="41" customFormat="1" ht="39" customHeight="1">
      <c r="A330" s="718">
        <v>365</v>
      </c>
      <c r="B330" s="130" t="s">
        <v>1087</v>
      </c>
      <c r="C330" s="131" t="s">
        <v>1247</v>
      </c>
      <c r="D330" s="433" t="s">
        <v>11</v>
      </c>
      <c r="E330" s="351">
        <v>15</v>
      </c>
      <c r="F330" s="130">
        <v>1923</v>
      </c>
      <c r="G330" s="130">
        <v>0</v>
      </c>
      <c r="H330" s="130">
        <v>0</v>
      </c>
      <c r="I330" s="130">
        <v>0</v>
      </c>
      <c r="J330" s="130">
        <v>0</v>
      </c>
      <c r="K330" s="130">
        <v>77</v>
      </c>
      <c r="L330" s="130">
        <v>0</v>
      </c>
      <c r="M330" s="130">
        <v>0</v>
      </c>
      <c r="N330" s="130">
        <f t="shared" si="58"/>
        <v>2000</v>
      </c>
      <c r="O330" s="133"/>
      <c r="P330" s="84"/>
      <c r="Q330" s="84"/>
      <c r="R330" s="84"/>
    </row>
    <row r="331" spans="1:18" s="41" customFormat="1" ht="39" customHeight="1">
      <c r="A331" s="718">
        <v>400</v>
      </c>
      <c r="B331" s="130" t="s">
        <v>1296</v>
      </c>
      <c r="C331" s="131" t="s">
        <v>1305</v>
      </c>
      <c r="D331" s="433" t="s">
        <v>11</v>
      </c>
      <c r="E331" s="351">
        <v>15</v>
      </c>
      <c r="F331" s="130">
        <v>1590</v>
      </c>
      <c r="G331" s="130">
        <v>0</v>
      </c>
      <c r="H331" s="130">
        <v>0</v>
      </c>
      <c r="I331" s="130">
        <v>0</v>
      </c>
      <c r="J331" s="130">
        <v>0</v>
      </c>
      <c r="K331" s="130">
        <v>110</v>
      </c>
      <c r="L331" s="130">
        <v>0</v>
      </c>
      <c r="M331" s="130">
        <v>0</v>
      </c>
      <c r="N331" s="130">
        <f t="shared" si="58"/>
        <v>1700</v>
      </c>
      <c r="O331" s="133"/>
      <c r="P331" s="84"/>
      <c r="Q331" s="84"/>
      <c r="R331" s="84"/>
    </row>
    <row r="332" spans="1:18" s="41" customFormat="1" ht="39" customHeight="1">
      <c r="A332" s="718">
        <v>406</v>
      </c>
      <c r="B332" s="145" t="s">
        <v>1332</v>
      </c>
      <c r="C332" s="131" t="s">
        <v>1346</v>
      </c>
      <c r="D332" s="433" t="s">
        <v>11</v>
      </c>
      <c r="E332" s="351">
        <v>15</v>
      </c>
      <c r="F332" s="130">
        <v>1923</v>
      </c>
      <c r="G332" s="130">
        <v>0</v>
      </c>
      <c r="H332" s="130">
        <v>0</v>
      </c>
      <c r="I332" s="130">
        <v>0</v>
      </c>
      <c r="J332" s="130">
        <v>0</v>
      </c>
      <c r="K332" s="130">
        <v>77</v>
      </c>
      <c r="L332" s="130">
        <v>0</v>
      </c>
      <c r="M332" s="130">
        <v>0</v>
      </c>
      <c r="N332" s="130">
        <f t="shared" si="58"/>
        <v>2000</v>
      </c>
      <c r="O332" s="133"/>
      <c r="P332" s="84"/>
      <c r="Q332" s="84"/>
      <c r="R332" s="84"/>
    </row>
    <row r="333" spans="1:18" s="41" customFormat="1" ht="39" customHeight="1">
      <c r="A333" s="718">
        <v>410</v>
      </c>
      <c r="B333" s="130" t="s">
        <v>1333</v>
      </c>
      <c r="C333" s="131" t="s">
        <v>1343</v>
      </c>
      <c r="D333" s="433" t="s">
        <v>11</v>
      </c>
      <c r="E333" s="351">
        <v>15</v>
      </c>
      <c r="F333" s="130">
        <v>2509</v>
      </c>
      <c r="G333" s="130">
        <v>0</v>
      </c>
      <c r="H333" s="130">
        <v>0</v>
      </c>
      <c r="I333" s="130">
        <v>0</v>
      </c>
      <c r="J333" s="130">
        <v>9</v>
      </c>
      <c r="K333" s="130">
        <v>0</v>
      </c>
      <c r="L333" s="130">
        <v>0</v>
      </c>
      <c r="M333" s="130">
        <v>0</v>
      </c>
      <c r="N333" s="130">
        <f t="shared" si="58"/>
        <v>2500</v>
      </c>
      <c r="O333" s="133"/>
      <c r="P333" s="84"/>
      <c r="Q333" s="84"/>
      <c r="R333" s="84"/>
    </row>
    <row r="334" spans="1:15" ht="25.5" customHeight="1" hidden="1">
      <c r="A334" s="944"/>
      <c r="B334" s="727"/>
      <c r="C334" s="728"/>
      <c r="D334" s="728"/>
      <c r="E334" s="729"/>
      <c r="F334" s="730">
        <f aca="true" t="shared" si="59" ref="F334:N334">SUM(F322:F333)</f>
        <v>24995</v>
      </c>
      <c r="G334" s="730">
        <f t="shared" si="59"/>
        <v>4000</v>
      </c>
      <c r="H334" s="730">
        <f t="shared" si="59"/>
        <v>0</v>
      </c>
      <c r="I334" s="730">
        <f t="shared" si="59"/>
        <v>0</v>
      </c>
      <c r="J334" s="730">
        <f t="shared" si="59"/>
        <v>989</v>
      </c>
      <c r="K334" s="730">
        <f t="shared" si="59"/>
        <v>733</v>
      </c>
      <c r="L334" s="730">
        <f t="shared" si="59"/>
        <v>300</v>
      </c>
      <c r="M334" s="730">
        <f t="shared" si="59"/>
        <v>0</v>
      </c>
      <c r="N334" s="730">
        <f t="shared" si="59"/>
        <v>28439</v>
      </c>
      <c r="O334" s="945"/>
    </row>
    <row r="335" spans="1:18" s="103" customFormat="1" ht="19.5" customHeight="1">
      <c r="A335" s="626" t="s">
        <v>64</v>
      </c>
      <c r="B335" s="893"/>
      <c r="C335" s="627"/>
      <c r="D335" s="706"/>
      <c r="E335" s="628"/>
      <c r="F335" s="903">
        <f aca="true" t="shared" si="60" ref="F335:N335">F311+F334</f>
        <v>44176</v>
      </c>
      <c r="G335" s="903">
        <f t="shared" si="60"/>
        <v>12000</v>
      </c>
      <c r="H335" s="903">
        <f t="shared" si="60"/>
        <v>0</v>
      </c>
      <c r="I335" s="903">
        <f t="shared" si="60"/>
        <v>0</v>
      </c>
      <c r="J335" s="903">
        <f t="shared" si="60"/>
        <v>2592</v>
      </c>
      <c r="K335" s="903">
        <f t="shared" si="60"/>
        <v>1067</v>
      </c>
      <c r="L335" s="903">
        <f t="shared" si="60"/>
        <v>300</v>
      </c>
      <c r="M335" s="903">
        <f t="shared" si="60"/>
        <v>0</v>
      </c>
      <c r="N335" s="903">
        <f t="shared" si="60"/>
        <v>54351</v>
      </c>
      <c r="O335" s="629"/>
      <c r="P335" s="106"/>
      <c r="Q335" s="106"/>
      <c r="R335" s="106"/>
    </row>
    <row r="336" spans="1:18" s="23" customFormat="1" ht="18" customHeight="1">
      <c r="A336" s="946"/>
      <c r="B336" s="901" t="s">
        <v>31</v>
      </c>
      <c r="C336" s="544"/>
      <c r="D336" s="544"/>
      <c r="E336" s="902"/>
      <c r="F336" s="544">
        <f>F334</f>
        <v>24995</v>
      </c>
      <c r="G336" s="544">
        <f aca="true" t="shared" si="61" ref="G336:N336">G334</f>
        <v>4000</v>
      </c>
      <c r="H336" s="544">
        <f t="shared" si="61"/>
        <v>0</v>
      </c>
      <c r="I336" s="544">
        <f t="shared" si="61"/>
        <v>0</v>
      </c>
      <c r="J336" s="544">
        <f t="shared" si="61"/>
        <v>989</v>
      </c>
      <c r="K336" s="544">
        <f t="shared" si="61"/>
        <v>733</v>
      </c>
      <c r="L336" s="544">
        <f t="shared" si="61"/>
        <v>300</v>
      </c>
      <c r="M336" s="544">
        <f t="shared" si="61"/>
        <v>0</v>
      </c>
      <c r="N336" s="544">
        <f t="shared" si="61"/>
        <v>28439</v>
      </c>
      <c r="O336" s="947"/>
      <c r="P336" s="847"/>
      <c r="Q336" s="847"/>
      <c r="R336" s="847"/>
    </row>
    <row r="337" spans="1:18" s="103" customFormat="1" ht="27" customHeight="1">
      <c r="A337" s="948"/>
      <c r="B337" s="949"/>
      <c r="C337" s="949"/>
      <c r="D337" s="949" t="s">
        <v>463</v>
      </c>
      <c r="E337" s="106"/>
      <c r="F337" s="950"/>
      <c r="G337" s="949"/>
      <c r="H337" s="949"/>
      <c r="I337" s="106"/>
      <c r="J337" s="451" t="s">
        <v>464</v>
      </c>
      <c r="K337" s="949"/>
      <c r="L337" s="949"/>
      <c r="M337" s="106"/>
      <c r="N337" s="949" t="s">
        <v>464</v>
      </c>
      <c r="O337" s="951"/>
      <c r="P337" s="106"/>
      <c r="Q337" s="106"/>
      <c r="R337" s="106"/>
    </row>
    <row r="338" spans="1:15" ht="18.75">
      <c r="A338" s="948" t="s">
        <v>472</v>
      </c>
      <c r="B338" s="949"/>
      <c r="C338" s="949"/>
      <c r="D338" s="442" t="s">
        <v>1285</v>
      </c>
      <c r="E338" s="949"/>
      <c r="F338" s="950"/>
      <c r="G338" s="949"/>
      <c r="H338" s="949"/>
      <c r="I338" s="37"/>
      <c r="J338" s="442" t="s">
        <v>975</v>
      </c>
      <c r="K338" s="949"/>
      <c r="L338" s="952"/>
      <c r="M338" s="949" t="s">
        <v>972</v>
      </c>
      <c r="N338" s="949"/>
      <c r="O338" s="953"/>
    </row>
    <row r="339" spans="1:15" ht="10.5" customHeight="1">
      <c r="A339" s="948"/>
      <c r="B339" s="949"/>
      <c r="C339" s="949"/>
      <c r="D339" s="442" t="s">
        <v>599</v>
      </c>
      <c r="E339" s="949"/>
      <c r="F339" s="950"/>
      <c r="G339" s="949"/>
      <c r="H339" s="949"/>
      <c r="I339" s="37"/>
      <c r="J339" s="442" t="s">
        <v>461</v>
      </c>
      <c r="K339" s="949"/>
      <c r="L339" s="949"/>
      <c r="M339" s="949" t="s">
        <v>462</v>
      </c>
      <c r="N339" s="949"/>
      <c r="O339" s="951"/>
    </row>
    <row r="340" spans="1:15" ht="30.75" customHeight="1">
      <c r="A340" s="3" t="s">
        <v>0</v>
      </c>
      <c r="B340" s="33"/>
      <c r="C340" s="4"/>
      <c r="D340" s="109" t="s">
        <v>63</v>
      </c>
      <c r="E340" s="379"/>
      <c r="F340" s="4"/>
      <c r="G340" s="4"/>
      <c r="H340" s="4"/>
      <c r="I340" s="4"/>
      <c r="J340" s="4"/>
      <c r="K340" s="4"/>
      <c r="L340" s="5"/>
      <c r="M340" s="4"/>
      <c r="N340" s="4"/>
      <c r="O340" s="27"/>
    </row>
    <row r="341" spans="1:15" ht="14.25" customHeight="1">
      <c r="A341" s="6"/>
      <c r="B341" s="110" t="s">
        <v>62</v>
      </c>
      <c r="C341" s="7"/>
      <c r="D341" s="7"/>
      <c r="E341" s="315"/>
      <c r="F341" s="7"/>
      <c r="G341" s="7"/>
      <c r="H341" s="7"/>
      <c r="I341" s="8"/>
      <c r="J341" s="7"/>
      <c r="K341" s="7"/>
      <c r="L341" s="9"/>
      <c r="M341" s="7"/>
      <c r="N341" s="7"/>
      <c r="O341" s="391" t="s">
        <v>1424</v>
      </c>
    </row>
    <row r="342" spans="1:15" ht="20.25" customHeight="1">
      <c r="A342" s="206"/>
      <c r="B342" s="259"/>
      <c r="C342" s="241"/>
      <c r="D342" s="242" t="s">
        <v>1471</v>
      </c>
      <c r="E342" s="358"/>
      <c r="F342" s="7"/>
      <c r="G342" s="7"/>
      <c r="H342" s="7"/>
      <c r="I342" s="7"/>
      <c r="J342" s="7"/>
      <c r="K342" s="7"/>
      <c r="L342" s="9"/>
      <c r="M342" s="7"/>
      <c r="N342" s="7"/>
      <c r="O342" s="144"/>
    </row>
    <row r="343" spans="1:18" s="70" customFormat="1" ht="24" customHeight="1">
      <c r="A343" s="264" t="s">
        <v>427</v>
      </c>
      <c r="B343" s="260" t="s">
        <v>428</v>
      </c>
      <c r="C343" s="260" t="s">
        <v>1</v>
      </c>
      <c r="D343" s="260" t="s">
        <v>426</v>
      </c>
      <c r="E343" s="364" t="s">
        <v>434</v>
      </c>
      <c r="F343" s="243" t="s">
        <v>423</v>
      </c>
      <c r="G343" s="243" t="s">
        <v>424</v>
      </c>
      <c r="H343" s="243" t="s">
        <v>33</v>
      </c>
      <c r="I343" s="243" t="s">
        <v>341</v>
      </c>
      <c r="J343" s="243" t="s">
        <v>17</v>
      </c>
      <c r="K343" s="243" t="s">
        <v>18</v>
      </c>
      <c r="L343" s="243" t="s">
        <v>432</v>
      </c>
      <c r="M343" s="243" t="s">
        <v>30</v>
      </c>
      <c r="N343" s="243" t="s">
        <v>29</v>
      </c>
      <c r="O343" s="265" t="s">
        <v>19</v>
      </c>
      <c r="P343" s="849"/>
      <c r="Q343" s="849"/>
      <c r="R343" s="849"/>
    </row>
    <row r="344" spans="1:15" ht="18" customHeight="1">
      <c r="A344" s="943" t="s">
        <v>338</v>
      </c>
      <c r="B344" s="778"/>
      <c r="C344" s="779"/>
      <c r="D344" s="779"/>
      <c r="E344" s="780"/>
      <c r="F344" s="778"/>
      <c r="G344" s="778"/>
      <c r="H344" s="778"/>
      <c r="I344" s="778"/>
      <c r="J344" s="778"/>
      <c r="K344" s="778"/>
      <c r="L344" s="778"/>
      <c r="M344" s="778"/>
      <c r="N344" s="778"/>
      <c r="O344" s="810"/>
    </row>
    <row r="345" spans="1:15" ht="34.5" customHeight="1">
      <c r="A345" s="718">
        <v>55</v>
      </c>
      <c r="B345" s="262" t="s">
        <v>339</v>
      </c>
      <c r="C345" s="131" t="s">
        <v>410</v>
      </c>
      <c r="D345" s="131" t="s">
        <v>243</v>
      </c>
      <c r="E345" s="351">
        <v>15</v>
      </c>
      <c r="F345" s="262">
        <v>1966</v>
      </c>
      <c r="G345" s="262">
        <v>2000</v>
      </c>
      <c r="H345" s="262">
        <v>0</v>
      </c>
      <c r="I345" s="262">
        <v>0</v>
      </c>
      <c r="J345" s="262">
        <v>344</v>
      </c>
      <c r="K345" s="262">
        <v>0</v>
      </c>
      <c r="L345" s="262">
        <v>0</v>
      </c>
      <c r="M345" s="262">
        <v>0</v>
      </c>
      <c r="N345" s="130">
        <f aca="true" t="shared" si="62" ref="N345:N353">F345+G345+H345+I345-J345+K345-L345-M345</f>
        <v>3622</v>
      </c>
      <c r="O345" s="133"/>
    </row>
    <row r="346" spans="1:15" ht="34.5" customHeight="1">
      <c r="A346" s="718">
        <v>56</v>
      </c>
      <c r="B346" s="262" t="s">
        <v>340</v>
      </c>
      <c r="C346" s="131" t="s">
        <v>1200</v>
      </c>
      <c r="D346" s="131" t="s">
        <v>243</v>
      </c>
      <c r="E346" s="351">
        <v>15</v>
      </c>
      <c r="F346" s="262">
        <v>1966</v>
      </c>
      <c r="G346" s="262">
        <v>2000</v>
      </c>
      <c r="H346" s="262">
        <v>0</v>
      </c>
      <c r="I346" s="262">
        <v>0</v>
      </c>
      <c r="J346" s="262">
        <v>344</v>
      </c>
      <c r="K346" s="262">
        <v>0</v>
      </c>
      <c r="L346" s="262">
        <v>0</v>
      </c>
      <c r="M346" s="262">
        <v>0</v>
      </c>
      <c r="N346" s="130">
        <f t="shared" si="62"/>
        <v>3622</v>
      </c>
      <c r="O346" s="133"/>
    </row>
    <row r="347" spans="1:15" ht="34.5" customHeight="1">
      <c r="A347" s="718">
        <v>91</v>
      </c>
      <c r="B347" s="130" t="s">
        <v>849</v>
      </c>
      <c r="C347" s="131" t="s">
        <v>857</v>
      </c>
      <c r="D347" s="131" t="s">
        <v>243</v>
      </c>
      <c r="E347" s="351">
        <v>15</v>
      </c>
      <c r="F347" s="262">
        <v>2396</v>
      </c>
      <c r="G347" s="262">
        <v>0</v>
      </c>
      <c r="H347" s="262">
        <v>0</v>
      </c>
      <c r="I347" s="262">
        <v>0</v>
      </c>
      <c r="J347" s="262">
        <v>0</v>
      </c>
      <c r="K347" s="262">
        <v>4</v>
      </c>
      <c r="L347" s="262">
        <v>0</v>
      </c>
      <c r="M347" s="262">
        <v>0</v>
      </c>
      <c r="N347" s="130">
        <f t="shared" si="62"/>
        <v>2400</v>
      </c>
      <c r="O347" s="133"/>
    </row>
    <row r="348" spans="1:15" ht="34.5" customHeight="1">
      <c r="A348" s="718">
        <v>187</v>
      </c>
      <c r="B348" s="130" t="s">
        <v>669</v>
      </c>
      <c r="C348" s="131" t="s">
        <v>670</v>
      </c>
      <c r="D348" s="131" t="s">
        <v>10</v>
      </c>
      <c r="E348" s="351">
        <v>3</v>
      </c>
      <c r="F348" s="130">
        <v>242</v>
      </c>
      <c r="G348" s="262">
        <v>0</v>
      </c>
      <c r="H348" s="130">
        <v>0</v>
      </c>
      <c r="I348" s="130">
        <v>0</v>
      </c>
      <c r="J348" s="130">
        <v>0</v>
      </c>
      <c r="K348" s="130">
        <v>196</v>
      </c>
      <c r="L348" s="130">
        <v>0</v>
      </c>
      <c r="M348" s="130">
        <v>0</v>
      </c>
      <c r="N348" s="130">
        <f t="shared" si="62"/>
        <v>438</v>
      </c>
      <c r="O348" s="133"/>
    </row>
    <row r="349" spans="1:15" ht="34.5" customHeight="1">
      <c r="A349" s="718">
        <v>214</v>
      </c>
      <c r="B349" s="130" t="s">
        <v>535</v>
      </c>
      <c r="C349" s="131" t="s">
        <v>536</v>
      </c>
      <c r="D349" s="131" t="s">
        <v>243</v>
      </c>
      <c r="E349" s="351">
        <v>15</v>
      </c>
      <c r="F349" s="262">
        <v>2000</v>
      </c>
      <c r="G349" s="262">
        <v>0</v>
      </c>
      <c r="H349" s="262">
        <v>0</v>
      </c>
      <c r="I349" s="262">
        <v>0</v>
      </c>
      <c r="J349" s="262">
        <v>0</v>
      </c>
      <c r="K349" s="262">
        <v>72</v>
      </c>
      <c r="L349" s="262">
        <v>0</v>
      </c>
      <c r="M349" s="262">
        <v>0</v>
      </c>
      <c r="N349" s="130">
        <f t="shared" si="62"/>
        <v>2072</v>
      </c>
      <c r="O349" s="133"/>
    </row>
    <row r="350" spans="1:15" ht="34.5" customHeight="1">
      <c r="A350" s="718">
        <v>248</v>
      </c>
      <c r="B350" s="130" t="s">
        <v>617</v>
      </c>
      <c r="C350" s="131" t="s">
        <v>633</v>
      </c>
      <c r="D350" s="131" t="s">
        <v>243</v>
      </c>
      <c r="E350" s="351">
        <v>15</v>
      </c>
      <c r="F350" s="262">
        <v>1923</v>
      </c>
      <c r="G350" s="262">
        <v>770</v>
      </c>
      <c r="H350" s="262">
        <v>0</v>
      </c>
      <c r="I350" s="262">
        <v>0</v>
      </c>
      <c r="J350" s="262">
        <v>44</v>
      </c>
      <c r="K350" s="262">
        <v>0</v>
      </c>
      <c r="L350" s="262">
        <v>0</v>
      </c>
      <c r="M350" s="262">
        <v>0</v>
      </c>
      <c r="N350" s="130">
        <f t="shared" si="62"/>
        <v>2649</v>
      </c>
      <c r="O350" s="133"/>
    </row>
    <row r="351" spans="1:15" ht="34.5" customHeight="1">
      <c r="A351" s="718">
        <v>267</v>
      </c>
      <c r="B351" s="130" t="s">
        <v>644</v>
      </c>
      <c r="C351" s="131" t="s">
        <v>651</v>
      </c>
      <c r="D351" s="131" t="s">
        <v>243</v>
      </c>
      <c r="E351" s="351">
        <v>15</v>
      </c>
      <c r="F351" s="262">
        <v>2509</v>
      </c>
      <c r="G351" s="262">
        <v>0</v>
      </c>
      <c r="H351" s="130">
        <v>0</v>
      </c>
      <c r="I351" s="262">
        <v>0</v>
      </c>
      <c r="J351" s="262">
        <v>9</v>
      </c>
      <c r="K351" s="262">
        <v>0</v>
      </c>
      <c r="L351" s="262">
        <v>0</v>
      </c>
      <c r="M351" s="262">
        <v>0</v>
      </c>
      <c r="N351" s="130">
        <f t="shared" si="62"/>
        <v>2500</v>
      </c>
      <c r="O351" s="133"/>
    </row>
    <row r="352" spans="1:15" ht="34.5" customHeight="1">
      <c r="A352" s="718">
        <v>298</v>
      </c>
      <c r="B352" s="130" t="s">
        <v>731</v>
      </c>
      <c r="C352" s="131" t="s">
        <v>732</v>
      </c>
      <c r="D352" s="131" t="s">
        <v>11</v>
      </c>
      <c r="E352" s="351">
        <v>15</v>
      </c>
      <c r="F352" s="262">
        <v>2140</v>
      </c>
      <c r="G352" s="262">
        <v>2000</v>
      </c>
      <c r="H352" s="130">
        <v>0</v>
      </c>
      <c r="I352" s="262">
        <v>0</v>
      </c>
      <c r="J352" s="262">
        <v>371</v>
      </c>
      <c r="K352" s="262">
        <v>0</v>
      </c>
      <c r="L352" s="262">
        <v>0</v>
      </c>
      <c r="M352" s="262">
        <v>0</v>
      </c>
      <c r="N352" s="130">
        <f t="shared" si="62"/>
        <v>3769</v>
      </c>
      <c r="O352" s="133"/>
    </row>
    <row r="353" spans="1:15" ht="34.5" customHeight="1">
      <c r="A353" s="718">
        <v>317</v>
      </c>
      <c r="B353" s="130" t="s">
        <v>778</v>
      </c>
      <c r="C353" s="131" t="s">
        <v>779</v>
      </c>
      <c r="D353" s="131" t="s">
        <v>11</v>
      </c>
      <c r="E353" s="351">
        <v>15</v>
      </c>
      <c r="F353" s="262">
        <v>1923</v>
      </c>
      <c r="G353" s="262">
        <v>1040</v>
      </c>
      <c r="H353" s="130">
        <v>0</v>
      </c>
      <c r="I353" s="262">
        <v>0</v>
      </c>
      <c r="J353" s="262">
        <v>73</v>
      </c>
      <c r="K353" s="262">
        <v>0</v>
      </c>
      <c r="L353" s="262">
        <v>0</v>
      </c>
      <c r="M353" s="262">
        <v>0</v>
      </c>
      <c r="N353" s="130">
        <f t="shared" si="62"/>
        <v>2890</v>
      </c>
      <c r="O353" s="133"/>
    </row>
    <row r="354" spans="1:15" ht="39" customHeight="1">
      <c r="A354" s="718">
        <v>359</v>
      </c>
      <c r="B354" s="130" t="s">
        <v>1088</v>
      </c>
      <c r="C354" s="131" t="s">
        <v>1277</v>
      </c>
      <c r="D354" s="131" t="s">
        <v>243</v>
      </c>
      <c r="E354" s="351">
        <v>15</v>
      </c>
      <c r="F354" s="262">
        <v>1923</v>
      </c>
      <c r="G354" s="262">
        <v>0</v>
      </c>
      <c r="H354" s="262">
        <v>0</v>
      </c>
      <c r="I354" s="262">
        <v>0</v>
      </c>
      <c r="J354" s="262">
        <v>0</v>
      </c>
      <c r="K354" s="262">
        <v>77</v>
      </c>
      <c r="L354" s="262">
        <v>0</v>
      </c>
      <c r="M354" s="262">
        <v>0</v>
      </c>
      <c r="N354" s="130">
        <f>F354+G354+H354+I354-J354+K354-L354-M354</f>
        <v>2000</v>
      </c>
      <c r="O354" s="133"/>
    </row>
    <row r="355" spans="1:15" ht="39" customHeight="1">
      <c r="A355" s="718">
        <v>366</v>
      </c>
      <c r="B355" s="130" t="s">
        <v>1089</v>
      </c>
      <c r="C355" s="131" t="s">
        <v>1271</v>
      </c>
      <c r="D355" s="131" t="s">
        <v>243</v>
      </c>
      <c r="E355" s="351">
        <v>15</v>
      </c>
      <c r="F355" s="262">
        <v>1923</v>
      </c>
      <c r="G355" s="262">
        <v>0</v>
      </c>
      <c r="H355" s="262">
        <v>0</v>
      </c>
      <c r="I355" s="262">
        <v>0</v>
      </c>
      <c r="J355" s="262">
        <v>0</v>
      </c>
      <c r="K355" s="262">
        <v>77</v>
      </c>
      <c r="L355" s="262">
        <v>250</v>
      </c>
      <c r="M355" s="262">
        <v>0</v>
      </c>
      <c r="N355" s="130">
        <f>F355+G355+H355+I355-J355+K355-L355-M355</f>
        <v>1750</v>
      </c>
      <c r="O355" s="133"/>
    </row>
    <row r="356" spans="1:15" ht="39" customHeight="1">
      <c r="A356" s="718">
        <v>372</v>
      </c>
      <c r="B356" s="130" t="s">
        <v>1152</v>
      </c>
      <c r="C356" s="131" t="s">
        <v>1269</v>
      </c>
      <c r="D356" s="131" t="s">
        <v>420</v>
      </c>
      <c r="E356" s="351">
        <v>15</v>
      </c>
      <c r="F356" s="262">
        <v>2509</v>
      </c>
      <c r="G356" s="262">
        <v>0</v>
      </c>
      <c r="H356" s="262">
        <v>0</v>
      </c>
      <c r="I356" s="262">
        <v>0</v>
      </c>
      <c r="J356" s="262">
        <v>9</v>
      </c>
      <c r="K356" s="262">
        <v>0</v>
      </c>
      <c r="L356" s="262">
        <v>0</v>
      </c>
      <c r="M356" s="262">
        <v>0</v>
      </c>
      <c r="N356" s="130">
        <f>F356+G356+H356+I356-J356+K356-L356-M356</f>
        <v>2500</v>
      </c>
      <c r="O356" s="133"/>
    </row>
    <row r="357" spans="1:15" ht="39" customHeight="1">
      <c r="A357" s="718">
        <v>373</v>
      </c>
      <c r="B357" s="130" t="s">
        <v>1153</v>
      </c>
      <c r="C357" s="131" t="s">
        <v>1268</v>
      </c>
      <c r="D357" s="131" t="s">
        <v>420</v>
      </c>
      <c r="E357" s="351">
        <v>15</v>
      </c>
      <c r="F357" s="262">
        <v>2509</v>
      </c>
      <c r="G357" s="262">
        <v>0</v>
      </c>
      <c r="H357" s="262">
        <v>0</v>
      </c>
      <c r="I357" s="262">
        <v>0</v>
      </c>
      <c r="J357" s="262">
        <v>9</v>
      </c>
      <c r="K357" s="262">
        <v>0</v>
      </c>
      <c r="L357" s="262">
        <v>0</v>
      </c>
      <c r="M357" s="262">
        <v>0</v>
      </c>
      <c r="N357" s="130">
        <f>F357+G357+H357+I357-J357+K357-L357-M357</f>
        <v>2500</v>
      </c>
      <c r="O357" s="133"/>
    </row>
    <row r="358" spans="1:15" ht="39" customHeight="1">
      <c r="A358" s="718">
        <v>384</v>
      </c>
      <c r="B358" s="130" t="s">
        <v>1217</v>
      </c>
      <c r="C358" s="131" t="s">
        <v>1224</v>
      </c>
      <c r="D358" s="131" t="s">
        <v>243</v>
      </c>
      <c r="E358" s="351">
        <v>15</v>
      </c>
      <c r="F358" s="262">
        <v>2509</v>
      </c>
      <c r="G358" s="262">
        <v>0</v>
      </c>
      <c r="H358" s="262">
        <v>0</v>
      </c>
      <c r="I358" s="262">
        <v>0</v>
      </c>
      <c r="J358" s="262">
        <v>9</v>
      </c>
      <c r="K358" s="262">
        <v>0</v>
      </c>
      <c r="L358" s="262">
        <v>0</v>
      </c>
      <c r="M358" s="262">
        <v>0</v>
      </c>
      <c r="N358" s="130">
        <f>F358+G358+H358+I358-J358+K358-L358-M358</f>
        <v>2500</v>
      </c>
      <c r="O358" s="133"/>
    </row>
    <row r="359" spans="1:15" ht="14.25" customHeight="1">
      <c r="A359" s="626" t="s">
        <v>64</v>
      </c>
      <c r="B359" s="893"/>
      <c r="C359" s="627"/>
      <c r="D359" s="627"/>
      <c r="E359" s="628"/>
      <c r="F359" s="904">
        <f aca="true" t="shared" si="63" ref="F359:N359">SUM(F345:F358)</f>
        <v>28438</v>
      </c>
      <c r="G359" s="904">
        <f t="shared" si="63"/>
        <v>7810</v>
      </c>
      <c r="H359" s="904">
        <f t="shared" si="63"/>
        <v>0</v>
      </c>
      <c r="I359" s="904">
        <f t="shared" si="63"/>
        <v>0</v>
      </c>
      <c r="J359" s="904">
        <f t="shared" si="63"/>
        <v>1212</v>
      </c>
      <c r="K359" s="904">
        <f t="shared" si="63"/>
        <v>426</v>
      </c>
      <c r="L359" s="904">
        <f t="shared" si="63"/>
        <v>250</v>
      </c>
      <c r="M359" s="904">
        <f t="shared" si="63"/>
        <v>0</v>
      </c>
      <c r="N359" s="904">
        <f t="shared" si="63"/>
        <v>35212</v>
      </c>
      <c r="O359" s="629"/>
    </row>
    <row r="360" spans="1:18" s="23" customFormat="1" ht="18" customHeight="1">
      <c r="A360" s="227"/>
      <c r="B360" s="721" t="s">
        <v>31</v>
      </c>
      <c r="C360" s="229"/>
      <c r="D360" s="229"/>
      <c r="E360" s="362"/>
      <c r="F360" s="229">
        <f>F359</f>
        <v>28438</v>
      </c>
      <c r="G360" s="229">
        <f aca="true" t="shared" si="64" ref="G360:N360">G359</f>
        <v>7810</v>
      </c>
      <c r="H360" s="229">
        <f t="shared" si="64"/>
        <v>0</v>
      </c>
      <c r="I360" s="229">
        <f t="shared" si="64"/>
        <v>0</v>
      </c>
      <c r="J360" s="229">
        <f t="shared" si="64"/>
        <v>1212</v>
      </c>
      <c r="K360" s="229">
        <f t="shared" si="64"/>
        <v>426</v>
      </c>
      <c r="L360" s="229">
        <f t="shared" si="64"/>
        <v>250</v>
      </c>
      <c r="M360" s="229">
        <f t="shared" si="64"/>
        <v>0</v>
      </c>
      <c r="N360" s="229">
        <f t="shared" si="64"/>
        <v>35212</v>
      </c>
      <c r="O360" s="826"/>
      <c r="P360" s="847"/>
      <c r="Q360" s="847"/>
      <c r="R360" s="847"/>
    </row>
    <row r="361" spans="1:18" s="103" customFormat="1" ht="22.5" customHeight="1">
      <c r="A361" s="437"/>
      <c r="B361" s="438"/>
      <c r="C361" s="438"/>
      <c r="D361" s="438"/>
      <c r="E361" s="438" t="s">
        <v>463</v>
      </c>
      <c r="F361" s="439"/>
      <c r="G361" s="438"/>
      <c r="H361" s="438"/>
      <c r="J361" s="443" t="s">
        <v>464</v>
      </c>
      <c r="K361" s="438"/>
      <c r="L361" s="438"/>
      <c r="N361" s="438" t="s">
        <v>464</v>
      </c>
      <c r="O361" s="440"/>
      <c r="P361" s="106"/>
      <c r="Q361" s="106"/>
      <c r="R361" s="106"/>
    </row>
    <row r="362" spans="1:15" ht="12.75" customHeight="1">
      <c r="A362" s="437" t="s">
        <v>472</v>
      </c>
      <c r="B362" s="438"/>
      <c r="C362" s="438"/>
      <c r="D362" s="438" t="s">
        <v>1285</v>
      </c>
      <c r="E362" s="438"/>
      <c r="F362" s="439"/>
      <c r="G362" s="438"/>
      <c r="H362" s="438"/>
      <c r="J362" s="443" t="s">
        <v>975</v>
      </c>
      <c r="K362" s="438"/>
      <c r="L362" s="437"/>
      <c r="M362" s="438" t="s">
        <v>972</v>
      </c>
      <c r="N362" s="438"/>
      <c r="O362" s="441"/>
    </row>
    <row r="363" spans="1:15" ht="12.75" customHeight="1">
      <c r="A363" s="437"/>
      <c r="B363" s="438"/>
      <c r="C363" s="438"/>
      <c r="D363" s="438" t="s">
        <v>736</v>
      </c>
      <c r="E363" s="438"/>
      <c r="F363" s="439"/>
      <c r="G363" s="438"/>
      <c r="H363" s="438"/>
      <c r="J363" s="442" t="s">
        <v>461</v>
      </c>
      <c r="K363" s="438"/>
      <c r="L363" s="438"/>
      <c r="M363" s="438" t="s">
        <v>462</v>
      </c>
      <c r="N363" s="438"/>
      <c r="O363" s="440"/>
    </row>
    <row r="364" spans="1:15" ht="29.25" customHeight="1">
      <c r="A364" s="3" t="s">
        <v>0</v>
      </c>
      <c r="B364" s="20"/>
      <c r="C364" s="4"/>
      <c r="D364" s="93" t="s">
        <v>63</v>
      </c>
      <c r="E364" s="325"/>
      <c r="F364" s="4"/>
      <c r="G364" s="4"/>
      <c r="H364" s="4"/>
      <c r="I364" s="4"/>
      <c r="J364" s="4"/>
      <c r="K364" s="4"/>
      <c r="L364" s="5"/>
      <c r="M364" s="4"/>
      <c r="N364" s="4"/>
      <c r="O364" s="27"/>
    </row>
    <row r="365" spans="1:15" ht="18.75">
      <c r="A365" s="6"/>
      <c r="B365" s="98" t="s">
        <v>737</v>
      </c>
      <c r="C365" s="7"/>
      <c r="D365" s="7"/>
      <c r="E365" s="315"/>
      <c r="F365" s="7"/>
      <c r="G365" s="7"/>
      <c r="H365" s="7"/>
      <c r="I365" s="8"/>
      <c r="J365" s="7"/>
      <c r="K365" s="7"/>
      <c r="L365" s="9"/>
      <c r="M365" s="7"/>
      <c r="N365" s="7"/>
      <c r="O365" s="391" t="s">
        <v>1425</v>
      </c>
    </row>
    <row r="366" spans="1:15" ht="24.75">
      <c r="A366" s="10"/>
      <c r="B366" s="44"/>
      <c r="C366" s="11"/>
      <c r="D366" s="95" t="s">
        <v>1471</v>
      </c>
      <c r="E366" s="316"/>
      <c r="F366" s="12"/>
      <c r="G366" s="12"/>
      <c r="H366" s="12"/>
      <c r="I366" s="12"/>
      <c r="J366" s="12"/>
      <c r="K366" s="12"/>
      <c r="L366" s="13"/>
      <c r="M366" s="12"/>
      <c r="N366" s="12"/>
      <c r="O366" s="28"/>
    </row>
    <row r="367" spans="1:18" s="70" customFormat="1" ht="31.5" customHeight="1" thickBot="1">
      <c r="A367" s="46" t="s">
        <v>427</v>
      </c>
      <c r="B367" s="62" t="s">
        <v>428</v>
      </c>
      <c r="C367" s="62" t="s">
        <v>1</v>
      </c>
      <c r="D367" s="62" t="s">
        <v>426</v>
      </c>
      <c r="E367" s="337" t="s">
        <v>434</v>
      </c>
      <c r="F367" s="26" t="s">
        <v>423</v>
      </c>
      <c r="G367" s="26" t="s">
        <v>424</v>
      </c>
      <c r="H367" s="26" t="s">
        <v>33</v>
      </c>
      <c r="I367" s="26" t="s">
        <v>341</v>
      </c>
      <c r="J367" s="26" t="s">
        <v>17</v>
      </c>
      <c r="K367" s="26" t="s">
        <v>18</v>
      </c>
      <c r="L367" s="26" t="s">
        <v>432</v>
      </c>
      <c r="M367" s="26" t="s">
        <v>30</v>
      </c>
      <c r="N367" s="26" t="s">
        <v>29</v>
      </c>
      <c r="O367" s="63" t="s">
        <v>19</v>
      </c>
      <c r="P367" s="849"/>
      <c r="Q367" s="849"/>
      <c r="R367" s="849"/>
    </row>
    <row r="368" spans="1:15" ht="16.5" customHeight="1" thickTop="1">
      <c r="A368" s="782" t="s">
        <v>738</v>
      </c>
      <c r="B368" s="766"/>
      <c r="C368" s="767"/>
      <c r="D368" s="767"/>
      <c r="E368" s="768"/>
      <c r="F368" s="766"/>
      <c r="G368" s="766"/>
      <c r="H368" s="766"/>
      <c r="I368" s="766"/>
      <c r="J368" s="766"/>
      <c r="K368" s="766"/>
      <c r="L368" s="766"/>
      <c r="M368" s="766"/>
      <c r="N368" s="766"/>
      <c r="O368" s="680"/>
    </row>
    <row r="369" spans="1:15" ht="33" customHeight="1">
      <c r="A369" s="108">
        <v>2</v>
      </c>
      <c r="B369" s="715" t="s">
        <v>1366</v>
      </c>
      <c r="C369" s="43" t="s">
        <v>1367</v>
      </c>
      <c r="D369" s="398" t="s">
        <v>420</v>
      </c>
      <c r="E369" s="375">
        <v>15</v>
      </c>
      <c r="F369" s="65">
        <v>3109</v>
      </c>
      <c r="G369" s="65">
        <v>0</v>
      </c>
      <c r="H369" s="65">
        <v>0</v>
      </c>
      <c r="I369" s="65">
        <v>0</v>
      </c>
      <c r="J369" s="65">
        <v>109</v>
      </c>
      <c r="K369" s="65">
        <v>0</v>
      </c>
      <c r="L369" s="65">
        <v>0</v>
      </c>
      <c r="M369" s="65">
        <v>0</v>
      </c>
      <c r="N369" s="59">
        <f>F369+G369+H369+I369-J369+K369-L369-M369</f>
        <v>3000</v>
      </c>
      <c r="O369" s="29"/>
    </row>
    <row r="370" spans="1:15" ht="33" customHeight="1">
      <c r="A370" s="108">
        <v>209</v>
      </c>
      <c r="B370" s="715" t="s">
        <v>1046</v>
      </c>
      <c r="C370" s="43" t="s">
        <v>1129</v>
      </c>
      <c r="D370" s="398" t="s">
        <v>720</v>
      </c>
      <c r="E370" s="375">
        <v>15</v>
      </c>
      <c r="F370" s="65">
        <v>2691</v>
      </c>
      <c r="G370" s="65">
        <v>0</v>
      </c>
      <c r="H370" s="65">
        <v>0</v>
      </c>
      <c r="I370" s="65">
        <v>0</v>
      </c>
      <c r="J370" s="65">
        <v>43</v>
      </c>
      <c r="K370" s="65">
        <v>0</v>
      </c>
      <c r="L370" s="65">
        <v>0</v>
      </c>
      <c r="M370" s="65">
        <v>0</v>
      </c>
      <c r="N370" s="59">
        <f>F370+G370+H370+I370-J370+K370-L370-M370</f>
        <v>2648</v>
      </c>
      <c r="O370" s="29"/>
    </row>
    <row r="371" spans="1:15" ht="33" customHeight="1">
      <c r="A371" s="108">
        <v>411</v>
      </c>
      <c r="B371" s="715" t="s">
        <v>1355</v>
      </c>
      <c r="C371" s="43" t="s">
        <v>1356</v>
      </c>
      <c r="D371" s="398" t="s">
        <v>2</v>
      </c>
      <c r="E371" s="375">
        <v>15</v>
      </c>
      <c r="F371" s="65">
        <v>3820</v>
      </c>
      <c r="G371" s="65">
        <v>0</v>
      </c>
      <c r="H371" s="65">
        <v>0</v>
      </c>
      <c r="I371" s="65">
        <v>0</v>
      </c>
      <c r="J371" s="65">
        <v>320</v>
      </c>
      <c r="K371" s="65">
        <v>0</v>
      </c>
      <c r="L371" s="65">
        <v>0</v>
      </c>
      <c r="M371" s="65">
        <v>0</v>
      </c>
      <c r="N371" s="59">
        <f>F371+G371+H371+I371-J371+K371-L371-M371</f>
        <v>3500</v>
      </c>
      <c r="O371" s="29"/>
    </row>
    <row r="372" spans="1:18" s="220" customFormat="1" ht="12.75" customHeight="1">
      <c r="A372" s="623"/>
      <c r="B372" s="624" t="s">
        <v>450</v>
      </c>
      <c r="C372" s="624"/>
      <c r="D372" s="624"/>
      <c r="E372" s="625"/>
      <c r="F372" s="624">
        <f>SUM(F369:F371)</f>
        <v>9620</v>
      </c>
      <c r="G372" s="624">
        <f aca="true" t="shared" si="65" ref="G372:N372">SUM(G369:G371)</f>
        <v>0</v>
      </c>
      <c r="H372" s="624">
        <f t="shared" si="65"/>
        <v>0</v>
      </c>
      <c r="I372" s="624">
        <f t="shared" si="65"/>
        <v>0</v>
      </c>
      <c r="J372" s="624">
        <f t="shared" si="65"/>
        <v>472</v>
      </c>
      <c r="K372" s="624">
        <f t="shared" si="65"/>
        <v>0</v>
      </c>
      <c r="L372" s="624">
        <f t="shared" si="65"/>
        <v>0</v>
      </c>
      <c r="M372" s="624">
        <f t="shared" si="65"/>
        <v>0</v>
      </c>
      <c r="N372" s="624">
        <f t="shared" si="65"/>
        <v>9148</v>
      </c>
      <c r="O372" s="624"/>
      <c r="P372" s="850"/>
      <c r="Q372" s="850"/>
      <c r="R372" s="850"/>
    </row>
    <row r="373" spans="1:15" ht="16.5" customHeight="1">
      <c r="A373" s="100" t="s">
        <v>683</v>
      </c>
      <c r="B373" s="79"/>
      <c r="C373" s="81"/>
      <c r="D373" s="82"/>
      <c r="E373" s="341"/>
      <c r="F373" s="79"/>
      <c r="G373" s="79"/>
      <c r="H373" s="79"/>
      <c r="I373" s="79"/>
      <c r="J373" s="79"/>
      <c r="K373" s="79"/>
      <c r="L373" s="79"/>
      <c r="M373" s="79"/>
      <c r="N373" s="79"/>
      <c r="O373" s="76"/>
    </row>
    <row r="374" spans="1:15" ht="33" customHeight="1">
      <c r="A374" s="15">
        <v>29</v>
      </c>
      <c r="B374" s="15" t="s">
        <v>803</v>
      </c>
      <c r="C374" s="43" t="s">
        <v>804</v>
      </c>
      <c r="D374" s="398" t="s">
        <v>686</v>
      </c>
      <c r="E374" s="375">
        <v>15</v>
      </c>
      <c r="F374" s="59">
        <v>2140</v>
      </c>
      <c r="G374" s="59">
        <v>1150</v>
      </c>
      <c r="H374" s="59">
        <v>0</v>
      </c>
      <c r="I374" s="59">
        <v>0</v>
      </c>
      <c r="J374" s="59">
        <v>129</v>
      </c>
      <c r="K374" s="59">
        <v>0</v>
      </c>
      <c r="L374" s="59">
        <v>0</v>
      </c>
      <c r="M374" s="59">
        <v>0</v>
      </c>
      <c r="N374" s="59">
        <f aca="true" t="shared" si="66" ref="N374:N381">F374+G374+H374+I374-J374+K374-L374-M374</f>
        <v>3161</v>
      </c>
      <c r="O374" s="29"/>
    </row>
    <row r="375" spans="1:15" ht="33" customHeight="1">
      <c r="A375" s="15">
        <v>75</v>
      </c>
      <c r="B375" s="15" t="s">
        <v>842</v>
      </c>
      <c r="C375" s="43" t="s">
        <v>843</v>
      </c>
      <c r="D375" s="398" t="s">
        <v>420</v>
      </c>
      <c r="E375" s="346">
        <v>15</v>
      </c>
      <c r="F375" s="59">
        <v>1870</v>
      </c>
      <c r="G375" s="59">
        <v>0</v>
      </c>
      <c r="H375" s="59">
        <v>0</v>
      </c>
      <c r="I375" s="59">
        <v>0</v>
      </c>
      <c r="J375" s="59">
        <v>0</v>
      </c>
      <c r="K375" s="59">
        <v>80</v>
      </c>
      <c r="L375" s="59">
        <v>0</v>
      </c>
      <c r="M375" s="59">
        <v>0</v>
      </c>
      <c r="N375" s="59">
        <f t="shared" si="66"/>
        <v>1950</v>
      </c>
      <c r="O375" s="29"/>
    </row>
    <row r="376" spans="1:15" ht="33" customHeight="1">
      <c r="A376" s="15">
        <v>122</v>
      </c>
      <c r="B376" s="15" t="s">
        <v>861</v>
      </c>
      <c r="C376" s="43" t="s">
        <v>860</v>
      </c>
      <c r="D376" s="398" t="s">
        <v>420</v>
      </c>
      <c r="E376" s="375">
        <v>15</v>
      </c>
      <c r="F376" s="59">
        <v>1852</v>
      </c>
      <c r="G376" s="59">
        <v>0</v>
      </c>
      <c r="H376" s="59">
        <v>0</v>
      </c>
      <c r="I376" s="59">
        <v>0</v>
      </c>
      <c r="J376" s="59">
        <v>0</v>
      </c>
      <c r="K376" s="59">
        <v>81</v>
      </c>
      <c r="L376" s="59">
        <v>0</v>
      </c>
      <c r="M376" s="59">
        <v>0</v>
      </c>
      <c r="N376" s="59">
        <f t="shared" si="66"/>
        <v>1933</v>
      </c>
      <c r="O376" s="29"/>
    </row>
    <row r="377" spans="1:15" ht="33" customHeight="1">
      <c r="A377" s="15">
        <v>153</v>
      </c>
      <c r="B377" s="15" t="s">
        <v>935</v>
      </c>
      <c r="C377" s="43" t="s">
        <v>936</v>
      </c>
      <c r="D377" s="398" t="s">
        <v>934</v>
      </c>
      <c r="E377" s="375">
        <v>15</v>
      </c>
      <c r="F377" s="59">
        <v>1377</v>
      </c>
      <c r="G377" s="59">
        <v>0</v>
      </c>
      <c r="H377" s="59">
        <v>0</v>
      </c>
      <c r="I377" s="59">
        <v>0</v>
      </c>
      <c r="J377" s="59">
        <v>0</v>
      </c>
      <c r="K377" s="59">
        <v>123</v>
      </c>
      <c r="L377" s="59">
        <v>0</v>
      </c>
      <c r="M377" s="59">
        <v>0</v>
      </c>
      <c r="N377" s="59">
        <f>F377+G377+H377+I377-J377+K377-L377-M377</f>
        <v>1500</v>
      </c>
      <c r="O377" s="29"/>
    </row>
    <row r="378" spans="1:15" ht="33" customHeight="1">
      <c r="A378" s="15">
        <v>323</v>
      </c>
      <c r="B378" s="15" t="s">
        <v>1047</v>
      </c>
      <c r="C378" s="43" t="s">
        <v>1130</v>
      </c>
      <c r="D378" s="398" t="s">
        <v>696</v>
      </c>
      <c r="E378" s="375">
        <v>15</v>
      </c>
      <c r="F378" s="59">
        <v>3333</v>
      </c>
      <c r="G378" s="59">
        <v>0</v>
      </c>
      <c r="H378" s="59">
        <v>0</v>
      </c>
      <c r="I378" s="59">
        <v>0</v>
      </c>
      <c r="J378" s="59">
        <v>133</v>
      </c>
      <c r="K378" s="59">
        <v>0</v>
      </c>
      <c r="L378" s="59">
        <v>0</v>
      </c>
      <c r="M378" s="59">
        <v>0</v>
      </c>
      <c r="N378" s="59">
        <f>F378+G378+H378+I378-J378+K378-L378-M378</f>
        <v>3200</v>
      </c>
      <c r="O378" s="29"/>
    </row>
    <row r="379" spans="1:15" ht="33" customHeight="1">
      <c r="A379" s="15">
        <v>324</v>
      </c>
      <c r="B379" s="15" t="s">
        <v>715</v>
      </c>
      <c r="C379" s="43" t="s">
        <v>756</v>
      </c>
      <c r="D379" s="398" t="s">
        <v>716</v>
      </c>
      <c r="E379" s="375">
        <v>15</v>
      </c>
      <c r="F379" s="59">
        <v>1600</v>
      </c>
      <c r="G379" s="59">
        <v>0</v>
      </c>
      <c r="H379" s="59">
        <v>0</v>
      </c>
      <c r="I379" s="59">
        <v>0</v>
      </c>
      <c r="J379" s="59">
        <v>0</v>
      </c>
      <c r="K379" s="59">
        <v>109</v>
      </c>
      <c r="L379" s="59">
        <v>0</v>
      </c>
      <c r="M379" s="59">
        <v>0</v>
      </c>
      <c r="N379" s="59">
        <f t="shared" si="66"/>
        <v>1709</v>
      </c>
      <c r="O379" s="29"/>
    </row>
    <row r="380" spans="1:15" ht="33" customHeight="1">
      <c r="A380" s="15">
        <v>325</v>
      </c>
      <c r="B380" s="15" t="s">
        <v>740</v>
      </c>
      <c r="C380" s="43" t="s">
        <v>757</v>
      </c>
      <c r="D380" s="398" t="s">
        <v>717</v>
      </c>
      <c r="E380" s="375">
        <v>15</v>
      </c>
      <c r="F380" s="59">
        <v>2316</v>
      </c>
      <c r="G380" s="59">
        <v>0</v>
      </c>
      <c r="H380" s="59">
        <v>0</v>
      </c>
      <c r="I380" s="59">
        <v>0</v>
      </c>
      <c r="J380" s="59">
        <v>0</v>
      </c>
      <c r="K380" s="59">
        <v>27</v>
      </c>
      <c r="L380" s="59">
        <v>0</v>
      </c>
      <c r="M380" s="59">
        <v>0</v>
      </c>
      <c r="N380" s="59">
        <f t="shared" si="66"/>
        <v>2343</v>
      </c>
      <c r="O380" s="29"/>
    </row>
    <row r="381" spans="1:15" ht="33" customHeight="1">
      <c r="A381" s="15">
        <v>374</v>
      </c>
      <c r="B381" s="15" t="s">
        <v>1154</v>
      </c>
      <c r="C381" s="43" t="s">
        <v>1263</v>
      </c>
      <c r="D381" s="398" t="s">
        <v>1155</v>
      </c>
      <c r="E381" s="375">
        <v>15</v>
      </c>
      <c r="F381" s="59">
        <v>842</v>
      </c>
      <c r="G381" s="59">
        <v>0</v>
      </c>
      <c r="H381" s="59">
        <v>0</v>
      </c>
      <c r="I381" s="59">
        <v>0</v>
      </c>
      <c r="J381" s="59">
        <v>0</v>
      </c>
      <c r="K381" s="59">
        <v>158</v>
      </c>
      <c r="L381" s="59">
        <v>0</v>
      </c>
      <c r="M381" s="59">
        <v>0</v>
      </c>
      <c r="N381" s="59">
        <f t="shared" si="66"/>
        <v>1000</v>
      </c>
      <c r="O381" s="29"/>
    </row>
    <row r="382" spans="1:15" ht="12.75" customHeight="1">
      <c r="A382" s="589" t="s">
        <v>64</v>
      </c>
      <c r="B382" s="590"/>
      <c r="C382" s="594"/>
      <c r="D382" s="613"/>
      <c r="E382" s="614"/>
      <c r="F382" s="593">
        <f aca="true" t="shared" si="67" ref="F382:N382">SUM(F374:F381)</f>
        <v>15330</v>
      </c>
      <c r="G382" s="593">
        <f t="shared" si="67"/>
        <v>1150</v>
      </c>
      <c r="H382" s="593">
        <f t="shared" si="67"/>
        <v>0</v>
      </c>
      <c r="I382" s="593">
        <f t="shared" si="67"/>
        <v>0</v>
      </c>
      <c r="J382" s="593">
        <f t="shared" si="67"/>
        <v>262</v>
      </c>
      <c r="K382" s="593">
        <f t="shared" si="67"/>
        <v>578</v>
      </c>
      <c r="L382" s="593">
        <f t="shared" si="67"/>
        <v>0</v>
      </c>
      <c r="M382" s="593">
        <f t="shared" si="67"/>
        <v>0</v>
      </c>
      <c r="N382" s="593">
        <f t="shared" si="67"/>
        <v>16796</v>
      </c>
      <c r="O382" s="587"/>
    </row>
    <row r="383" spans="1:15" ht="16.5" customHeight="1">
      <c r="A383" s="100" t="s">
        <v>684</v>
      </c>
      <c r="B383" s="79"/>
      <c r="C383" s="81"/>
      <c r="D383" s="82"/>
      <c r="E383" s="341"/>
      <c r="F383" s="79"/>
      <c r="G383" s="79"/>
      <c r="H383" s="79"/>
      <c r="I383" s="79"/>
      <c r="J383" s="79"/>
      <c r="K383" s="79"/>
      <c r="L383" s="79"/>
      <c r="M383" s="79"/>
      <c r="N383" s="79"/>
      <c r="O383" s="76"/>
    </row>
    <row r="384" spans="1:18" s="41" customFormat="1" ht="33" customHeight="1">
      <c r="A384" s="15">
        <v>38</v>
      </c>
      <c r="B384" s="59" t="s">
        <v>698</v>
      </c>
      <c r="C384" s="43" t="s">
        <v>751</v>
      </c>
      <c r="D384" s="398" t="s">
        <v>696</v>
      </c>
      <c r="E384" s="346">
        <v>15</v>
      </c>
      <c r="F384" s="59">
        <v>2268</v>
      </c>
      <c r="G384" s="59">
        <v>0</v>
      </c>
      <c r="H384" s="59">
        <v>0</v>
      </c>
      <c r="I384" s="59">
        <v>0</v>
      </c>
      <c r="J384" s="59">
        <v>0</v>
      </c>
      <c r="K384" s="59">
        <v>32</v>
      </c>
      <c r="L384" s="59">
        <v>0</v>
      </c>
      <c r="M384" s="59">
        <v>0</v>
      </c>
      <c r="N384" s="59">
        <f>F384+G384+H384+I384-J384+K384-L384-M384</f>
        <v>2300</v>
      </c>
      <c r="O384" s="29"/>
      <c r="P384" s="84"/>
      <c r="Q384" s="84"/>
      <c r="R384" s="84"/>
    </row>
    <row r="385" spans="1:18" s="41" customFormat="1" ht="33" customHeight="1">
      <c r="A385" s="15">
        <v>40</v>
      </c>
      <c r="B385" s="59" t="s">
        <v>705</v>
      </c>
      <c r="C385" s="43" t="s">
        <v>766</v>
      </c>
      <c r="D385" s="398" t="s">
        <v>706</v>
      </c>
      <c r="E385" s="375">
        <v>15</v>
      </c>
      <c r="F385" s="65">
        <v>1654</v>
      </c>
      <c r="G385" s="65">
        <v>0</v>
      </c>
      <c r="H385" s="65">
        <v>0</v>
      </c>
      <c r="I385" s="65">
        <v>0</v>
      </c>
      <c r="J385" s="65">
        <v>0</v>
      </c>
      <c r="K385" s="65">
        <v>106</v>
      </c>
      <c r="L385" s="65">
        <v>0</v>
      </c>
      <c r="M385" s="65">
        <v>0</v>
      </c>
      <c r="N385" s="59">
        <f>F385+G385+H385+I385-J385+K385-L385-M385</f>
        <v>1760</v>
      </c>
      <c r="O385" s="104"/>
      <c r="P385" s="84"/>
      <c r="Q385" s="84"/>
      <c r="R385" s="84"/>
    </row>
    <row r="386" spans="1:15" ht="12.75" customHeight="1">
      <c r="A386" s="589" t="s">
        <v>64</v>
      </c>
      <c r="B386" s="590"/>
      <c r="C386" s="594"/>
      <c r="D386" s="594"/>
      <c r="E386" s="614"/>
      <c r="F386" s="615">
        <f aca="true" t="shared" si="68" ref="F386:N386">SUM(F384:F385)</f>
        <v>3922</v>
      </c>
      <c r="G386" s="615">
        <f t="shared" si="68"/>
        <v>0</v>
      </c>
      <c r="H386" s="615">
        <f t="shared" si="68"/>
        <v>0</v>
      </c>
      <c r="I386" s="615">
        <f t="shared" si="68"/>
        <v>0</v>
      </c>
      <c r="J386" s="615">
        <f t="shared" si="68"/>
        <v>0</v>
      </c>
      <c r="K386" s="615">
        <f t="shared" si="68"/>
        <v>138</v>
      </c>
      <c r="L386" s="615">
        <f t="shared" si="68"/>
        <v>0</v>
      </c>
      <c r="M386" s="615">
        <f t="shared" si="68"/>
        <v>0</v>
      </c>
      <c r="N386" s="615">
        <f t="shared" si="68"/>
        <v>4060</v>
      </c>
      <c r="O386" s="587"/>
    </row>
    <row r="387" spans="1:18" s="23" customFormat="1" ht="21" customHeight="1">
      <c r="A387" s="56"/>
      <c r="B387" s="52" t="s">
        <v>31</v>
      </c>
      <c r="C387" s="61"/>
      <c r="D387" s="61"/>
      <c r="E387" s="347"/>
      <c r="F387" s="71">
        <f aca="true" t="shared" si="69" ref="F387:N387">F372+F382+F386</f>
        <v>28872</v>
      </c>
      <c r="G387" s="71">
        <f t="shared" si="69"/>
        <v>1150</v>
      </c>
      <c r="H387" s="71">
        <f t="shared" si="69"/>
        <v>0</v>
      </c>
      <c r="I387" s="71">
        <f t="shared" si="69"/>
        <v>0</v>
      </c>
      <c r="J387" s="71">
        <f t="shared" si="69"/>
        <v>734</v>
      </c>
      <c r="K387" s="71">
        <f t="shared" si="69"/>
        <v>716</v>
      </c>
      <c r="L387" s="71">
        <f t="shared" si="69"/>
        <v>0</v>
      </c>
      <c r="M387" s="71">
        <f t="shared" si="69"/>
        <v>0</v>
      </c>
      <c r="N387" s="71">
        <f t="shared" si="69"/>
        <v>30004</v>
      </c>
      <c r="O387" s="57"/>
      <c r="P387" s="847"/>
      <c r="Q387" s="847"/>
      <c r="R387" s="847"/>
    </row>
    <row r="388" spans="1:15" ht="30" customHeight="1">
      <c r="A388" s="437"/>
      <c r="B388" s="438"/>
      <c r="C388" s="438"/>
      <c r="D388" s="438" t="s">
        <v>463</v>
      </c>
      <c r="F388" s="439"/>
      <c r="G388" s="438"/>
      <c r="H388" s="438"/>
      <c r="J388" s="443" t="s">
        <v>464</v>
      </c>
      <c r="K388" s="438"/>
      <c r="L388" s="438"/>
      <c r="N388" s="438" t="s">
        <v>464</v>
      </c>
      <c r="O388" s="440"/>
    </row>
    <row r="389" spans="1:18" s="103" customFormat="1" ht="16.5" customHeight="1">
      <c r="A389" s="437" t="s">
        <v>472</v>
      </c>
      <c r="B389" s="438"/>
      <c r="C389" s="438"/>
      <c r="D389" s="443" t="s">
        <v>1285</v>
      </c>
      <c r="E389" s="438"/>
      <c r="F389" s="439"/>
      <c r="G389" s="438"/>
      <c r="H389" s="438"/>
      <c r="J389" s="443" t="s">
        <v>975</v>
      </c>
      <c r="K389" s="438"/>
      <c r="L389" s="437"/>
      <c r="M389" s="438" t="s">
        <v>972</v>
      </c>
      <c r="N389" s="438"/>
      <c r="O389" s="441"/>
      <c r="P389" s="106"/>
      <c r="Q389" s="106"/>
      <c r="R389" s="106"/>
    </row>
    <row r="390" spans="1:18" s="103" customFormat="1" ht="14.25" customHeight="1">
      <c r="A390" s="437"/>
      <c r="B390" s="438"/>
      <c r="C390" s="438"/>
      <c r="D390" s="443" t="s">
        <v>599</v>
      </c>
      <c r="E390" s="438"/>
      <c r="F390" s="439"/>
      <c r="G390" s="438"/>
      <c r="H390" s="438"/>
      <c r="J390" s="442" t="s">
        <v>461</v>
      </c>
      <c r="K390" s="438"/>
      <c r="L390" s="438"/>
      <c r="M390" s="438" t="s">
        <v>462</v>
      </c>
      <c r="N390" s="438"/>
      <c r="O390" s="440"/>
      <c r="P390" s="106"/>
      <c r="Q390" s="106"/>
      <c r="R390" s="106"/>
    </row>
    <row r="391" spans="1:15" ht="23.25" customHeight="1">
      <c r="A391" s="3" t="s">
        <v>0</v>
      </c>
      <c r="B391" s="33"/>
      <c r="C391" s="4"/>
      <c r="D391" s="93" t="s">
        <v>63</v>
      </c>
      <c r="E391" s="325"/>
      <c r="F391" s="4"/>
      <c r="G391" s="4"/>
      <c r="H391" s="4"/>
      <c r="I391" s="4"/>
      <c r="J391" s="4"/>
      <c r="K391" s="4"/>
      <c r="L391" s="5"/>
      <c r="M391" s="4"/>
      <c r="N391" s="4"/>
      <c r="O391" s="27"/>
    </row>
    <row r="392" spans="1:15" ht="15" customHeight="1">
      <c r="A392" s="6"/>
      <c r="B392" s="98" t="s">
        <v>24</v>
      </c>
      <c r="C392" s="7"/>
      <c r="D392" s="7"/>
      <c r="E392" s="315"/>
      <c r="F392" s="7"/>
      <c r="G392" s="7"/>
      <c r="H392" s="7"/>
      <c r="I392" s="8"/>
      <c r="J392" s="7"/>
      <c r="K392" s="7"/>
      <c r="L392" s="9"/>
      <c r="M392" s="7"/>
      <c r="N392" s="7"/>
      <c r="O392" s="391" t="s">
        <v>1426</v>
      </c>
    </row>
    <row r="393" spans="1:15" ht="18" customHeight="1">
      <c r="A393" s="10"/>
      <c r="B393" s="44"/>
      <c r="C393" s="11"/>
      <c r="D393" s="95" t="s">
        <v>1471</v>
      </c>
      <c r="E393" s="316"/>
      <c r="F393" s="12"/>
      <c r="G393" s="12"/>
      <c r="H393" s="12"/>
      <c r="I393" s="12"/>
      <c r="J393" s="12"/>
      <c r="K393" s="12"/>
      <c r="L393" s="13"/>
      <c r="M393" s="12"/>
      <c r="N393" s="12"/>
      <c r="O393" s="28"/>
    </row>
    <row r="394" spans="1:18" s="70" customFormat="1" ht="25.5" customHeight="1" thickBot="1">
      <c r="A394" s="46" t="s">
        <v>427</v>
      </c>
      <c r="B394" s="62" t="s">
        <v>428</v>
      </c>
      <c r="C394" s="62" t="s">
        <v>1</v>
      </c>
      <c r="D394" s="62" t="s">
        <v>426</v>
      </c>
      <c r="E394" s="337" t="s">
        <v>434</v>
      </c>
      <c r="F394" s="26" t="s">
        <v>423</v>
      </c>
      <c r="G394" s="26" t="s">
        <v>424</v>
      </c>
      <c r="H394" s="26" t="s">
        <v>33</v>
      </c>
      <c r="I394" s="26" t="s">
        <v>341</v>
      </c>
      <c r="J394" s="26" t="s">
        <v>17</v>
      </c>
      <c r="K394" s="26" t="s">
        <v>18</v>
      </c>
      <c r="L394" s="26" t="s">
        <v>432</v>
      </c>
      <c r="M394" s="26" t="s">
        <v>30</v>
      </c>
      <c r="N394" s="26" t="s">
        <v>29</v>
      </c>
      <c r="O394" s="63" t="s">
        <v>19</v>
      </c>
      <c r="P394" s="849"/>
      <c r="Q394" s="849"/>
      <c r="R394" s="849"/>
    </row>
    <row r="395" spans="1:15" ht="15" customHeight="1" thickTop="1">
      <c r="A395" s="675" t="s">
        <v>1050</v>
      </c>
      <c r="B395" s="766"/>
      <c r="C395" s="767"/>
      <c r="D395" s="767"/>
      <c r="E395" s="768"/>
      <c r="F395" s="676"/>
      <c r="G395" s="676"/>
      <c r="H395" s="676"/>
      <c r="I395" s="676"/>
      <c r="J395" s="676"/>
      <c r="K395" s="676"/>
      <c r="L395" s="676"/>
      <c r="M395" s="676"/>
      <c r="N395" s="676"/>
      <c r="O395" s="680"/>
    </row>
    <row r="396" spans="1:15" ht="30" customHeight="1">
      <c r="A396" s="108">
        <v>211</v>
      </c>
      <c r="B396" s="59" t="s">
        <v>1048</v>
      </c>
      <c r="C396" s="43" t="s">
        <v>1248</v>
      </c>
      <c r="D396" s="398" t="s">
        <v>9</v>
      </c>
      <c r="E396" s="346">
        <v>15</v>
      </c>
      <c r="F396" s="59">
        <v>2746</v>
      </c>
      <c r="G396" s="59">
        <v>180</v>
      </c>
      <c r="H396" s="59">
        <v>0</v>
      </c>
      <c r="I396" s="59">
        <v>0</v>
      </c>
      <c r="J396" s="59">
        <v>69</v>
      </c>
      <c r="K396" s="59">
        <v>0</v>
      </c>
      <c r="L396" s="59">
        <v>0</v>
      </c>
      <c r="M396" s="59">
        <v>0</v>
      </c>
      <c r="N396" s="59">
        <f>F396+G396+H396+I396-J396+K396-L396-M396</f>
        <v>2857</v>
      </c>
      <c r="O396" s="29"/>
    </row>
    <row r="397" spans="1:15" ht="30" customHeight="1">
      <c r="A397" s="108">
        <v>212</v>
      </c>
      <c r="B397" s="715" t="s">
        <v>1131</v>
      </c>
      <c r="C397" s="43" t="s">
        <v>1283</v>
      </c>
      <c r="D397" s="398" t="s">
        <v>453</v>
      </c>
      <c r="E397" s="346">
        <v>15</v>
      </c>
      <c r="F397" s="59">
        <v>5662</v>
      </c>
      <c r="G397" s="59">
        <v>0</v>
      </c>
      <c r="H397" s="59">
        <v>0</v>
      </c>
      <c r="I397" s="59">
        <v>0</v>
      </c>
      <c r="J397" s="59">
        <v>662</v>
      </c>
      <c r="K397" s="59">
        <v>0</v>
      </c>
      <c r="L397" s="59">
        <v>500</v>
      </c>
      <c r="M397" s="59">
        <v>0</v>
      </c>
      <c r="N397" s="59">
        <f>F397+G397+H397+I397-J397+K397-L397-M397</f>
        <v>4500</v>
      </c>
      <c r="O397" s="29"/>
    </row>
    <row r="398" spans="1:15" ht="30" customHeight="1">
      <c r="A398" s="108">
        <v>219</v>
      </c>
      <c r="B398" s="59" t="s">
        <v>1049</v>
      </c>
      <c r="C398" s="43" t="s">
        <v>1272</v>
      </c>
      <c r="D398" s="398" t="s">
        <v>2</v>
      </c>
      <c r="E398" s="346">
        <v>15</v>
      </c>
      <c r="F398" s="59">
        <v>2396</v>
      </c>
      <c r="G398" s="59">
        <v>0</v>
      </c>
      <c r="H398" s="59">
        <v>0</v>
      </c>
      <c r="I398" s="59">
        <v>0</v>
      </c>
      <c r="J398" s="59">
        <v>0</v>
      </c>
      <c r="K398" s="59">
        <v>4</v>
      </c>
      <c r="L398" s="59">
        <v>0</v>
      </c>
      <c r="M398" s="59">
        <v>0</v>
      </c>
      <c r="N398" s="59">
        <f>F398+G398+H398+I398-J398+K398-L398-M398</f>
        <v>2400</v>
      </c>
      <c r="O398" s="29"/>
    </row>
    <row r="399" spans="1:15" ht="15.75" customHeight="1">
      <c r="A399" s="589" t="s">
        <v>64</v>
      </c>
      <c r="B399" s="605"/>
      <c r="C399" s="606"/>
      <c r="D399" s="606"/>
      <c r="E399" s="607"/>
      <c r="F399" s="624">
        <f>SUM(F396:F398)</f>
        <v>10804</v>
      </c>
      <c r="G399" s="624">
        <f aca="true" t="shared" si="70" ref="G399:N399">SUM(G396:G398)</f>
        <v>180</v>
      </c>
      <c r="H399" s="624">
        <f t="shared" si="70"/>
        <v>0</v>
      </c>
      <c r="I399" s="624">
        <f t="shared" si="70"/>
        <v>0</v>
      </c>
      <c r="J399" s="624">
        <f t="shared" si="70"/>
        <v>731</v>
      </c>
      <c r="K399" s="624">
        <f t="shared" si="70"/>
        <v>4</v>
      </c>
      <c r="L399" s="624">
        <f t="shared" si="70"/>
        <v>500</v>
      </c>
      <c r="M399" s="624">
        <f t="shared" si="70"/>
        <v>0</v>
      </c>
      <c r="N399" s="624">
        <f t="shared" si="70"/>
        <v>9757</v>
      </c>
      <c r="O399" s="587"/>
    </row>
    <row r="400" spans="1:15" ht="15" customHeight="1">
      <c r="A400" s="675" t="s">
        <v>1051</v>
      </c>
      <c r="B400" s="766"/>
      <c r="C400" s="767"/>
      <c r="D400" s="767"/>
      <c r="E400" s="768"/>
      <c r="F400" s="676"/>
      <c r="G400" s="676"/>
      <c r="H400" s="676"/>
      <c r="I400" s="676"/>
      <c r="J400" s="676"/>
      <c r="K400" s="676"/>
      <c r="L400" s="676"/>
      <c r="M400" s="676"/>
      <c r="N400" s="676"/>
      <c r="O400" s="680"/>
    </row>
    <row r="401" spans="1:15" ht="30" customHeight="1">
      <c r="A401" s="15">
        <v>8</v>
      </c>
      <c r="B401" s="59" t="s">
        <v>797</v>
      </c>
      <c r="C401" s="43" t="s">
        <v>798</v>
      </c>
      <c r="D401" s="398" t="s">
        <v>453</v>
      </c>
      <c r="E401" s="346">
        <v>15</v>
      </c>
      <c r="F401" s="59">
        <v>2831</v>
      </c>
      <c r="G401" s="59">
        <v>0</v>
      </c>
      <c r="H401" s="59">
        <v>0</v>
      </c>
      <c r="I401" s="59">
        <v>0</v>
      </c>
      <c r="J401" s="59">
        <v>59</v>
      </c>
      <c r="K401" s="59">
        <v>0</v>
      </c>
      <c r="L401" s="59">
        <v>0</v>
      </c>
      <c r="M401" s="59">
        <v>0</v>
      </c>
      <c r="N401" s="59">
        <f aca="true" t="shared" si="71" ref="N401:N407">F401+G401+H401+I401-J401+K401-L401-M401</f>
        <v>2772</v>
      </c>
      <c r="O401" s="29"/>
    </row>
    <row r="402" spans="1:15" ht="30" customHeight="1">
      <c r="A402" s="15">
        <v>58</v>
      </c>
      <c r="B402" s="59" t="s">
        <v>834</v>
      </c>
      <c r="C402" s="43" t="s">
        <v>835</v>
      </c>
      <c r="D402" s="398" t="s">
        <v>420</v>
      </c>
      <c r="E402" s="346">
        <v>15</v>
      </c>
      <c r="F402" s="59">
        <v>2509</v>
      </c>
      <c r="G402" s="59">
        <v>1390</v>
      </c>
      <c r="H402" s="59">
        <v>0</v>
      </c>
      <c r="I402" s="59">
        <v>0</v>
      </c>
      <c r="J402" s="59">
        <v>333</v>
      </c>
      <c r="K402" s="59">
        <v>0</v>
      </c>
      <c r="L402" s="59">
        <v>0</v>
      </c>
      <c r="M402" s="59">
        <v>0</v>
      </c>
      <c r="N402" s="59">
        <f t="shared" si="71"/>
        <v>3566</v>
      </c>
      <c r="O402" s="29"/>
    </row>
    <row r="403" spans="1:15" ht="30" customHeight="1">
      <c r="A403" s="15">
        <v>65</v>
      </c>
      <c r="B403" s="59" t="s">
        <v>591</v>
      </c>
      <c r="C403" s="43" t="s">
        <v>592</v>
      </c>
      <c r="D403" s="398" t="s">
        <v>11</v>
      </c>
      <c r="E403" s="346">
        <v>15</v>
      </c>
      <c r="F403" s="59">
        <v>2174</v>
      </c>
      <c r="G403" s="59">
        <v>145</v>
      </c>
      <c r="H403" s="59">
        <v>0</v>
      </c>
      <c r="I403" s="59">
        <v>0</v>
      </c>
      <c r="J403" s="59">
        <v>0</v>
      </c>
      <c r="K403" s="59">
        <v>27</v>
      </c>
      <c r="L403" s="59">
        <v>0</v>
      </c>
      <c r="M403" s="59">
        <v>0</v>
      </c>
      <c r="N403" s="59">
        <f t="shared" si="71"/>
        <v>2346</v>
      </c>
      <c r="O403" s="29"/>
    </row>
    <row r="404" spans="1:15" ht="30" customHeight="1">
      <c r="A404" s="15">
        <v>101</v>
      </c>
      <c r="B404" s="59" t="s">
        <v>851</v>
      </c>
      <c r="C404" s="43" t="s">
        <v>1201</v>
      </c>
      <c r="D404" s="398" t="s">
        <v>9</v>
      </c>
      <c r="E404" s="346">
        <v>15</v>
      </c>
      <c r="F404" s="59">
        <v>1645</v>
      </c>
      <c r="G404" s="59">
        <v>0</v>
      </c>
      <c r="H404" s="59">
        <v>0</v>
      </c>
      <c r="I404" s="59">
        <v>0</v>
      </c>
      <c r="J404" s="59">
        <v>0</v>
      </c>
      <c r="K404" s="59">
        <v>106</v>
      </c>
      <c r="L404" s="59">
        <v>0</v>
      </c>
      <c r="M404" s="59">
        <v>0</v>
      </c>
      <c r="N404" s="59">
        <f t="shared" si="71"/>
        <v>1751</v>
      </c>
      <c r="O404" s="29"/>
    </row>
    <row r="405" spans="1:15" ht="30" customHeight="1">
      <c r="A405" s="15">
        <v>184</v>
      </c>
      <c r="B405" s="59" t="s">
        <v>475</v>
      </c>
      <c r="C405" s="43" t="s">
        <v>476</v>
      </c>
      <c r="D405" s="398" t="s">
        <v>377</v>
      </c>
      <c r="E405" s="346">
        <v>15</v>
      </c>
      <c r="F405" s="59">
        <v>3750</v>
      </c>
      <c r="G405" s="59">
        <v>0</v>
      </c>
      <c r="H405" s="59">
        <v>0</v>
      </c>
      <c r="I405" s="59">
        <v>0</v>
      </c>
      <c r="J405" s="59">
        <v>309</v>
      </c>
      <c r="K405" s="59">
        <v>0</v>
      </c>
      <c r="L405" s="59">
        <v>0</v>
      </c>
      <c r="M405" s="59">
        <v>0</v>
      </c>
      <c r="N405" s="59">
        <f t="shared" si="71"/>
        <v>3441</v>
      </c>
      <c r="O405" s="29"/>
    </row>
    <row r="406" spans="1:15" ht="30" customHeight="1">
      <c r="A406" s="15">
        <v>357</v>
      </c>
      <c r="B406" s="59" t="s">
        <v>1091</v>
      </c>
      <c r="C406" s="43" t="s">
        <v>1261</v>
      </c>
      <c r="D406" s="398" t="s">
        <v>2</v>
      </c>
      <c r="E406" s="346">
        <v>15</v>
      </c>
      <c r="F406" s="59">
        <v>2621</v>
      </c>
      <c r="G406" s="59">
        <v>0</v>
      </c>
      <c r="H406" s="59">
        <v>0</v>
      </c>
      <c r="I406" s="59">
        <v>0</v>
      </c>
      <c r="J406" s="59">
        <v>21</v>
      </c>
      <c r="K406" s="59">
        <v>0</v>
      </c>
      <c r="L406" s="59">
        <v>0</v>
      </c>
      <c r="M406" s="59">
        <v>0</v>
      </c>
      <c r="N406" s="59">
        <f t="shared" si="71"/>
        <v>2600</v>
      </c>
      <c r="O406" s="29"/>
    </row>
    <row r="407" spans="1:15" ht="30" customHeight="1">
      <c r="A407" s="15">
        <v>375</v>
      </c>
      <c r="B407" s="59" t="s">
        <v>1156</v>
      </c>
      <c r="C407" s="43" t="s">
        <v>1267</v>
      </c>
      <c r="D407" s="398" t="s">
        <v>420</v>
      </c>
      <c r="E407" s="346">
        <v>15</v>
      </c>
      <c r="F407" s="59">
        <v>3109</v>
      </c>
      <c r="G407" s="59">
        <v>0</v>
      </c>
      <c r="H407" s="59">
        <v>0</v>
      </c>
      <c r="I407" s="59">
        <v>0</v>
      </c>
      <c r="J407" s="59">
        <v>109</v>
      </c>
      <c r="K407" s="59">
        <v>0</v>
      </c>
      <c r="L407" s="59">
        <v>0</v>
      </c>
      <c r="M407" s="59">
        <v>0</v>
      </c>
      <c r="N407" s="59">
        <f t="shared" si="71"/>
        <v>3000</v>
      </c>
      <c r="O407" s="29"/>
    </row>
    <row r="408" spans="1:15" ht="15.75" customHeight="1">
      <c r="A408" s="589" t="s">
        <v>64</v>
      </c>
      <c r="B408" s="605"/>
      <c r="C408" s="606"/>
      <c r="D408" s="606"/>
      <c r="E408" s="607"/>
      <c r="F408" s="624">
        <f aca="true" t="shared" si="72" ref="F408:N408">SUM(F401:F407)</f>
        <v>18639</v>
      </c>
      <c r="G408" s="624">
        <f t="shared" si="72"/>
        <v>1535</v>
      </c>
      <c r="H408" s="624">
        <f t="shared" si="72"/>
        <v>0</v>
      </c>
      <c r="I408" s="624">
        <f t="shared" si="72"/>
        <v>0</v>
      </c>
      <c r="J408" s="624">
        <f t="shared" si="72"/>
        <v>831</v>
      </c>
      <c r="K408" s="624">
        <f t="shared" si="72"/>
        <v>133</v>
      </c>
      <c r="L408" s="624">
        <f t="shared" si="72"/>
        <v>0</v>
      </c>
      <c r="M408" s="624">
        <f t="shared" si="72"/>
        <v>0</v>
      </c>
      <c r="N408" s="624">
        <f t="shared" si="72"/>
        <v>19476</v>
      </c>
      <c r="O408" s="587"/>
    </row>
    <row r="409" spans="1:15" ht="15.75" customHeight="1">
      <c r="A409" s="100" t="s">
        <v>733</v>
      </c>
      <c r="B409" s="74"/>
      <c r="C409" s="404"/>
      <c r="D409" s="75"/>
      <c r="E409" s="335"/>
      <c r="F409" s="74"/>
      <c r="G409" s="74"/>
      <c r="H409" s="74"/>
      <c r="I409" s="74"/>
      <c r="J409" s="74"/>
      <c r="K409" s="74"/>
      <c r="L409" s="74"/>
      <c r="M409" s="74"/>
      <c r="N409" s="74"/>
      <c r="O409" s="76"/>
    </row>
    <row r="410" spans="1:15" ht="30" customHeight="1">
      <c r="A410" s="120">
        <v>309</v>
      </c>
      <c r="B410" s="59" t="s">
        <v>734</v>
      </c>
      <c r="C410" s="166" t="s">
        <v>735</v>
      </c>
      <c r="D410" s="398" t="s">
        <v>420</v>
      </c>
      <c r="E410" s="346">
        <v>15</v>
      </c>
      <c r="F410" s="59">
        <v>2509</v>
      </c>
      <c r="G410" s="59">
        <v>0</v>
      </c>
      <c r="H410" s="59">
        <v>0</v>
      </c>
      <c r="I410" s="59">
        <v>0</v>
      </c>
      <c r="J410" s="59">
        <v>9</v>
      </c>
      <c r="K410" s="59">
        <v>0</v>
      </c>
      <c r="L410" s="59">
        <v>200</v>
      </c>
      <c r="M410" s="59">
        <v>0</v>
      </c>
      <c r="N410" s="59">
        <f>F410+G410+H410+I410-J410+K410-L410-M410</f>
        <v>2300</v>
      </c>
      <c r="O410" s="29"/>
    </row>
    <row r="411" spans="1:15" ht="30" customHeight="1">
      <c r="A411" s="120">
        <v>380</v>
      </c>
      <c r="B411" s="59" t="s">
        <v>1157</v>
      </c>
      <c r="C411" s="166" t="s">
        <v>1266</v>
      </c>
      <c r="D411" s="398" t="s">
        <v>286</v>
      </c>
      <c r="E411" s="346">
        <v>15</v>
      </c>
      <c r="F411" s="59">
        <v>2509</v>
      </c>
      <c r="G411" s="59">
        <v>0</v>
      </c>
      <c r="H411" s="59">
        <v>0</v>
      </c>
      <c r="I411" s="59">
        <v>0</v>
      </c>
      <c r="J411" s="59">
        <v>9</v>
      </c>
      <c r="K411" s="59">
        <v>0</v>
      </c>
      <c r="L411" s="59">
        <v>0</v>
      </c>
      <c r="M411" s="59">
        <v>0</v>
      </c>
      <c r="N411" s="59">
        <f>F411+G411+H411+I411-J411+K411-L411-M411</f>
        <v>2500</v>
      </c>
      <c r="O411" s="29"/>
    </row>
    <row r="412" spans="1:15" ht="15.75" customHeight="1">
      <c r="A412" s="581" t="s">
        <v>64</v>
      </c>
      <c r="B412" s="605"/>
      <c r="C412" s="595"/>
      <c r="D412" s="606"/>
      <c r="E412" s="607"/>
      <c r="F412" s="611">
        <f>SUM(F410:F411)</f>
        <v>5018</v>
      </c>
      <c r="G412" s="611">
        <f aca="true" t="shared" si="73" ref="G412:N412">SUM(G410:G411)</f>
        <v>0</v>
      </c>
      <c r="H412" s="611">
        <f t="shared" si="73"/>
        <v>0</v>
      </c>
      <c r="I412" s="611">
        <f t="shared" si="73"/>
        <v>0</v>
      </c>
      <c r="J412" s="611">
        <f t="shared" si="73"/>
        <v>18</v>
      </c>
      <c r="K412" s="611">
        <f t="shared" si="73"/>
        <v>0</v>
      </c>
      <c r="L412" s="611">
        <f t="shared" si="73"/>
        <v>200</v>
      </c>
      <c r="M412" s="611">
        <f t="shared" si="73"/>
        <v>0</v>
      </c>
      <c r="N412" s="611">
        <f t="shared" si="73"/>
        <v>4800</v>
      </c>
      <c r="O412" s="587"/>
    </row>
    <row r="413" spans="1:15" ht="15.75" customHeight="1">
      <c r="A413" s="100" t="s">
        <v>1158</v>
      </c>
      <c r="B413" s="74"/>
      <c r="C413" s="404"/>
      <c r="D413" s="75"/>
      <c r="E413" s="335"/>
      <c r="F413" s="74"/>
      <c r="G413" s="74"/>
      <c r="H413" s="74"/>
      <c r="I413" s="74"/>
      <c r="J413" s="74"/>
      <c r="K413" s="74"/>
      <c r="L413" s="74"/>
      <c r="M413" s="74"/>
      <c r="N413" s="74"/>
      <c r="O413" s="76"/>
    </row>
    <row r="414" spans="1:15" ht="30" customHeight="1">
      <c r="A414" s="120">
        <v>378</v>
      </c>
      <c r="B414" s="59" t="s">
        <v>1159</v>
      </c>
      <c r="C414" s="166" t="s">
        <v>1270</v>
      </c>
      <c r="D414" s="398" t="s">
        <v>286</v>
      </c>
      <c r="E414" s="346">
        <v>15</v>
      </c>
      <c r="F414" s="59">
        <v>2268</v>
      </c>
      <c r="G414" s="59">
        <v>1000</v>
      </c>
      <c r="H414" s="59">
        <v>0</v>
      </c>
      <c r="I414" s="59">
        <v>0</v>
      </c>
      <c r="J414" s="59">
        <v>126</v>
      </c>
      <c r="K414" s="59">
        <v>0</v>
      </c>
      <c r="L414" s="59">
        <v>0</v>
      </c>
      <c r="M414" s="59">
        <v>0</v>
      </c>
      <c r="N414" s="59">
        <f>F414+G414+H414+I414-J414+K414-L414-M414</f>
        <v>3142</v>
      </c>
      <c r="O414" s="29"/>
    </row>
    <row r="415" spans="1:15" ht="30" customHeight="1">
      <c r="A415" s="120">
        <v>396</v>
      </c>
      <c r="B415" s="59" t="s">
        <v>1297</v>
      </c>
      <c r="C415" s="166" t="s">
        <v>1304</v>
      </c>
      <c r="D415" s="398" t="s">
        <v>11</v>
      </c>
      <c r="E415" s="346">
        <v>15</v>
      </c>
      <c r="F415" s="59">
        <v>1923</v>
      </c>
      <c r="G415" s="59">
        <v>0</v>
      </c>
      <c r="H415" s="59">
        <v>0</v>
      </c>
      <c r="I415" s="59">
        <v>0</v>
      </c>
      <c r="J415" s="59">
        <v>0</v>
      </c>
      <c r="K415" s="59">
        <v>77</v>
      </c>
      <c r="L415" s="59">
        <v>0</v>
      </c>
      <c r="M415" s="59">
        <v>0</v>
      </c>
      <c r="N415" s="59">
        <f>F415+G415+H415+I415-J415+K415-L415-M415</f>
        <v>2000</v>
      </c>
      <c r="O415" s="29"/>
    </row>
    <row r="416" spans="1:15" ht="15.75" customHeight="1">
      <c r="A416" s="581" t="s">
        <v>64</v>
      </c>
      <c r="B416" s="605"/>
      <c r="C416" s="595"/>
      <c r="D416" s="606"/>
      <c r="E416" s="607"/>
      <c r="F416" s="611">
        <f>SUM(F414:F415)</f>
        <v>4191</v>
      </c>
      <c r="G416" s="611">
        <f aca="true" t="shared" si="74" ref="G416:N416">SUM(G414:G415)</f>
        <v>1000</v>
      </c>
      <c r="H416" s="611">
        <f t="shared" si="74"/>
        <v>0</v>
      </c>
      <c r="I416" s="611">
        <f t="shared" si="74"/>
        <v>0</v>
      </c>
      <c r="J416" s="611">
        <f t="shared" si="74"/>
        <v>126</v>
      </c>
      <c r="K416" s="611">
        <f t="shared" si="74"/>
        <v>77</v>
      </c>
      <c r="L416" s="611">
        <f t="shared" si="74"/>
        <v>0</v>
      </c>
      <c r="M416" s="611">
        <f t="shared" si="74"/>
        <v>0</v>
      </c>
      <c r="N416" s="611">
        <f t="shared" si="74"/>
        <v>5142</v>
      </c>
      <c r="O416" s="587"/>
    </row>
    <row r="417" spans="1:15" ht="22.5" customHeight="1">
      <c r="A417" s="56"/>
      <c r="B417" s="52" t="s">
        <v>31</v>
      </c>
      <c r="C417" s="68"/>
      <c r="D417" s="68"/>
      <c r="E417" s="373"/>
      <c r="F417" s="69">
        <f aca="true" t="shared" si="75" ref="F417:N417">F399+F408+F412+F416</f>
        <v>38652</v>
      </c>
      <c r="G417" s="69">
        <f t="shared" si="75"/>
        <v>2715</v>
      </c>
      <c r="H417" s="69">
        <f t="shared" si="75"/>
        <v>0</v>
      </c>
      <c r="I417" s="69">
        <f t="shared" si="75"/>
        <v>0</v>
      </c>
      <c r="J417" s="69">
        <f t="shared" si="75"/>
        <v>1706</v>
      </c>
      <c r="K417" s="69">
        <f t="shared" si="75"/>
        <v>214</v>
      </c>
      <c r="L417" s="69">
        <f t="shared" si="75"/>
        <v>700</v>
      </c>
      <c r="M417" s="69">
        <f t="shared" si="75"/>
        <v>0</v>
      </c>
      <c r="N417" s="69">
        <f t="shared" si="75"/>
        <v>39175</v>
      </c>
      <c r="O417" s="58"/>
    </row>
    <row r="418" spans="1:15" ht="33.75" customHeight="1">
      <c r="A418" s="437"/>
      <c r="B418" s="438"/>
      <c r="C418" s="438"/>
      <c r="D418" s="438"/>
      <c r="E418" s="438" t="s">
        <v>463</v>
      </c>
      <c r="F418" s="439"/>
      <c r="G418" s="438"/>
      <c r="H418" s="438"/>
      <c r="I418" s="2"/>
      <c r="J418" s="443" t="s">
        <v>464</v>
      </c>
      <c r="K418" s="438"/>
      <c r="L418" s="438"/>
      <c r="N418" s="438" t="s">
        <v>464</v>
      </c>
      <c r="O418" s="440"/>
    </row>
    <row r="419" spans="1:18" s="103" customFormat="1" ht="15.75" customHeight="1">
      <c r="A419" s="437" t="s">
        <v>472</v>
      </c>
      <c r="B419" s="438"/>
      <c r="C419" s="438"/>
      <c r="D419" s="438" t="s">
        <v>1285</v>
      </c>
      <c r="E419" s="438"/>
      <c r="F419" s="439"/>
      <c r="G419" s="438"/>
      <c r="H419" s="438"/>
      <c r="J419" s="443" t="s">
        <v>975</v>
      </c>
      <c r="K419" s="438"/>
      <c r="L419" s="437"/>
      <c r="M419" s="438" t="s">
        <v>972</v>
      </c>
      <c r="N419" s="438"/>
      <c r="O419" s="441"/>
      <c r="P419" s="106"/>
      <c r="Q419" s="106"/>
      <c r="R419" s="106"/>
    </row>
    <row r="420" spans="1:15" ht="13.5" customHeight="1">
      <c r="A420" s="437"/>
      <c r="B420" s="438"/>
      <c r="C420" s="438"/>
      <c r="D420" s="438" t="s">
        <v>641</v>
      </c>
      <c r="E420" s="438"/>
      <c r="F420" s="439"/>
      <c r="G420" s="438"/>
      <c r="H420" s="438"/>
      <c r="I420" s="2"/>
      <c r="J420" s="442" t="s">
        <v>461</v>
      </c>
      <c r="K420" s="438"/>
      <c r="L420" s="438"/>
      <c r="M420" s="438" t="s">
        <v>462</v>
      </c>
      <c r="N420" s="438"/>
      <c r="O420" s="440"/>
    </row>
    <row r="421" spans="1:15" ht="4.5" customHeight="1">
      <c r="A421" s="86"/>
      <c r="B421" s="87"/>
      <c r="C421" s="87"/>
      <c r="D421" s="87"/>
      <c r="E421" s="355"/>
      <c r="F421" s="87"/>
      <c r="G421" s="87"/>
      <c r="H421" s="87"/>
      <c r="I421" s="87"/>
      <c r="J421" s="87"/>
      <c r="K421" s="87"/>
      <c r="L421" s="88"/>
      <c r="M421" s="87"/>
      <c r="N421" s="87"/>
      <c r="O421" s="89"/>
    </row>
    <row r="422" spans="1:15" ht="22.5" customHeight="1">
      <c r="A422" s="3" t="s">
        <v>0</v>
      </c>
      <c r="B422" s="33"/>
      <c r="C422" s="4"/>
      <c r="D422" s="169" t="s">
        <v>63</v>
      </c>
      <c r="E422" s="325"/>
      <c r="F422" s="55"/>
      <c r="G422" s="4"/>
      <c r="H422" s="4"/>
      <c r="I422" s="4"/>
      <c r="J422" s="4"/>
      <c r="K422" s="4"/>
      <c r="L422" s="5"/>
      <c r="M422" s="4"/>
      <c r="N422" s="4"/>
      <c r="O422" s="27"/>
    </row>
    <row r="423" spans="1:15" ht="15" customHeight="1">
      <c r="A423" s="6"/>
      <c r="B423" s="97" t="s">
        <v>25</v>
      </c>
      <c r="C423" s="7"/>
      <c r="D423" s="7"/>
      <c r="E423" s="315"/>
      <c r="F423" s="7"/>
      <c r="G423" s="7"/>
      <c r="H423" s="7"/>
      <c r="I423" s="8"/>
      <c r="J423" s="7"/>
      <c r="K423" s="7"/>
      <c r="L423" s="9"/>
      <c r="M423" s="7"/>
      <c r="N423" s="7"/>
      <c r="O423" s="391" t="s">
        <v>1427</v>
      </c>
    </row>
    <row r="424" spans="1:15" ht="16.5" customHeight="1">
      <c r="A424" s="10"/>
      <c r="B424" s="11"/>
      <c r="C424" s="11"/>
      <c r="D424" s="817" t="s">
        <v>1471</v>
      </c>
      <c r="E424" s="316"/>
      <c r="F424" s="12"/>
      <c r="G424" s="12"/>
      <c r="H424" s="12"/>
      <c r="I424" s="12"/>
      <c r="J424" s="12"/>
      <c r="K424" s="12"/>
      <c r="L424" s="13"/>
      <c r="M424" s="12"/>
      <c r="N424" s="12"/>
      <c r="O424" s="28"/>
    </row>
    <row r="425" spans="1:18" s="70" customFormat="1" ht="24.75" customHeight="1">
      <c r="A425" s="245" t="s">
        <v>427</v>
      </c>
      <c r="B425" s="292" t="s">
        <v>428</v>
      </c>
      <c r="C425" s="292" t="s">
        <v>1</v>
      </c>
      <c r="D425" s="292" t="s">
        <v>426</v>
      </c>
      <c r="E425" s="377" t="s">
        <v>434</v>
      </c>
      <c r="F425" s="248" t="s">
        <v>423</v>
      </c>
      <c r="G425" s="248" t="s">
        <v>424</v>
      </c>
      <c r="H425" s="248" t="s">
        <v>33</v>
      </c>
      <c r="I425" s="248" t="s">
        <v>341</v>
      </c>
      <c r="J425" s="248" t="s">
        <v>17</v>
      </c>
      <c r="K425" s="248" t="s">
        <v>18</v>
      </c>
      <c r="L425" s="248" t="s">
        <v>432</v>
      </c>
      <c r="M425" s="248" t="s">
        <v>30</v>
      </c>
      <c r="N425" s="248" t="s">
        <v>29</v>
      </c>
      <c r="O425" s="807" t="s">
        <v>19</v>
      </c>
      <c r="P425" s="849"/>
      <c r="Q425" s="849"/>
      <c r="R425" s="849"/>
    </row>
    <row r="426" spans="1:15" ht="30" customHeight="1">
      <c r="A426" s="808" t="s">
        <v>266</v>
      </c>
      <c r="B426" s="809"/>
      <c r="C426" s="779"/>
      <c r="D426" s="779"/>
      <c r="E426" s="780"/>
      <c r="F426" s="778"/>
      <c r="G426" s="778"/>
      <c r="H426" s="778"/>
      <c r="I426" s="778"/>
      <c r="J426" s="778"/>
      <c r="K426" s="778"/>
      <c r="L426" s="778"/>
      <c r="M426" s="778"/>
      <c r="N426" s="778"/>
      <c r="O426" s="810"/>
    </row>
    <row r="427" spans="1:15" ht="39.75" customHeight="1">
      <c r="A427" s="718">
        <v>98</v>
      </c>
      <c r="B427" s="130" t="s">
        <v>47</v>
      </c>
      <c r="C427" s="131" t="s">
        <v>412</v>
      </c>
      <c r="D427" s="433" t="s">
        <v>51</v>
      </c>
      <c r="E427" s="351">
        <v>15</v>
      </c>
      <c r="F427" s="130">
        <v>2184</v>
      </c>
      <c r="G427" s="130">
        <v>0</v>
      </c>
      <c r="H427" s="130">
        <v>0</v>
      </c>
      <c r="I427" s="130">
        <v>0</v>
      </c>
      <c r="J427" s="130">
        <v>0</v>
      </c>
      <c r="K427" s="130">
        <v>55</v>
      </c>
      <c r="L427" s="905">
        <v>1000</v>
      </c>
      <c r="M427" s="130">
        <v>0</v>
      </c>
      <c r="N427" s="130">
        <f>F427+G427+H427+I427-J427+K427-L427-M427</f>
        <v>1239</v>
      </c>
      <c r="O427" s="133"/>
    </row>
    <row r="428" spans="1:15" ht="39.75" customHeight="1">
      <c r="A428" s="718">
        <v>134</v>
      </c>
      <c r="B428" s="130" t="s">
        <v>865</v>
      </c>
      <c r="C428" s="131" t="s">
        <v>866</v>
      </c>
      <c r="D428" s="433" t="s">
        <v>344</v>
      </c>
      <c r="E428" s="351">
        <v>15</v>
      </c>
      <c r="F428" s="130">
        <v>2167</v>
      </c>
      <c r="G428" s="130">
        <v>445</v>
      </c>
      <c r="H428" s="130">
        <v>0</v>
      </c>
      <c r="I428" s="130">
        <v>0</v>
      </c>
      <c r="J428" s="130">
        <v>20</v>
      </c>
      <c r="K428" s="130">
        <v>0</v>
      </c>
      <c r="L428" s="130">
        <v>0</v>
      </c>
      <c r="M428" s="130">
        <v>0</v>
      </c>
      <c r="N428" s="130">
        <f>F428+G428+H428+I428-J428+K428-L428-M428</f>
        <v>2592</v>
      </c>
      <c r="O428" s="133"/>
    </row>
    <row r="429" spans="1:15" ht="39.75" customHeight="1">
      <c r="A429" s="718">
        <v>252</v>
      </c>
      <c r="B429" s="130" t="s">
        <v>636</v>
      </c>
      <c r="C429" s="131" t="s">
        <v>637</v>
      </c>
      <c r="D429" s="433" t="s">
        <v>638</v>
      </c>
      <c r="E429" s="351">
        <v>15</v>
      </c>
      <c r="F429" s="130">
        <v>3109</v>
      </c>
      <c r="G429" s="130">
        <v>0</v>
      </c>
      <c r="H429" s="130">
        <v>0</v>
      </c>
      <c r="I429" s="130">
        <v>0</v>
      </c>
      <c r="J429" s="130">
        <v>109</v>
      </c>
      <c r="K429" s="130">
        <v>0</v>
      </c>
      <c r="L429" s="130">
        <v>0</v>
      </c>
      <c r="M429" s="130">
        <v>0</v>
      </c>
      <c r="N429" s="130">
        <f>F429+G429+H429+I429-J429+K429-L429-M429</f>
        <v>3000</v>
      </c>
      <c r="O429" s="133"/>
    </row>
    <row r="430" spans="1:15" ht="39.75" customHeight="1">
      <c r="A430" s="718">
        <v>383</v>
      </c>
      <c r="B430" s="130" t="s">
        <v>1218</v>
      </c>
      <c r="C430" s="131" t="s">
        <v>1308</v>
      </c>
      <c r="D430" s="433" t="s">
        <v>1219</v>
      </c>
      <c r="E430" s="351">
        <v>15</v>
      </c>
      <c r="F430" s="130">
        <v>4420</v>
      </c>
      <c r="G430" s="130">
        <v>0</v>
      </c>
      <c r="H430" s="130">
        <v>0</v>
      </c>
      <c r="I430" s="130">
        <v>0</v>
      </c>
      <c r="J430" s="130">
        <v>420</v>
      </c>
      <c r="K430" s="130">
        <v>0</v>
      </c>
      <c r="L430" s="130">
        <v>0</v>
      </c>
      <c r="M430" s="130">
        <v>0</v>
      </c>
      <c r="N430" s="130">
        <f>F430+G430+H430+I430-J430+K430-L430-M430</f>
        <v>4000</v>
      </c>
      <c r="O430" s="133"/>
    </row>
    <row r="431" spans="1:15" ht="39.75" customHeight="1">
      <c r="A431" s="718">
        <v>385</v>
      </c>
      <c r="B431" s="130" t="s">
        <v>1220</v>
      </c>
      <c r="C431" s="131" t="s">
        <v>1229</v>
      </c>
      <c r="D431" s="433" t="s">
        <v>108</v>
      </c>
      <c r="E431" s="351">
        <v>15</v>
      </c>
      <c r="F431" s="130">
        <v>1697</v>
      </c>
      <c r="G431" s="130">
        <v>0</v>
      </c>
      <c r="H431" s="130">
        <v>0</v>
      </c>
      <c r="I431" s="130">
        <v>0</v>
      </c>
      <c r="J431" s="130">
        <v>0</v>
      </c>
      <c r="K431" s="130">
        <v>103</v>
      </c>
      <c r="L431" s="130">
        <v>0</v>
      </c>
      <c r="M431" s="130">
        <v>0</v>
      </c>
      <c r="N431" s="130">
        <f>F431+G431+H431+I431-J431+K431-L431-M431</f>
        <v>1800</v>
      </c>
      <c r="O431" s="133"/>
    </row>
    <row r="432" spans="1:18" s="201" customFormat="1" ht="19.5" customHeight="1">
      <c r="A432" s="561" t="s">
        <v>64</v>
      </c>
      <c r="B432" s="821"/>
      <c r="C432" s="821"/>
      <c r="D432" s="822"/>
      <c r="E432" s="823"/>
      <c r="F432" s="821">
        <f>SUM(F427:F431)</f>
        <v>13577</v>
      </c>
      <c r="G432" s="821">
        <f aca="true" t="shared" si="76" ref="G432:N432">SUM(G427:G431)</f>
        <v>445</v>
      </c>
      <c r="H432" s="821">
        <f t="shared" si="76"/>
        <v>0</v>
      </c>
      <c r="I432" s="821">
        <f t="shared" si="76"/>
        <v>0</v>
      </c>
      <c r="J432" s="821">
        <f t="shared" si="76"/>
        <v>549</v>
      </c>
      <c r="K432" s="821">
        <f t="shared" si="76"/>
        <v>158</v>
      </c>
      <c r="L432" s="821">
        <f t="shared" si="76"/>
        <v>1000</v>
      </c>
      <c r="M432" s="821">
        <f t="shared" si="76"/>
        <v>0</v>
      </c>
      <c r="N432" s="821">
        <f t="shared" si="76"/>
        <v>12631</v>
      </c>
      <c r="O432" s="824"/>
      <c r="P432" s="851"/>
      <c r="Q432" s="851"/>
      <c r="R432" s="851"/>
    </row>
    <row r="433" spans="1:15" ht="30" customHeight="1">
      <c r="A433" s="808" t="s">
        <v>12</v>
      </c>
      <c r="B433" s="809"/>
      <c r="C433" s="779"/>
      <c r="D433" s="814"/>
      <c r="E433" s="780"/>
      <c r="F433" s="778"/>
      <c r="G433" s="778"/>
      <c r="H433" s="778"/>
      <c r="I433" s="778"/>
      <c r="J433" s="778"/>
      <c r="K433" s="778"/>
      <c r="L433" s="778"/>
      <c r="M433" s="778"/>
      <c r="N433" s="778"/>
      <c r="O433" s="810"/>
    </row>
    <row r="434" spans="1:15" ht="39.75" customHeight="1">
      <c r="A434" s="738">
        <v>10</v>
      </c>
      <c r="B434" s="140" t="s">
        <v>1443</v>
      </c>
      <c r="C434" s="141" t="s">
        <v>1445</v>
      </c>
      <c r="D434" s="681" t="s">
        <v>13</v>
      </c>
      <c r="E434" s="385">
        <v>15</v>
      </c>
      <c r="F434" s="140">
        <v>2730</v>
      </c>
      <c r="G434" s="140">
        <v>0</v>
      </c>
      <c r="H434" s="140">
        <v>300</v>
      </c>
      <c r="I434" s="140">
        <v>0</v>
      </c>
      <c r="J434" s="140">
        <v>48</v>
      </c>
      <c r="K434" s="140">
        <v>0</v>
      </c>
      <c r="L434" s="140">
        <v>0</v>
      </c>
      <c r="M434" s="140">
        <v>0</v>
      </c>
      <c r="N434" s="140">
        <f>F434+G434+H434+I434-J434+K434-L434-M434</f>
        <v>2982</v>
      </c>
      <c r="O434" s="142"/>
    </row>
    <row r="435" spans="1:15" ht="39.75" customHeight="1">
      <c r="A435" s="718">
        <v>11</v>
      </c>
      <c r="B435" s="130" t="s">
        <v>1444</v>
      </c>
      <c r="C435" s="131" t="s">
        <v>1447</v>
      </c>
      <c r="D435" s="681" t="s">
        <v>13</v>
      </c>
      <c r="E435" s="351">
        <v>15</v>
      </c>
      <c r="F435" s="130">
        <v>2730</v>
      </c>
      <c r="G435" s="130">
        <v>0</v>
      </c>
      <c r="H435" s="130">
        <v>300</v>
      </c>
      <c r="I435" s="130">
        <v>0</v>
      </c>
      <c r="J435" s="130">
        <v>48</v>
      </c>
      <c r="K435" s="130">
        <v>0</v>
      </c>
      <c r="L435" s="132">
        <v>0</v>
      </c>
      <c r="M435" s="130">
        <v>0</v>
      </c>
      <c r="N435" s="130">
        <f>F435+G435+H435+I435-J435+K435-L435-M435</f>
        <v>2982</v>
      </c>
      <c r="O435" s="133"/>
    </row>
    <row r="436" spans="1:15" ht="39.75" customHeight="1">
      <c r="A436" s="957">
        <v>12</v>
      </c>
      <c r="B436" s="139" t="s">
        <v>809</v>
      </c>
      <c r="C436" s="429" t="s">
        <v>810</v>
      </c>
      <c r="D436" s="688" t="s">
        <v>811</v>
      </c>
      <c r="E436" s="383">
        <v>15</v>
      </c>
      <c r="F436" s="139">
        <v>3109</v>
      </c>
      <c r="G436" s="139">
        <v>600</v>
      </c>
      <c r="H436" s="139">
        <v>0</v>
      </c>
      <c r="I436" s="139">
        <v>0</v>
      </c>
      <c r="J436" s="139">
        <v>302</v>
      </c>
      <c r="K436" s="139">
        <v>0</v>
      </c>
      <c r="L436" s="139">
        <v>0</v>
      </c>
      <c r="M436" s="139">
        <v>0</v>
      </c>
      <c r="N436" s="139">
        <f>F436+G436+H436+I436-J436+K436-L436-M436</f>
        <v>3407</v>
      </c>
      <c r="O436" s="384"/>
    </row>
    <row r="437" spans="1:15" ht="39.75" customHeight="1">
      <c r="A437" s="718">
        <v>15</v>
      </c>
      <c r="B437" s="130" t="s">
        <v>455</v>
      </c>
      <c r="C437" s="261" t="s">
        <v>456</v>
      </c>
      <c r="D437" s="707" t="s">
        <v>13</v>
      </c>
      <c r="E437" s="351">
        <v>15</v>
      </c>
      <c r="F437" s="130">
        <v>2730</v>
      </c>
      <c r="G437" s="130">
        <v>0</v>
      </c>
      <c r="H437" s="130">
        <v>300</v>
      </c>
      <c r="I437" s="130">
        <v>0</v>
      </c>
      <c r="J437" s="130">
        <v>48</v>
      </c>
      <c r="K437" s="130">
        <v>0</v>
      </c>
      <c r="L437" s="130">
        <v>0</v>
      </c>
      <c r="M437" s="130">
        <v>0</v>
      </c>
      <c r="N437" s="130">
        <f>F437+G437+H437+I437-J437+K437-L437-M437</f>
        <v>2982</v>
      </c>
      <c r="O437" s="133"/>
    </row>
    <row r="438" spans="1:15" ht="39.75" customHeight="1">
      <c r="A438" s="718">
        <v>20</v>
      </c>
      <c r="B438" s="130" t="s">
        <v>1465</v>
      </c>
      <c r="C438" s="261"/>
      <c r="D438" s="433" t="s">
        <v>811</v>
      </c>
      <c r="E438" s="351">
        <v>15</v>
      </c>
      <c r="F438" s="130">
        <v>3109</v>
      </c>
      <c r="G438" s="130">
        <v>0</v>
      </c>
      <c r="H438" s="130">
        <v>0</v>
      </c>
      <c r="I438" s="130">
        <v>0</v>
      </c>
      <c r="J438" s="130">
        <v>109</v>
      </c>
      <c r="K438" s="130">
        <v>0</v>
      </c>
      <c r="L438" s="130">
        <v>0</v>
      </c>
      <c r="M438" s="130">
        <v>0</v>
      </c>
      <c r="N438" s="130">
        <f>F438+G438+H438+I438-J438+K438-L438-M438</f>
        <v>3000</v>
      </c>
      <c r="O438" s="133"/>
    </row>
    <row r="439" spans="1:15" ht="36.75" customHeight="1" hidden="1">
      <c r="A439" s="906"/>
      <c r="B439" s="907"/>
      <c r="C439" s="908"/>
      <c r="D439" s="909"/>
      <c r="E439" s="910"/>
      <c r="F439" s="907">
        <f aca="true" t="shared" si="77" ref="F439:N439">SUM(F434:F438)</f>
        <v>14408</v>
      </c>
      <c r="G439" s="907">
        <f t="shared" si="77"/>
        <v>600</v>
      </c>
      <c r="H439" s="907">
        <f t="shared" si="77"/>
        <v>900</v>
      </c>
      <c r="I439" s="907">
        <f t="shared" si="77"/>
        <v>0</v>
      </c>
      <c r="J439" s="907">
        <f t="shared" si="77"/>
        <v>555</v>
      </c>
      <c r="K439" s="907">
        <f t="shared" si="77"/>
        <v>0</v>
      </c>
      <c r="L439" s="907">
        <f t="shared" si="77"/>
        <v>0</v>
      </c>
      <c r="M439" s="907">
        <f t="shared" si="77"/>
        <v>0</v>
      </c>
      <c r="N439" s="907">
        <f t="shared" si="77"/>
        <v>15353</v>
      </c>
      <c r="O439" s="911"/>
    </row>
    <row r="440" spans="1:18" s="41" customFormat="1" ht="24" customHeight="1">
      <c r="A440" s="468"/>
      <c r="B440" s="825" t="s">
        <v>31</v>
      </c>
      <c r="C440" s="229"/>
      <c r="D440" s="229"/>
      <c r="E440" s="362"/>
      <c r="F440" s="229">
        <f aca="true" t="shared" si="78" ref="F440:N440">F432+F439</f>
        <v>27985</v>
      </c>
      <c r="G440" s="229">
        <f t="shared" si="78"/>
        <v>1045</v>
      </c>
      <c r="H440" s="229">
        <f t="shared" si="78"/>
        <v>900</v>
      </c>
      <c r="I440" s="229">
        <f t="shared" si="78"/>
        <v>0</v>
      </c>
      <c r="J440" s="229">
        <f t="shared" si="78"/>
        <v>1104</v>
      </c>
      <c r="K440" s="229">
        <f t="shared" si="78"/>
        <v>158</v>
      </c>
      <c r="L440" s="229">
        <f t="shared" si="78"/>
        <v>1000</v>
      </c>
      <c r="M440" s="229">
        <f t="shared" si="78"/>
        <v>0</v>
      </c>
      <c r="N440" s="229">
        <f t="shared" si="78"/>
        <v>27984</v>
      </c>
      <c r="O440" s="826"/>
      <c r="P440" s="84"/>
      <c r="Q440" s="84"/>
      <c r="R440" s="84"/>
    </row>
    <row r="441" spans="1:18" s="829" customFormat="1" ht="73.5" customHeight="1">
      <c r="A441" s="437"/>
      <c r="B441" s="438"/>
      <c r="C441" s="438"/>
      <c r="D441" s="438" t="s">
        <v>642</v>
      </c>
      <c r="F441" s="439"/>
      <c r="G441" s="438"/>
      <c r="H441" s="438"/>
      <c r="J441" s="452" t="s">
        <v>464</v>
      </c>
      <c r="K441" s="438"/>
      <c r="L441" s="438"/>
      <c r="N441" s="438" t="s">
        <v>464</v>
      </c>
      <c r="O441" s="830"/>
      <c r="P441" s="852"/>
      <c r="Q441" s="852"/>
      <c r="R441" s="852"/>
    </row>
    <row r="442" spans="1:18" s="829" customFormat="1" ht="15.75" customHeight="1">
      <c r="A442" s="437" t="s">
        <v>472</v>
      </c>
      <c r="B442" s="438"/>
      <c r="C442" s="438"/>
      <c r="D442" s="438" t="s">
        <v>1285</v>
      </c>
      <c r="E442" s="438"/>
      <c r="F442" s="439"/>
      <c r="G442" s="438"/>
      <c r="H442" s="438"/>
      <c r="J442" s="443" t="s">
        <v>975</v>
      </c>
      <c r="K442" s="438"/>
      <c r="L442" s="437"/>
      <c r="M442" s="438" t="s">
        <v>972</v>
      </c>
      <c r="N442" s="438"/>
      <c r="O442" s="438"/>
      <c r="P442" s="852"/>
      <c r="Q442" s="852"/>
      <c r="R442" s="852"/>
    </row>
    <row r="443" spans="1:18" s="473" customFormat="1" ht="14.25" customHeight="1">
      <c r="A443" s="437"/>
      <c r="B443" s="438"/>
      <c r="C443" s="438"/>
      <c r="D443" s="438" t="s">
        <v>603</v>
      </c>
      <c r="E443" s="438"/>
      <c r="F443" s="439"/>
      <c r="G443" s="438"/>
      <c r="H443" s="438"/>
      <c r="J443" s="442" t="s">
        <v>461</v>
      </c>
      <c r="K443" s="438"/>
      <c r="L443" s="438"/>
      <c r="M443" s="438" t="s">
        <v>462</v>
      </c>
      <c r="N443" s="438"/>
      <c r="O443" s="830"/>
      <c r="P443" s="644"/>
      <c r="Q443" s="644"/>
      <c r="R443" s="644"/>
    </row>
    <row r="444" spans="1:15" ht="22.5" customHeight="1">
      <c r="A444" s="3" t="s">
        <v>0</v>
      </c>
      <c r="B444" s="33"/>
      <c r="C444" s="4"/>
      <c r="D444" s="169" t="s">
        <v>63</v>
      </c>
      <c r="E444" s="325"/>
      <c r="F444" s="55"/>
      <c r="G444" s="4"/>
      <c r="H444" s="4"/>
      <c r="I444" s="4"/>
      <c r="J444" s="4"/>
      <c r="K444" s="4"/>
      <c r="L444" s="5"/>
      <c r="M444" s="4"/>
      <c r="N444" s="4"/>
      <c r="O444" s="27"/>
    </row>
    <row r="445" spans="1:15" ht="15" customHeight="1">
      <c r="A445" s="6"/>
      <c r="B445" s="97" t="s">
        <v>25</v>
      </c>
      <c r="C445" s="7"/>
      <c r="D445" s="7"/>
      <c r="E445" s="315"/>
      <c r="F445" s="7"/>
      <c r="G445" s="7"/>
      <c r="H445" s="7"/>
      <c r="I445" s="8"/>
      <c r="J445" s="7"/>
      <c r="K445" s="7"/>
      <c r="L445" s="9"/>
      <c r="M445" s="7"/>
      <c r="N445" s="7"/>
      <c r="O445" s="391" t="s">
        <v>1428</v>
      </c>
    </row>
    <row r="446" spans="1:15" ht="18" customHeight="1">
      <c r="A446" s="10"/>
      <c r="B446" s="11"/>
      <c r="C446" s="11"/>
      <c r="D446" s="817" t="s">
        <v>1471</v>
      </c>
      <c r="E446" s="316"/>
      <c r="F446" s="12"/>
      <c r="G446" s="12"/>
      <c r="H446" s="12"/>
      <c r="I446" s="12"/>
      <c r="J446" s="12"/>
      <c r="K446" s="12"/>
      <c r="L446" s="13"/>
      <c r="M446" s="12"/>
      <c r="N446" s="12"/>
      <c r="O446" s="28"/>
    </row>
    <row r="447" spans="1:18" s="70" customFormat="1" ht="24.75" customHeight="1">
      <c r="A447" s="245" t="s">
        <v>427</v>
      </c>
      <c r="B447" s="292" t="s">
        <v>428</v>
      </c>
      <c r="C447" s="292" t="s">
        <v>1</v>
      </c>
      <c r="D447" s="292" t="s">
        <v>426</v>
      </c>
      <c r="E447" s="377" t="s">
        <v>434</v>
      </c>
      <c r="F447" s="248" t="s">
        <v>423</v>
      </c>
      <c r="G447" s="248" t="s">
        <v>424</v>
      </c>
      <c r="H447" s="248" t="s">
        <v>33</v>
      </c>
      <c r="I447" s="248" t="s">
        <v>341</v>
      </c>
      <c r="J447" s="248" t="s">
        <v>17</v>
      </c>
      <c r="K447" s="248" t="s">
        <v>18</v>
      </c>
      <c r="L447" s="248" t="s">
        <v>432</v>
      </c>
      <c r="M447" s="248" t="s">
        <v>30</v>
      </c>
      <c r="N447" s="248" t="s">
        <v>29</v>
      </c>
      <c r="O447" s="807" t="s">
        <v>19</v>
      </c>
      <c r="P447" s="849"/>
      <c r="Q447" s="849"/>
      <c r="R447" s="849"/>
    </row>
    <row r="448" spans="1:15" ht="30" customHeight="1">
      <c r="A448" s="808" t="s">
        <v>12</v>
      </c>
      <c r="B448" s="809"/>
      <c r="C448" s="779"/>
      <c r="D448" s="814"/>
      <c r="E448" s="780"/>
      <c r="F448" s="778"/>
      <c r="G448" s="778"/>
      <c r="H448" s="778"/>
      <c r="I448" s="778"/>
      <c r="J448" s="778"/>
      <c r="K448" s="778"/>
      <c r="L448" s="778"/>
      <c r="M448" s="778"/>
      <c r="N448" s="778"/>
      <c r="O448" s="810"/>
    </row>
    <row r="449" spans="1:15" ht="39.75" customHeight="1">
      <c r="A449" s="718">
        <v>30</v>
      </c>
      <c r="B449" s="130" t="s">
        <v>812</v>
      </c>
      <c r="C449" s="131" t="s">
        <v>813</v>
      </c>
      <c r="D449" s="433" t="s">
        <v>811</v>
      </c>
      <c r="E449" s="351">
        <v>15</v>
      </c>
      <c r="F449" s="130">
        <v>3109</v>
      </c>
      <c r="G449" s="130">
        <v>1090</v>
      </c>
      <c r="H449" s="130">
        <v>0</v>
      </c>
      <c r="I449" s="130">
        <v>0</v>
      </c>
      <c r="J449" s="130">
        <v>381</v>
      </c>
      <c r="K449" s="130">
        <v>0</v>
      </c>
      <c r="L449" s="130">
        <v>0</v>
      </c>
      <c r="M449" s="130">
        <v>0</v>
      </c>
      <c r="N449" s="130">
        <f aca="true" t="shared" si="79" ref="N449:N458">F449+G449+H449+I449-J449+K449-L449-M449</f>
        <v>3818</v>
      </c>
      <c r="O449" s="133"/>
    </row>
    <row r="450" spans="1:15" ht="42" customHeight="1">
      <c r="A450" s="718">
        <v>40</v>
      </c>
      <c r="B450" s="130" t="s">
        <v>848</v>
      </c>
      <c r="C450" s="131" t="s">
        <v>821</v>
      </c>
      <c r="D450" s="433" t="s">
        <v>267</v>
      </c>
      <c r="E450" s="351">
        <v>15</v>
      </c>
      <c r="F450" s="130">
        <v>6348</v>
      </c>
      <c r="G450" s="130">
        <v>390</v>
      </c>
      <c r="H450" s="130">
        <v>300</v>
      </c>
      <c r="I450" s="130">
        <v>0</v>
      </c>
      <c r="J450" s="130">
        <v>892</v>
      </c>
      <c r="K450" s="130">
        <v>0</v>
      </c>
      <c r="L450" s="130">
        <v>0</v>
      </c>
      <c r="M450" s="130">
        <v>0</v>
      </c>
      <c r="N450" s="130">
        <f t="shared" si="79"/>
        <v>6146</v>
      </c>
      <c r="O450" s="133"/>
    </row>
    <row r="451" spans="1:15" ht="42" customHeight="1">
      <c r="A451" s="718">
        <v>46</v>
      </c>
      <c r="B451" s="961" t="s">
        <v>1470</v>
      </c>
      <c r="C451" s="131" t="s">
        <v>411</v>
      </c>
      <c r="D451" s="433" t="s">
        <v>13</v>
      </c>
      <c r="E451" s="351">
        <v>15</v>
      </c>
      <c r="F451" s="130">
        <v>2730</v>
      </c>
      <c r="G451" s="130">
        <v>1180</v>
      </c>
      <c r="H451" s="130">
        <v>300</v>
      </c>
      <c r="I451" s="130">
        <v>0</v>
      </c>
      <c r="J451" s="130">
        <v>335</v>
      </c>
      <c r="K451" s="130">
        <v>0</v>
      </c>
      <c r="L451" s="130">
        <v>0</v>
      </c>
      <c r="M451" s="130">
        <v>0</v>
      </c>
      <c r="N451" s="130">
        <f t="shared" si="79"/>
        <v>3875</v>
      </c>
      <c r="O451" s="133"/>
    </row>
    <row r="452" spans="1:18" ht="42" customHeight="1">
      <c r="A452" s="718">
        <v>132</v>
      </c>
      <c r="B452" s="130" t="s">
        <v>795</v>
      </c>
      <c r="C452" s="386" t="s">
        <v>951</v>
      </c>
      <c r="D452" s="457" t="s">
        <v>796</v>
      </c>
      <c r="E452" s="351">
        <v>15</v>
      </c>
      <c r="F452" s="130">
        <v>2167</v>
      </c>
      <c r="G452" s="130">
        <v>805</v>
      </c>
      <c r="H452" s="130">
        <v>0</v>
      </c>
      <c r="I452" s="130">
        <v>0</v>
      </c>
      <c r="J452" s="130">
        <v>74</v>
      </c>
      <c r="K452" s="130">
        <v>0</v>
      </c>
      <c r="L452" s="130">
        <v>0</v>
      </c>
      <c r="M452" s="130">
        <v>0</v>
      </c>
      <c r="N452" s="130">
        <f t="shared" si="79"/>
        <v>2898</v>
      </c>
      <c r="O452" s="133"/>
      <c r="P452" s="2"/>
      <c r="Q452" s="2"/>
      <c r="R452" s="2"/>
    </row>
    <row r="453" spans="1:18" ht="42" customHeight="1">
      <c r="A453" s="718">
        <v>137</v>
      </c>
      <c r="B453" s="130" t="s">
        <v>868</v>
      </c>
      <c r="C453" s="386" t="s">
        <v>869</v>
      </c>
      <c r="D453" s="457" t="s">
        <v>13</v>
      </c>
      <c r="E453" s="351">
        <v>15</v>
      </c>
      <c r="F453" s="130">
        <v>2730</v>
      </c>
      <c r="G453" s="130">
        <v>1180</v>
      </c>
      <c r="H453" s="130">
        <v>300</v>
      </c>
      <c r="I453" s="130">
        <v>0</v>
      </c>
      <c r="J453" s="130">
        <v>335</v>
      </c>
      <c r="K453" s="130">
        <v>0</v>
      </c>
      <c r="L453" s="130">
        <v>0</v>
      </c>
      <c r="M453" s="130">
        <v>0</v>
      </c>
      <c r="N453" s="130">
        <f t="shared" si="79"/>
        <v>3875</v>
      </c>
      <c r="O453" s="133"/>
      <c r="P453" s="2"/>
      <c r="Q453" s="2"/>
      <c r="R453" s="2"/>
    </row>
    <row r="454" spans="1:18" ht="42" customHeight="1">
      <c r="A454" s="718">
        <v>158</v>
      </c>
      <c r="B454" s="130" t="s">
        <v>958</v>
      </c>
      <c r="C454" s="386" t="s">
        <v>1250</v>
      </c>
      <c r="D454" s="457" t="s">
        <v>267</v>
      </c>
      <c r="E454" s="351">
        <v>15</v>
      </c>
      <c r="F454" s="130">
        <v>6348</v>
      </c>
      <c r="G454" s="130">
        <v>0</v>
      </c>
      <c r="H454" s="130">
        <v>300</v>
      </c>
      <c r="I454" s="130">
        <v>0</v>
      </c>
      <c r="J454" s="130">
        <v>809</v>
      </c>
      <c r="K454" s="130">
        <v>0</v>
      </c>
      <c r="L454" s="130">
        <v>0</v>
      </c>
      <c r="M454" s="130">
        <v>0</v>
      </c>
      <c r="N454" s="130">
        <f t="shared" si="79"/>
        <v>5839</v>
      </c>
      <c r="O454" s="133"/>
      <c r="P454" s="2"/>
      <c r="Q454" s="2"/>
      <c r="R454" s="2"/>
    </row>
    <row r="455" spans="1:15" ht="42" customHeight="1">
      <c r="A455" s="718">
        <v>195</v>
      </c>
      <c r="B455" s="130" t="s">
        <v>492</v>
      </c>
      <c r="C455" s="131" t="s">
        <v>493</v>
      </c>
      <c r="D455" s="433" t="s">
        <v>494</v>
      </c>
      <c r="E455" s="351">
        <v>15</v>
      </c>
      <c r="F455" s="130">
        <v>2508</v>
      </c>
      <c r="G455" s="130">
        <v>490</v>
      </c>
      <c r="H455" s="130">
        <v>300</v>
      </c>
      <c r="I455" s="130">
        <v>0</v>
      </c>
      <c r="J455" s="130">
        <v>77</v>
      </c>
      <c r="K455" s="130">
        <v>0</v>
      </c>
      <c r="L455" s="130">
        <v>0</v>
      </c>
      <c r="M455" s="130">
        <v>0</v>
      </c>
      <c r="N455" s="130">
        <f t="shared" si="79"/>
        <v>3221</v>
      </c>
      <c r="O455" s="133"/>
    </row>
    <row r="456" spans="1:15" ht="40.5" customHeight="1">
      <c r="A456" s="718">
        <v>358</v>
      </c>
      <c r="B456" s="130" t="s">
        <v>1092</v>
      </c>
      <c r="C456" s="131" t="s">
        <v>1202</v>
      </c>
      <c r="D456" s="433" t="s">
        <v>267</v>
      </c>
      <c r="E456" s="351">
        <v>15</v>
      </c>
      <c r="F456" s="130">
        <v>6348</v>
      </c>
      <c r="G456" s="130">
        <v>4078</v>
      </c>
      <c r="H456" s="130">
        <v>300</v>
      </c>
      <c r="I456" s="130">
        <v>0</v>
      </c>
      <c r="J456" s="130">
        <v>1684</v>
      </c>
      <c r="K456" s="130">
        <v>0</v>
      </c>
      <c r="L456" s="130">
        <v>0</v>
      </c>
      <c r="M456" s="130">
        <v>0</v>
      </c>
      <c r="N456" s="130">
        <f t="shared" si="79"/>
        <v>9042</v>
      </c>
      <c r="O456" s="133"/>
    </row>
    <row r="457" spans="1:15" ht="40.5" customHeight="1">
      <c r="A457" s="718">
        <v>387</v>
      </c>
      <c r="B457" s="130" t="s">
        <v>1221</v>
      </c>
      <c r="C457" s="131" t="s">
        <v>1228</v>
      </c>
      <c r="D457" s="433" t="s">
        <v>13</v>
      </c>
      <c r="E457" s="351">
        <v>15</v>
      </c>
      <c r="F457" s="130">
        <v>2730</v>
      </c>
      <c r="G457" s="130">
        <v>590</v>
      </c>
      <c r="H457" s="130">
        <v>300</v>
      </c>
      <c r="I457" s="130">
        <v>0</v>
      </c>
      <c r="J457" s="130">
        <v>132</v>
      </c>
      <c r="K457" s="130">
        <v>0</v>
      </c>
      <c r="L457" s="130">
        <v>0</v>
      </c>
      <c r="M457" s="130">
        <v>0</v>
      </c>
      <c r="N457" s="130">
        <f t="shared" si="79"/>
        <v>3488</v>
      </c>
      <c r="O457" s="133"/>
    </row>
    <row r="458" spans="1:15" ht="40.5" customHeight="1">
      <c r="A458" s="718">
        <v>394</v>
      </c>
      <c r="B458" s="130" t="s">
        <v>1298</v>
      </c>
      <c r="C458" s="131" t="s">
        <v>1345</v>
      </c>
      <c r="D458" s="433" t="s">
        <v>267</v>
      </c>
      <c r="E458" s="351">
        <v>15</v>
      </c>
      <c r="F458" s="130">
        <v>6348</v>
      </c>
      <c r="G458" s="130">
        <v>2907</v>
      </c>
      <c r="H458" s="130">
        <v>300</v>
      </c>
      <c r="I458" s="130">
        <v>0</v>
      </c>
      <c r="J458" s="130">
        <v>1430</v>
      </c>
      <c r="K458" s="130">
        <v>0</v>
      </c>
      <c r="L458" s="130">
        <v>0</v>
      </c>
      <c r="M458" s="130">
        <v>0</v>
      </c>
      <c r="N458" s="130">
        <f t="shared" si="79"/>
        <v>8125</v>
      </c>
      <c r="O458" s="133"/>
    </row>
    <row r="459" spans="1:18" s="41" customFormat="1" ht="27.75" customHeight="1" hidden="1">
      <c r="A459" s="906"/>
      <c r="B459" s="912"/>
      <c r="C459" s="912"/>
      <c r="D459" s="913"/>
      <c r="E459" s="914"/>
      <c r="F459" s="912">
        <f aca="true" t="shared" si="80" ref="F459:N459">SUM(F449:F458)</f>
        <v>41366</v>
      </c>
      <c r="G459" s="912">
        <f t="shared" si="80"/>
        <v>12710</v>
      </c>
      <c r="H459" s="912">
        <f t="shared" si="80"/>
        <v>2400</v>
      </c>
      <c r="I459" s="912">
        <f t="shared" si="80"/>
        <v>0</v>
      </c>
      <c r="J459" s="912">
        <f t="shared" si="80"/>
        <v>6149</v>
      </c>
      <c r="K459" s="912">
        <f t="shared" si="80"/>
        <v>0</v>
      </c>
      <c r="L459" s="912">
        <f t="shared" si="80"/>
        <v>0</v>
      </c>
      <c r="M459" s="912">
        <f t="shared" si="80"/>
        <v>0</v>
      </c>
      <c r="N459" s="912">
        <f t="shared" si="80"/>
        <v>50327</v>
      </c>
      <c r="O459" s="915"/>
      <c r="P459" s="84"/>
      <c r="Q459" s="84"/>
      <c r="R459" s="84"/>
    </row>
    <row r="460" spans="1:18" s="23" customFormat="1" ht="18.75" customHeight="1">
      <c r="A460" s="626" t="s">
        <v>64</v>
      </c>
      <c r="B460" s="811"/>
      <c r="C460" s="812"/>
      <c r="D460" s="815"/>
      <c r="E460" s="813"/>
      <c r="F460" s="565">
        <f aca="true" t="shared" si="81" ref="F460:N460">F439+F459</f>
        <v>55774</v>
      </c>
      <c r="G460" s="565">
        <f t="shared" si="81"/>
        <v>13310</v>
      </c>
      <c r="H460" s="565">
        <f t="shared" si="81"/>
        <v>3300</v>
      </c>
      <c r="I460" s="565">
        <f t="shared" si="81"/>
        <v>0</v>
      </c>
      <c r="J460" s="565">
        <f t="shared" si="81"/>
        <v>6704</v>
      </c>
      <c r="K460" s="565">
        <f t="shared" si="81"/>
        <v>0</v>
      </c>
      <c r="L460" s="565">
        <f t="shared" si="81"/>
        <v>0</v>
      </c>
      <c r="M460" s="565">
        <f t="shared" si="81"/>
        <v>0</v>
      </c>
      <c r="N460" s="565">
        <f t="shared" si="81"/>
        <v>65680</v>
      </c>
      <c r="O460" s="816"/>
      <c r="P460" s="847"/>
      <c r="Q460" s="847"/>
      <c r="R460" s="847"/>
    </row>
    <row r="461" spans="1:18" s="41" customFormat="1" ht="24" customHeight="1">
      <c r="A461" s="468"/>
      <c r="B461" s="825" t="s">
        <v>31</v>
      </c>
      <c r="C461" s="229"/>
      <c r="D461" s="229"/>
      <c r="E461" s="362"/>
      <c r="F461" s="229">
        <f aca="true" t="shared" si="82" ref="F461:N461">SUM(F449:F458)</f>
        <v>41366</v>
      </c>
      <c r="G461" s="229">
        <f t="shared" si="82"/>
        <v>12710</v>
      </c>
      <c r="H461" s="229">
        <f t="shared" si="82"/>
        <v>2400</v>
      </c>
      <c r="I461" s="229">
        <f t="shared" si="82"/>
        <v>0</v>
      </c>
      <c r="J461" s="229">
        <f t="shared" si="82"/>
        <v>6149</v>
      </c>
      <c r="K461" s="229">
        <f t="shared" si="82"/>
        <v>0</v>
      </c>
      <c r="L461" s="229">
        <f t="shared" si="82"/>
        <v>0</v>
      </c>
      <c r="M461" s="229">
        <f t="shared" si="82"/>
        <v>0</v>
      </c>
      <c r="N461" s="229">
        <f t="shared" si="82"/>
        <v>50327</v>
      </c>
      <c r="O461" s="826"/>
      <c r="P461" s="84"/>
      <c r="Q461" s="84"/>
      <c r="R461" s="84"/>
    </row>
    <row r="462" spans="1:18" s="829" customFormat="1" ht="51" customHeight="1">
      <c r="A462" s="437"/>
      <c r="B462" s="438"/>
      <c r="C462" s="438"/>
      <c r="D462" s="438" t="s">
        <v>642</v>
      </c>
      <c r="F462" s="439"/>
      <c r="G462" s="438"/>
      <c r="H462" s="438"/>
      <c r="J462" s="452" t="s">
        <v>464</v>
      </c>
      <c r="K462" s="438"/>
      <c r="L462" s="438"/>
      <c r="N462" s="438" t="s">
        <v>464</v>
      </c>
      <c r="O462" s="830"/>
      <c r="P462" s="852"/>
      <c r="Q462" s="852"/>
      <c r="R462" s="852"/>
    </row>
    <row r="463" spans="1:18" s="829" customFormat="1" ht="18" customHeight="1">
      <c r="A463" s="437" t="s">
        <v>472</v>
      </c>
      <c r="B463" s="438"/>
      <c r="C463" s="438"/>
      <c r="D463" s="438" t="s">
        <v>1285</v>
      </c>
      <c r="E463" s="438"/>
      <c r="F463" s="439"/>
      <c r="G463" s="438"/>
      <c r="H463" s="438"/>
      <c r="J463" s="443" t="s">
        <v>975</v>
      </c>
      <c r="K463" s="438"/>
      <c r="L463" s="437"/>
      <c r="M463" s="438" t="s">
        <v>972</v>
      </c>
      <c r="N463" s="438"/>
      <c r="O463" s="438"/>
      <c r="P463" s="852"/>
      <c r="Q463" s="852"/>
      <c r="R463" s="852"/>
    </row>
    <row r="464" spans="1:18" s="473" customFormat="1" ht="15.75" customHeight="1">
      <c r="A464" s="437"/>
      <c r="B464" s="438"/>
      <c r="C464" s="438"/>
      <c r="D464" s="438" t="s">
        <v>603</v>
      </c>
      <c r="E464" s="438"/>
      <c r="F464" s="439"/>
      <c r="G464" s="438"/>
      <c r="H464" s="438"/>
      <c r="J464" s="442" t="s">
        <v>461</v>
      </c>
      <c r="K464" s="438"/>
      <c r="L464" s="438"/>
      <c r="M464" s="438" t="s">
        <v>462</v>
      </c>
      <c r="N464" s="438"/>
      <c r="O464" s="830"/>
      <c r="P464" s="644"/>
      <c r="Q464" s="644"/>
      <c r="R464" s="644"/>
    </row>
    <row r="465" spans="1:15" ht="55.5" customHeight="1">
      <c r="A465" s="3" t="s">
        <v>0</v>
      </c>
      <c r="B465" s="33"/>
      <c r="C465" s="4"/>
      <c r="D465" s="93" t="s">
        <v>63</v>
      </c>
      <c r="E465" s="325"/>
      <c r="F465" s="4"/>
      <c r="G465" s="4"/>
      <c r="H465" s="4"/>
      <c r="I465" s="4"/>
      <c r="J465" s="4"/>
      <c r="K465" s="4"/>
      <c r="L465" s="5"/>
      <c r="M465" s="4"/>
      <c r="N465" s="4"/>
      <c r="O465" s="27"/>
    </row>
    <row r="466" spans="1:15" ht="40.5" customHeight="1">
      <c r="A466" s="6"/>
      <c r="B466" s="98" t="s">
        <v>26</v>
      </c>
      <c r="C466" s="7"/>
      <c r="D466" s="7"/>
      <c r="E466" s="315"/>
      <c r="F466" s="7"/>
      <c r="G466" s="7"/>
      <c r="H466" s="7"/>
      <c r="I466" s="8"/>
      <c r="J466" s="7"/>
      <c r="K466" s="7"/>
      <c r="L466" s="9"/>
      <c r="M466" s="7"/>
      <c r="N466" s="7"/>
      <c r="O466" s="391" t="s">
        <v>1429</v>
      </c>
    </row>
    <row r="467" spans="1:15" ht="46.5" customHeight="1">
      <c r="A467" s="10"/>
      <c r="B467" s="44"/>
      <c r="C467" s="11"/>
      <c r="D467" s="95" t="s">
        <v>1471</v>
      </c>
      <c r="E467" s="316"/>
      <c r="F467" s="12"/>
      <c r="G467" s="12"/>
      <c r="H467" s="12"/>
      <c r="I467" s="12"/>
      <c r="J467" s="12"/>
      <c r="K467" s="12"/>
      <c r="L467" s="13"/>
      <c r="M467" s="12"/>
      <c r="N467" s="12"/>
      <c r="O467" s="28"/>
    </row>
    <row r="468" spans="1:18" s="70" customFormat="1" ht="40.5" customHeight="1" thickBot="1">
      <c r="A468" s="46" t="s">
        <v>427</v>
      </c>
      <c r="B468" s="62" t="s">
        <v>428</v>
      </c>
      <c r="C468" s="62" t="s">
        <v>1</v>
      </c>
      <c r="D468" s="62" t="s">
        <v>426</v>
      </c>
      <c r="E468" s="337" t="s">
        <v>434</v>
      </c>
      <c r="F468" s="26" t="s">
        <v>423</v>
      </c>
      <c r="G468" s="26" t="s">
        <v>424</v>
      </c>
      <c r="H468" s="26" t="s">
        <v>33</v>
      </c>
      <c r="I468" s="26" t="s">
        <v>341</v>
      </c>
      <c r="J468" s="26" t="s">
        <v>17</v>
      </c>
      <c r="K468" s="26" t="s">
        <v>18</v>
      </c>
      <c r="L468" s="26" t="s">
        <v>432</v>
      </c>
      <c r="M468" s="26" t="s">
        <v>30</v>
      </c>
      <c r="N468" s="26" t="s">
        <v>29</v>
      </c>
      <c r="O468" s="63" t="s">
        <v>19</v>
      </c>
      <c r="P468" s="849"/>
      <c r="Q468" s="849"/>
      <c r="R468" s="849"/>
    </row>
    <row r="469" spans="1:15" ht="34.5" customHeight="1" thickTop="1">
      <c r="A469" s="675" t="s">
        <v>274</v>
      </c>
      <c r="B469" s="676"/>
      <c r="C469" s="676"/>
      <c r="D469" s="676"/>
      <c r="E469" s="678"/>
      <c r="F469" s="676"/>
      <c r="G469" s="676"/>
      <c r="H469" s="676"/>
      <c r="I469" s="676"/>
      <c r="J469" s="676"/>
      <c r="K469" s="676"/>
      <c r="L469" s="679"/>
      <c r="M469" s="676"/>
      <c r="N469" s="676"/>
      <c r="O469" s="680"/>
    </row>
    <row r="470" spans="1:15" ht="46.5" customHeight="1">
      <c r="A470" s="15">
        <v>239</v>
      </c>
      <c r="B470" s="59" t="s">
        <v>1133</v>
      </c>
      <c r="C470" s="43" t="s">
        <v>1134</v>
      </c>
      <c r="D470" s="43" t="s">
        <v>11</v>
      </c>
      <c r="E470" s="346">
        <v>15</v>
      </c>
      <c r="F470" s="59">
        <v>2268</v>
      </c>
      <c r="G470" s="59">
        <v>0</v>
      </c>
      <c r="H470" s="59">
        <v>0</v>
      </c>
      <c r="I470" s="39">
        <v>0</v>
      </c>
      <c r="J470" s="59">
        <v>0</v>
      </c>
      <c r="K470" s="59">
        <v>32</v>
      </c>
      <c r="L470" s="59">
        <v>400</v>
      </c>
      <c r="M470" s="59">
        <v>0</v>
      </c>
      <c r="N470" s="59">
        <f>F470+G470+H470+I470-J470+K470-L470-M470</f>
        <v>1900</v>
      </c>
      <c r="O470" s="29"/>
    </row>
    <row r="471" spans="1:15" ht="46.5" customHeight="1">
      <c r="A471" s="15">
        <v>287</v>
      </c>
      <c r="B471" s="59" t="s">
        <v>275</v>
      </c>
      <c r="C471" s="43" t="s">
        <v>671</v>
      </c>
      <c r="D471" s="43" t="s">
        <v>11</v>
      </c>
      <c r="E471" s="346">
        <v>15</v>
      </c>
      <c r="F471" s="59">
        <v>524</v>
      </c>
      <c r="G471" s="59">
        <v>0</v>
      </c>
      <c r="H471" s="59">
        <v>0</v>
      </c>
      <c r="I471" s="39">
        <v>0</v>
      </c>
      <c r="J471" s="59">
        <v>0</v>
      </c>
      <c r="K471" s="59">
        <v>178</v>
      </c>
      <c r="L471" s="59">
        <v>0</v>
      </c>
      <c r="M471" s="59">
        <v>0</v>
      </c>
      <c r="N471" s="59">
        <f>F471+G471+H471+I471-J471+K471-L471-M471</f>
        <v>702</v>
      </c>
      <c r="O471" s="29"/>
    </row>
    <row r="472" spans="1:15" ht="17.25" customHeight="1">
      <c r="A472" s="589" t="s">
        <v>64</v>
      </c>
      <c r="B472" s="605"/>
      <c r="C472" s="606"/>
      <c r="D472" s="606"/>
      <c r="E472" s="607"/>
      <c r="F472" s="611">
        <f aca="true" t="shared" si="83" ref="F472:N472">SUM(F470:F471)</f>
        <v>2792</v>
      </c>
      <c r="G472" s="611">
        <f t="shared" si="83"/>
        <v>0</v>
      </c>
      <c r="H472" s="611">
        <f t="shared" si="83"/>
        <v>0</v>
      </c>
      <c r="I472" s="611">
        <f t="shared" si="83"/>
        <v>0</v>
      </c>
      <c r="J472" s="611">
        <f t="shared" si="83"/>
        <v>0</v>
      </c>
      <c r="K472" s="611">
        <f t="shared" si="83"/>
        <v>210</v>
      </c>
      <c r="L472" s="611">
        <f t="shared" si="83"/>
        <v>400</v>
      </c>
      <c r="M472" s="611">
        <f t="shared" si="83"/>
        <v>0</v>
      </c>
      <c r="N472" s="611">
        <f t="shared" si="83"/>
        <v>2602</v>
      </c>
      <c r="O472" s="587"/>
    </row>
    <row r="473" spans="1:15" ht="33.75" customHeight="1">
      <c r="A473" s="675" t="s">
        <v>56</v>
      </c>
      <c r="B473" s="766"/>
      <c r="C473" s="767"/>
      <c r="D473" s="767"/>
      <c r="E473" s="768"/>
      <c r="F473" s="766"/>
      <c r="G473" s="766"/>
      <c r="H473" s="766"/>
      <c r="I473" s="766"/>
      <c r="J473" s="766"/>
      <c r="K473" s="766"/>
      <c r="L473" s="766"/>
      <c r="M473" s="766"/>
      <c r="N473" s="766"/>
      <c r="O473" s="680"/>
    </row>
    <row r="474" spans="1:15" ht="47.25" customHeight="1">
      <c r="A474" s="108">
        <v>35</v>
      </c>
      <c r="B474" s="59" t="s">
        <v>807</v>
      </c>
      <c r="C474" s="43" t="s">
        <v>808</v>
      </c>
      <c r="D474" s="398" t="s">
        <v>805</v>
      </c>
      <c r="E474" s="346">
        <v>15</v>
      </c>
      <c r="F474" s="59">
        <v>2509</v>
      </c>
      <c r="G474" s="59">
        <v>0</v>
      </c>
      <c r="H474" s="59">
        <v>0</v>
      </c>
      <c r="I474" s="59">
        <v>0</v>
      </c>
      <c r="J474" s="59">
        <v>9</v>
      </c>
      <c r="K474" s="59">
        <v>0</v>
      </c>
      <c r="L474" s="59">
        <v>0</v>
      </c>
      <c r="M474" s="59">
        <v>0</v>
      </c>
      <c r="N474" s="59">
        <f>F474+G474+H474+I474-J474+K474-L474-M474</f>
        <v>2500</v>
      </c>
      <c r="O474" s="29"/>
    </row>
    <row r="475" spans="1:15" ht="45.75" customHeight="1">
      <c r="A475" s="15">
        <v>401</v>
      </c>
      <c r="B475" s="59" t="s">
        <v>1299</v>
      </c>
      <c r="C475" s="43" t="s">
        <v>1300</v>
      </c>
      <c r="D475" s="398" t="s">
        <v>11</v>
      </c>
      <c r="E475" s="346">
        <v>15</v>
      </c>
      <c r="F475" s="59">
        <v>1590</v>
      </c>
      <c r="G475" s="59">
        <v>0</v>
      </c>
      <c r="H475" s="59">
        <v>0</v>
      </c>
      <c r="I475" s="59">
        <v>0</v>
      </c>
      <c r="J475" s="59">
        <v>0</v>
      </c>
      <c r="K475" s="59">
        <v>110</v>
      </c>
      <c r="L475" s="67">
        <v>0</v>
      </c>
      <c r="M475" s="59">
        <v>0</v>
      </c>
      <c r="N475" s="59">
        <v>1700</v>
      </c>
      <c r="O475" s="29"/>
    </row>
    <row r="476" spans="1:15" ht="17.25" customHeight="1">
      <c r="A476" s="589" t="s">
        <v>64</v>
      </c>
      <c r="B476" s="605"/>
      <c r="C476" s="606"/>
      <c r="D476" s="606"/>
      <c r="E476" s="607"/>
      <c r="F476" s="608">
        <f aca="true" t="shared" si="84" ref="F476:N476">SUM(F474:F475)</f>
        <v>4099</v>
      </c>
      <c r="G476" s="608">
        <f t="shared" si="84"/>
        <v>0</v>
      </c>
      <c r="H476" s="608">
        <f t="shared" si="84"/>
        <v>0</v>
      </c>
      <c r="I476" s="608">
        <f t="shared" si="84"/>
        <v>0</v>
      </c>
      <c r="J476" s="608">
        <f t="shared" si="84"/>
        <v>9</v>
      </c>
      <c r="K476" s="608">
        <f t="shared" si="84"/>
        <v>110</v>
      </c>
      <c r="L476" s="608">
        <f t="shared" si="84"/>
        <v>0</v>
      </c>
      <c r="M476" s="608">
        <f t="shared" si="84"/>
        <v>0</v>
      </c>
      <c r="N476" s="608">
        <f t="shared" si="84"/>
        <v>4200</v>
      </c>
      <c r="O476" s="587"/>
    </row>
    <row r="477" spans="1:15" ht="30" customHeight="1">
      <c r="A477" s="56"/>
      <c r="B477" s="52" t="s">
        <v>31</v>
      </c>
      <c r="C477" s="68"/>
      <c r="D477" s="68"/>
      <c r="E477" s="373"/>
      <c r="F477" s="69">
        <f aca="true" t="shared" si="85" ref="F477:N477">F472+F476</f>
        <v>6891</v>
      </c>
      <c r="G477" s="69">
        <f t="shared" si="85"/>
        <v>0</v>
      </c>
      <c r="H477" s="69">
        <f t="shared" si="85"/>
        <v>0</v>
      </c>
      <c r="I477" s="69">
        <f t="shared" si="85"/>
        <v>0</v>
      </c>
      <c r="J477" s="69">
        <f t="shared" si="85"/>
        <v>9</v>
      </c>
      <c r="K477" s="69">
        <f t="shared" si="85"/>
        <v>320</v>
      </c>
      <c r="L477" s="69">
        <f t="shared" si="85"/>
        <v>400</v>
      </c>
      <c r="M477" s="69">
        <f t="shared" si="85"/>
        <v>0</v>
      </c>
      <c r="N477" s="69">
        <f t="shared" si="85"/>
        <v>6802</v>
      </c>
      <c r="O477" s="58"/>
    </row>
    <row r="482" spans="1:18" s="103" customFormat="1" ht="20.25">
      <c r="A482" s="437"/>
      <c r="B482" s="438"/>
      <c r="C482" s="438"/>
      <c r="D482" s="438"/>
      <c r="E482" s="438" t="s">
        <v>463</v>
      </c>
      <c r="F482" s="439"/>
      <c r="G482" s="438"/>
      <c r="H482" s="438"/>
      <c r="J482" s="443" t="s">
        <v>464</v>
      </c>
      <c r="K482" s="443"/>
      <c r="L482" s="438"/>
      <c r="N482" s="438"/>
      <c r="O482" s="438" t="s">
        <v>464</v>
      </c>
      <c r="P482" s="106"/>
      <c r="Q482" s="106"/>
      <c r="R482" s="106"/>
    </row>
    <row r="483" spans="1:18" s="103" customFormat="1" ht="21.75">
      <c r="A483" s="437"/>
      <c r="B483" s="438"/>
      <c r="C483" s="438"/>
      <c r="D483" s="438"/>
      <c r="E483" s="438"/>
      <c r="F483" s="439"/>
      <c r="G483" s="438"/>
      <c r="H483" s="438"/>
      <c r="J483" s="443"/>
      <c r="K483" s="470"/>
      <c r="L483" s="437"/>
      <c r="M483" s="438"/>
      <c r="N483" s="438"/>
      <c r="O483" s="441"/>
      <c r="P483" s="106"/>
      <c r="Q483" s="106"/>
      <c r="R483" s="106"/>
    </row>
    <row r="484" spans="1:18" s="103" customFormat="1" ht="21.75">
      <c r="A484" s="437" t="s">
        <v>472</v>
      </c>
      <c r="B484" s="438"/>
      <c r="C484" s="438"/>
      <c r="D484" s="438" t="s">
        <v>1285</v>
      </c>
      <c r="E484" s="438"/>
      <c r="F484" s="439"/>
      <c r="G484" s="438"/>
      <c r="H484" s="438"/>
      <c r="J484" s="443" t="s">
        <v>975</v>
      </c>
      <c r="K484" s="470"/>
      <c r="L484" s="437"/>
      <c r="M484" s="438"/>
      <c r="N484" s="438" t="s">
        <v>972</v>
      </c>
      <c r="O484" s="441"/>
      <c r="P484" s="106"/>
      <c r="Q484" s="106"/>
      <c r="R484" s="106"/>
    </row>
    <row r="485" spans="1:18" s="103" customFormat="1" ht="21.75">
      <c r="A485" s="437"/>
      <c r="B485" s="438"/>
      <c r="C485" s="438"/>
      <c r="D485" s="438"/>
      <c r="E485" s="443" t="s">
        <v>599</v>
      </c>
      <c r="F485" s="439"/>
      <c r="G485" s="438"/>
      <c r="H485" s="438"/>
      <c r="J485" s="442" t="s">
        <v>461</v>
      </c>
      <c r="K485" s="442"/>
      <c r="L485" s="438"/>
      <c r="M485" s="438"/>
      <c r="N485" s="438" t="s">
        <v>462</v>
      </c>
      <c r="O485" s="440"/>
      <c r="P485" s="106"/>
      <c r="Q485" s="106"/>
      <c r="R485" s="106"/>
    </row>
    <row r="486" spans="1:15" ht="33.75">
      <c r="A486" s="3" t="s">
        <v>0</v>
      </c>
      <c r="B486" s="33"/>
      <c r="C486" s="4"/>
      <c r="D486" s="93" t="s">
        <v>63</v>
      </c>
      <c r="E486" s="325"/>
      <c r="F486" s="4"/>
      <c r="G486" s="4"/>
      <c r="H486" s="4"/>
      <c r="I486" s="4"/>
      <c r="J486" s="4"/>
      <c r="K486" s="4"/>
      <c r="L486" s="5"/>
      <c r="M486" s="4"/>
      <c r="N486" s="4"/>
      <c r="O486" s="27"/>
    </row>
    <row r="487" spans="1:15" ht="26.25" customHeight="1">
      <c r="A487" s="6"/>
      <c r="B487" s="97" t="s">
        <v>57</v>
      </c>
      <c r="C487" s="7"/>
      <c r="D487" s="7"/>
      <c r="E487" s="315"/>
      <c r="F487" s="7"/>
      <c r="G487" s="7"/>
      <c r="H487" s="7"/>
      <c r="I487" s="8"/>
      <c r="J487" s="7"/>
      <c r="K487" s="7"/>
      <c r="L487" s="9"/>
      <c r="M487" s="7"/>
      <c r="N487" s="7"/>
      <c r="O487" s="391" t="s">
        <v>1430</v>
      </c>
    </row>
    <row r="488" spans="1:15" ht="28.5" customHeight="1">
      <c r="A488" s="10"/>
      <c r="B488" s="11"/>
      <c r="C488" s="11"/>
      <c r="D488" s="95" t="s">
        <v>1471</v>
      </c>
      <c r="E488" s="316"/>
      <c r="F488" s="12"/>
      <c r="G488" s="12"/>
      <c r="H488" s="12"/>
      <c r="I488" s="12"/>
      <c r="J488" s="12"/>
      <c r="K488" s="12"/>
      <c r="L488" s="13"/>
      <c r="M488" s="12"/>
      <c r="N488" s="12"/>
      <c r="O488" s="28"/>
    </row>
    <row r="489" spans="1:18" s="70" customFormat="1" ht="35.25" customHeight="1" thickBot="1">
      <c r="A489" s="46" t="s">
        <v>427</v>
      </c>
      <c r="B489" s="62" t="s">
        <v>428</v>
      </c>
      <c r="C489" s="62" t="s">
        <v>1</v>
      </c>
      <c r="D489" s="62" t="s">
        <v>426</v>
      </c>
      <c r="E489" s="337" t="s">
        <v>434</v>
      </c>
      <c r="F489" s="26" t="s">
        <v>423</v>
      </c>
      <c r="G489" s="26" t="s">
        <v>424</v>
      </c>
      <c r="H489" s="26" t="s">
        <v>33</v>
      </c>
      <c r="I489" s="26" t="s">
        <v>341</v>
      </c>
      <c r="J489" s="26" t="s">
        <v>17</v>
      </c>
      <c r="K489" s="26" t="s">
        <v>18</v>
      </c>
      <c r="L489" s="26" t="s">
        <v>432</v>
      </c>
      <c r="M489" s="26" t="s">
        <v>30</v>
      </c>
      <c r="N489" s="26" t="s">
        <v>29</v>
      </c>
      <c r="O489" s="63" t="s">
        <v>19</v>
      </c>
      <c r="P489" s="849"/>
      <c r="Q489" s="849"/>
      <c r="R489" s="849"/>
    </row>
    <row r="490" spans="1:18" ht="25.5" customHeight="1" thickTop="1">
      <c r="A490" s="102" t="s">
        <v>1162</v>
      </c>
      <c r="B490" s="77"/>
      <c r="C490" s="404"/>
      <c r="D490" s="77"/>
      <c r="E490" s="338"/>
      <c r="F490" s="77"/>
      <c r="G490" s="77"/>
      <c r="H490" s="77"/>
      <c r="I490" s="77"/>
      <c r="J490" s="77"/>
      <c r="K490" s="77"/>
      <c r="L490" s="77"/>
      <c r="M490" s="77"/>
      <c r="N490" s="77"/>
      <c r="O490" s="76"/>
      <c r="P490" s="2"/>
      <c r="Q490" s="2"/>
      <c r="R490" s="2"/>
    </row>
    <row r="491" spans="1:18" ht="43.5" customHeight="1">
      <c r="A491" s="170">
        <v>376</v>
      </c>
      <c r="B491" s="59" t="s">
        <v>1163</v>
      </c>
      <c r="C491" s="656" t="s">
        <v>1203</v>
      </c>
      <c r="D491" s="398" t="s">
        <v>441</v>
      </c>
      <c r="E491" s="346"/>
      <c r="F491" s="59">
        <v>2509</v>
      </c>
      <c r="G491" s="59">
        <v>0</v>
      </c>
      <c r="H491" s="59">
        <v>0</v>
      </c>
      <c r="I491" s="59">
        <v>0</v>
      </c>
      <c r="J491" s="59">
        <v>9</v>
      </c>
      <c r="K491" s="59">
        <v>0</v>
      </c>
      <c r="L491" s="59">
        <v>0</v>
      </c>
      <c r="M491" s="59">
        <v>0</v>
      </c>
      <c r="N491" s="59">
        <f>F491+G491+H491+I491-J491+K491-L491+M491</f>
        <v>2500</v>
      </c>
      <c r="O491" s="29"/>
      <c r="P491" s="2"/>
      <c r="Q491" s="2"/>
      <c r="R491" s="2"/>
    </row>
    <row r="492" spans="1:18" ht="18">
      <c r="A492" s="581" t="s">
        <v>64</v>
      </c>
      <c r="B492" s="605"/>
      <c r="C492" s="595"/>
      <c r="D492" s="606"/>
      <c r="E492" s="607"/>
      <c r="F492" s="611">
        <f aca="true" t="shared" si="86" ref="F492:N492">SUM(F491:F491)</f>
        <v>2509</v>
      </c>
      <c r="G492" s="611">
        <f t="shared" si="86"/>
        <v>0</v>
      </c>
      <c r="H492" s="611">
        <f t="shared" si="86"/>
        <v>0</v>
      </c>
      <c r="I492" s="611">
        <f t="shared" si="86"/>
        <v>0</v>
      </c>
      <c r="J492" s="611">
        <f t="shared" si="86"/>
        <v>9</v>
      </c>
      <c r="K492" s="611">
        <f t="shared" si="86"/>
        <v>0</v>
      </c>
      <c r="L492" s="611">
        <f t="shared" si="86"/>
        <v>0</v>
      </c>
      <c r="M492" s="611">
        <f t="shared" si="86"/>
        <v>0</v>
      </c>
      <c r="N492" s="611">
        <f t="shared" si="86"/>
        <v>2500</v>
      </c>
      <c r="O492" s="587"/>
      <c r="P492" s="2"/>
      <c r="Q492" s="2"/>
      <c r="R492" s="2"/>
    </row>
    <row r="493" spans="1:15" ht="28.5" customHeight="1">
      <c r="A493" s="782" t="s">
        <v>14</v>
      </c>
      <c r="B493" s="766"/>
      <c r="C493" s="767"/>
      <c r="D493" s="781"/>
      <c r="E493" s="768"/>
      <c r="F493" s="766"/>
      <c r="G493" s="766"/>
      <c r="H493" s="766"/>
      <c r="I493" s="766"/>
      <c r="J493" s="766"/>
      <c r="K493" s="766"/>
      <c r="L493" s="766"/>
      <c r="M493" s="766"/>
      <c r="N493" s="766"/>
      <c r="O493" s="680"/>
    </row>
    <row r="494" spans="1:15" ht="43.5" customHeight="1">
      <c r="A494" s="15">
        <v>87</v>
      </c>
      <c r="B494" s="59" t="s">
        <v>48</v>
      </c>
      <c r="C494" s="43" t="s">
        <v>413</v>
      </c>
      <c r="D494" s="398" t="s">
        <v>49</v>
      </c>
      <c r="E494" s="346">
        <v>15</v>
      </c>
      <c r="F494" s="59">
        <v>3109</v>
      </c>
      <c r="G494" s="59">
        <v>0</v>
      </c>
      <c r="H494" s="59">
        <v>0</v>
      </c>
      <c r="I494" s="59">
        <v>0</v>
      </c>
      <c r="J494" s="59">
        <v>109</v>
      </c>
      <c r="K494" s="59">
        <v>0</v>
      </c>
      <c r="L494" s="59">
        <v>0</v>
      </c>
      <c r="M494" s="59">
        <v>0</v>
      </c>
      <c r="N494" s="59">
        <f>F494+G494+H494+I494-J494+K494-L494-M494</f>
        <v>3000</v>
      </c>
      <c r="O494" s="43"/>
    </row>
    <row r="495" spans="1:15" ht="43.5" customHeight="1">
      <c r="A495" s="15">
        <v>241</v>
      </c>
      <c r="B495" s="59" t="s">
        <v>604</v>
      </c>
      <c r="C495" s="43" t="s">
        <v>1204</v>
      </c>
      <c r="D495" s="398" t="s">
        <v>605</v>
      </c>
      <c r="E495" s="346">
        <v>15</v>
      </c>
      <c r="F495" s="59">
        <v>4569</v>
      </c>
      <c r="G495" s="59">
        <v>0</v>
      </c>
      <c r="H495" s="59">
        <v>0</v>
      </c>
      <c r="I495" s="59">
        <v>0</v>
      </c>
      <c r="J495" s="59">
        <v>446</v>
      </c>
      <c r="K495" s="59">
        <v>0</v>
      </c>
      <c r="L495" s="59">
        <v>0</v>
      </c>
      <c r="M495" s="59">
        <v>0</v>
      </c>
      <c r="N495" s="59">
        <f>F495+G495+H495+I495-J495+K495-L495-M495</f>
        <v>4123</v>
      </c>
      <c r="O495" s="29"/>
    </row>
    <row r="496" spans="1:15" ht="43.5" customHeight="1">
      <c r="A496" s="15">
        <v>377</v>
      </c>
      <c r="B496" s="14" t="s">
        <v>1206</v>
      </c>
      <c r="C496" s="43" t="s">
        <v>1205</v>
      </c>
      <c r="D496" s="398" t="s">
        <v>2</v>
      </c>
      <c r="E496" s="346">
        <v>15</v>
      </c>
      <c r="F496" s="59">
        <v>2806</v>
      </c>
      <c r="G496" s="59">
        <v>0</v>
      </c>
      <c r="H496" s="59">
        <v>0</v>
      </c>
      <c r="I496" s="59">
        <v>0</v>
      </c>
      <c r="J496" s="59">
        <v>56</v>
      </c>
      <c r="K496" s="59">
        <v>0</v>
      </c>
      <c r="L496" s="59">
        <v>0</v>
      </c>
      <c r="M496" s="59">
        <v>0</v>
      </c>
      <c r="N496" s="59">
        <f>F496+G496+H496+I496-J496+K496-L496-M496</f>
        <v>2750</v>
      </c>
      <c r="O496" s="29"/>
    </row>
    <row r="497" spans="1:15" ht="43.5" customHeight="1">
      <c r="A497" s="15">
        <v>404</v>
      </c>
      <c r="B497" s="14" t="s">
        <v>1334</v>
      </c>
      <c r="C497" s="43" t="s">
        <v>1338</v>
      </c>
      <c r="D497" s="398" t="s">
        <v>49</v>
      </c>
      <c r="E497" s="346">
        <v>15</v>
      </c>
      <c r="F497" s="59">
        <v>2509</v>
      </c>
      <c r="G497" s="59">
        <v>0</v>
      </c>
      <c r="H497" s="59">
        <v>0</v>
      </c>
      <c r="I497" s="59">
        <v>0</v>
      </c>
      <c r="J497" s="59">
        <v>9</v>
      </c>
      <c r="K497" s="59">
        <v>0</v>
      </c>
      <c r="L497" s="59">
        <v>0</v>
      </c>
      <c r="M497" s="59">
        <v>0</v>
      </c>
      <c r="N497" s="59">
        <f>F497+G497+H497+I497-J497+K497-L497-M497</f>
        <v>2500</v>
      </c>
      <c r="O497" s="29"/>
    </row>
    <row r="498" spans="1:15" ht="43.5" customHeight="1">
      <c r="A498" s="15">
        <v>405</v>
      </c>
      <c r="B498" s="14" t="s">
        <v>1335</v>
      </c>
      <c r="C498" s="43" t="s">
        <v>1344</v>
      </c>
      <c r="D498" s="398" t="s">
        <v>786</v>
      </c>
      <c r="E498" s="346">
        <v>15</v>
      </c>
      <c r="F498" s="59">
        <v>3109</v>
      </c>
      <c r="G498" s="59">
        <v>0</v>
      </c>
      <c r="H498" s="59">
        <v>0</v>
      </c>
      <c r="I498" s="59">
        <v>0</v>
      </c>
      <c r="J498" s="59">
        <v>109</v>
      </c>
      <c r="K498" s="59">
        <v>0</v>
      </c>
      <c r="L498" s="59">
        <v>0</v>
      </c>
      <c r="M498" s="59">
        <v>0</v>
      </c>
      <c r="N498" s="59">
        <f>F498+G498+H498+I498-J498+K498-L498-M498</f>
        <v>3000</v>
      </c>
      <c r="O498" s="29"/>
    </row>
    <row r="499" spans="1:15" ht="18">
      <c r="A499" s="589" t="s">
        <v>64</v>
      </c>
      <c r="B499" s="591"/>
      <c r="C499" s="606"/>
      <c r="D499" s="606"/>
      <c r="E499" s="607"/>
      <c r="F499" s="611">
        <f aca="true" t="shared" si="87" ref="F499:N499">SUM(F494:F498)</f>
        <v>16102</v>
      </c>
      <c r="G499" s="611">
        <f t="shared" si="87"/>
        <v>0</v>
      </c>
      <c r="H499" s="611">
        <f t="shared" si="87"/>
        <v>0</v>
      </c>
      <c r="I499" s="611">
        <f t="shared" si="87"/>
        <v>0</v>
      </c>
      <c r="J499" s="611">
        <f t="shared" si="87"/>
        <v>729</v>
      </c>
      <c r="K499" s="611">
        <f t="shared" si="87"/>
        <v>0</v>
      </c>
      <c r="L499" s="611">
        <f t="shared" si="87"/>
        <v>0</v>
      </c>
      <c r="M499" s="611">
        <f t="shared" si="87"/>
        <v>0</v>
      </c>
      <c r="N499" s="611">
        <f t="shared" si="87"/>
        <v>15373</v>
      </c>
      <c r="O499" s="587"/>
    </row>
    <row r="500" spans="1:18" s="23" customFormat="1" ht="27.75" customHeight="1">
      <c r="A500" s="56"/>
      <c r="B500" s="52" t="s">
        <v>31</v>
      </c>
      <c r="C500" s="57"/>
      <c r="D500" s="57"/>
      <c r="E500" s="336"/>
      <c r="F500" s="71">
        <f aca="true" t="shared" si="88" ref="F500:N500">F492+F499</f>
        <v>18611</v>
      </c>
      <c r="G500" s="71">
        <f t="shared" si="88"/>
        <v>0</v>
      </c>
      <c r="H500" s="71">
        <f t="shared" si="88"/>
        <v>0</v>
      </c>
      <c r="I500" s="71">
        <f t="shared" si="88"/>
        <v>0</v>
      </c>
      <c r="J500" s="71">
        <f t="shared" si="88"/>
        <v>738</v>
      </c>
      <c r="K500" s="71">
        <f t="shared" si="88"/>
        <v>0</v>
      </c>
      <c r="L500" s="71">
        <f t="shared" si="88"/>
        <v>0</v>
      </c>
      <c r="M500" s="71">
        <f t="shared" si="88"/>
        <v>0</v>
      </c>
      <c r="N500" s="71">
        <f t="shared" si="88"/>
        <v>17873</v>
      </c>
      <c r="O500" s="58"/>
      <c r="P500" s="847"/>
      <c r="Q500" s="847"/>
      <c r="R500" s="847"/>
    </row>
    <row r="501" spans="1:15" ht="61.5" customHeight="1">
      <c r="A501" s="24"/>
      <c r="B501" s="8"/>
      <c r="C501" s="8"/>
      <c r="D501" s="8"/>
      <c r="E501" s="315"/>
      <c r="F501" s="38"/>
      <c r="G501" s="38"/>
      <c r="H501" s="38"/>
      <c r="I501" s="38"/>
      <c r="J501" s="38"/>
      <c r="K501" s="38"/>
      <c r="L501" s="38"/>
      <c r="M501" s="38"/>
      <c r="N501" s="38"/>
      <c r="O501" s="31"/>
    </row>
    <row r="502" spans="1:15" ht="18.75">
      <c r="A502" s="437"/>
      <c r="B502" s="438"/>
      <c r="C502" s="438"/>
      <c r="D502" s="438" t="s">
        <v>463</v>
      </c>
      <c r="E502" s="2"/>
      <c r="F502" s="439"/>
      <c r="G502" s="438"/>
      <c r="H502" s="438"/>
      <c r="J502" s="443" t="s">
        <v>464</v>
      </c>
      <c r="K502" s="438"/>
      <c r="L502" s="438"/>
      <c r="N502" s="438" t="s">
        <v>464</v>
      </c>
      <c r="O502" s="440"/>
    </row>
    <row r="503" spans="1:18" s="103" customFormat="1" ht="21.75">
      <c r="A503" s="437"/>
      <c r="B503" s="438"/>
      <c r="C503" s="438"/>
      <c r="D503" s="438"/>
      <c r="E503" s="438"/>
      <c r="F503" s="439"/>
      <c r="G503" s="438"/>
      <c r="H503" s="438"/>
      <c r="J503" s="443"/>
      <c r="K503" s="438"/>
      <c r="L503" s="437"/>
      <c r="M503" s="438"/>
      <c r="N503" s="438"/>
      <c r="O503" s="441"/>
      <c r="P503" s="106"/>
      <c r="Q503" s="106"/>
      <c r="R503" s="106"/>
    </row>
    <row r="504" spans="1:18" s="103" customFormat="1" ht="21.75">
      <c r="A504" s="437" t="s">
        <v>472</v>
      </c>
      <c r="B504" s="438"/>
      <c r="C504" s="438"/>
      <c r="D504" s="443" t="s">
        <v>1285</v>
      </c>
      <c r="E504" s="438"/>
      <c r="F504" s="439"/>
      <c r="G504" s="438"/>
      <c r="H504" s="438"/>
      <c r="J504" s="443" t="s">
        <v>975</v>
      </c>
      <c r="K504" s="438"/>
      <c r="L504" s="437"/>
      <c r="M504" s="438" t="s">
        <v>972</v>
      </c>
      <c r="N504" s="438"/>
      <c r="O504" s="441"/>
      <c r="P504" s="106"/>
      <c r="Q504" s="106"/>
      <c r="R504" s="106"/>
    </row>
    <row r="505" spans="1:15" ht="18.75">
      <c r="A505" s="437"/>
      <c r="B505" s="438"/>
      <c r="C505" s="438"/>
      <c r="D505" s="443" t="s">
        <v>599</v>
      </c>
      <c r="E505" s="438"/>
      <c r="F505" s="439"/>
      <c r="G505" s="438"/>
      <c r="H505" s="438"/>
      <c r="J505" s="442" t="s">
        <v>461</v>
      </c>
      <c r="K505" s="438"/>
      <c r="L505" s="438"/>
      <c r="M505" s="438" t="s">
        <v>462</v>
      </c>
      <c r="N505" s="438"/>
      <c r="O505" s="440"/>
    </row>
    <row r="506" spans="1:15" ht="4.5" customHeight="1">
      <c r="A506" s="86"/>
      <c r="B506" s="87"/>
      <c r="C506" s="87"/>
      <c r="D506" s="87"/>
      <c r="E506" s="355"/>
      <c r="F506" s="87"/>
      <c r="G506" s="87"/>
      <c r="H506" s="87"/>
      <c r="I506" s="87"/>
      <c r="J506" s="87"/>
      <c r="K506" s="87"/>
      <c r="L506" s="88"/>
      <c r="M506" s="87"/>
      <c r="N506" s="87"/>
      <c r="O506" s="89"/>
    </row>
    <row r="507" spans="1:15" ht="33" customHeight="1">
      <c r="A507" s="3" t="s">
        <v>0</v>
      </c>
      <c r="B507" s="20"/>
      <c r="C507" s="4"/>
      <c r="D507" s="94" t="s">
        <v>63</v>
      </c>
      <c r="E507" s="325"/>
      <c r="F507" s="4"/>
      <c r="G507" s="4"/>
      <c r="H507" s="4"/>
      <c r="I507" s="4"/>
      <c r="J507" s="4"/>
      <c r="K507" s="4"/>
      <c r="L507" s="5"/>
      <c r="M507" s="4"/>
      <c r="N507" s="4"/>
      <c r="O507" s="27"/>
    </row>
    <row r="508" spans="1:15" ht="32.25" customHeight="1">
      <c r="A508" s="6"/>
      <c r="B508" s="97" t="s">
        <v>58</v>
      </c>
      <c r="C508" s="7"/>
      <c r="D508" s="7"/>
      <c r="E508" s="315"/>
      <c r="F508" s="7"/>
      <c r="G508" s="7"/>
      <c r="H508" s="7"/>
      <c r="I508" s="8"/>
      <c r="J508" s="7"/>
      <c r="K508" s="7"/>
      <c r="L508" s="9"/>
      <c r="M508" s="7"/>
      <c r="N508" s="7"/>
      <c r="O508" s="391" t="s">
        <v>1431</v>
      </c>
    </row>
    <row r="509" spans="1:15" ht="21.75" customHeight="1">
      <c r="A509" s="10"/>
      <c r="B509" s="44"/>
      <c r="C509" s="11"/>
      <c r="D509" s="95" t="s">
        <v>1471</v>
      </c>
      <c r="E509" s="316"/>
      <c r="F509" s="12"/>
      <c r="G509" s="12"/>
      <c r="H509" s="12"/>
      <c r="I509" s="12"/>
      <c r="J509" s="12"/>
      <c r="K509" s="12"/>
      <c r="L509" s="13"/>
      <c r="M509" s="12"/>
      <c r="N509" s="12"/>
      <c r="O509" s="28"/>
    </row>
    <row r="510" spans="1:18" s="70" customFormat="1" ht="30.75" customHeight="1" thickBot="1">
      <c r="A510" s="46" t="s">
        <v>427</v>
      </c>
      <c r="B510" s="62" t="s">
        <v>428</v>
      </c>
      <c r="C510" s="62" t="s">
        <v>1</v>
      </c>
      <c r="D510" s="62" t="s">
        <v>426</v>
      </c>
      <c r="E510" s="337" t="s">
        <v>434</v>
      </c>
      <c r="F510" s="26" t="s">
        <v>423</v>
      </c>
      <c r="G510" s="26" t="s">
        <v>424</v>
      </c>
      <c r="H510" s="26" t="s">
        <v>33</v>
      </c>
      <c r="I510" s="26" t="s">
        <v>341</v>
      </c>
      <c r="J510" s="26" t="s">
        <v>17</v>
      </c>
      <c r="K510" s="26" t="s">
        <v>18</v>
      </c>
      <c r="L510" s="26" t="s">
        <v>432</v>
      </c>
      <c r="M510" s="26" t="s">
        <v>30</v>
      </c>
      <c r="N510" s="26" t="s">
        <v>29</v>
      </c>
      <c r="O510" s="63" t="s">
        <v>19</v>
      </c>
      <c r="P510" s="849"/>
      <c r="Q510" s="849"/>
      <c r="R510" s="849"/>
    </row>
    <row r="511" spans="1:15" ht="23.25" customHeight="1" thickTop="1">
      <c r="A511" s="675" t="s">
        <v>59</v>
      </c>
      <c r="B511" s="766"/>
      <c r="C511" s="767"/>
      <c r="D511" s="767"/>
      <c r="E511" s="768"/>
      <c r="F511" s="766"/>
      <c r="G511" s="766"/>
      <c r="H511" s="766"/>
      <c r="I511" s="766"/>
      <c r="J511" s="766"/>
      <c r="K511" s="766"/>
      <c r="L511" s="766"/>
      <c r="M511" s="766"/>
      <c r="N511" s="766"/>
      <c r="O511" s="783"/>
    </row>
    <row r="512" spans="1:15" ht="45" customHeight="1">
      <c r="A512" s="15">
        <v>62</v>
      </c>
      <c r="B512" s="59" t="s">
        <v>43</v>
      </c>
      <c r="C512" s="43" t="s">
        <v>414</v>
      </c>
      <c r="D512" s="398" t="s">
        <v>15</v>
      </c>
      <c r="E512" s="346">
        <v>15</v>
      </c>
      <c r="F512" s="59">
        <v>2730</v>
      </c>
      <c r="G512" s="59">
        <v>0</v>
      </c>
      <c r="H512" s="59">
        <v>300</v>
      </c>
      <c r="I512" s="59">
        <v>0</v>
      </c>
      <c r="J512" s="59">
        <v>48</v>
      </c>
      <c r="K512" s="59">
        <v>0</v>
      </c>
      <c r="L512" s="39">
        <v>0</v>
      </c>
      <c r="M512" s="59">
        <v>0</v>
      </c>
      <c r="N512" s="59">
        <f>F512+G512+H512+I512-J512+K512-L512-M512</f>
        <v>2982</v>
      </c>
      <c r="O512" s="32"/>
    </row>
    <row r="513" spans="1:15" ht="45" customHeight="1">
      <c r="A513" s="15">
        <v>121</v>
      </c>
      <c r="B513" s="59" t="s">
        <v>858</v>
      </c>
      <c r="C513" s="43" t="s">
        <v>859</v>
      </c>
      <c r="D513" s="398" t="s">
        <v>15</v>
      </c>
      <c r="E513" s="346">
        <v>15</v>
      </c>
      <c r="F513" s="59">
        <v>2730</v>
      </c>
      <c r="G513" s="59">
        <v>0</v>
      </c>
      <c r="H513" s="59">
        <v>300</v>
      </c>
      <c r="I513" s="59">
        <v>0</v>
      </c>
      <c r="J513" s="59">
        <v>48</v>
      </c>
      <c r="K513" s="59">
        <v>0</v>
      </c>
      <c r="L513" s="39">
        <v>0</v>
      </c>
      <c r="M513" s="59">
        <v>0</v>
      </c>
      <c r="N513" s="59">
        <f>F513+G513+H513+I513-J513+K513-L513-M513</f>
        <v>2982</v>
      </c>
      <c r="O513" s="32"/>
    </row>
    <row r="514" spans="1:15" ht="45" customHeight="1">
      <c r="A514" s="15">
        <v>133</v>
      </c>
      <c r="B514" s="59" t="s">
        <v>60</v>
      </c>
      <c r="C514" s="43" t="s">
        <v>415</v>
      </c>
      <c r="D514" s="398" t="s">
        <v>15</v>
      </c>
      <c r="E514" s="346">
        <v>15</v>
      </c>
      <c r="F514" s="59">
        <v>2730</v>
      </c>
      <c r="G514" s="59">
        <v>0</v>
      </c>
      <c r="H514" s="59">
        <v>300</v>
      </c>
      <c r="I514" s="59">
        <v>0</v>
      </c>
      <c r="J514" s="59">
        <v>48</v>
      </c>
      <c r="K514" s="59">
        <v>0</v>
      </c>
      <c r="L514" s="59">
        <v>0</v>
      </c>
      <c r="M514" s="59">
        <v>0</v>
      </c>
      <c r="N514" s="59">
        <f>F514+G514+H514+I514-J514+K514-L514-M514</f>
        <v>2982</v>
      </c>
      <c r="O514" s="32"/>
    </row>
    <row r="515" spans="1:15" ht="45" customHeight="1">
      <c r="A515" s="15">
        <v>210</v>
      </c>
      <c r="B515" s="59" t="s">
        <v>508</v>
      </c>
      <c r="C515" s="43" t="s">
        <v>509</v>
      </c>
      <c r="D515" s="398" t="s">
        <v>15</v>
      </c>
      <c r="E515" s="346">
        <v>15</v>
      </c>
      <c r="F515" s="59">
        <v>2730</v>
      </c>
      <c r="G515" s="59">
        <v>0</v>
      </c>
      <c r="H515" s="59">
        <v>0</v>
      </c>
      <c r="I515" s="59">
        <v>0</v>
      </c>
      <c r="J515" s="59">
        <v>48</v>
      </c>
      <c r="K515" s="59">
        <v>0</v>
      </c>
      <c r="L515" s="59">
        <v>0</v>
      </c>
      <c r="M515" s="59">
        <v>0</v>
      </c>
      <c r="N515" s="59">
        <f>F515+G515+H515+I515-J515+K515-L515-M515</f>
        <v>2682</v>
      </c>
      <c r="O515" s="32"/>
    </row>
    <row r="516" spans="1:15" ht="45" customHeight="1">
      <c r="A516" s="15">
        <v>262</v>
      </c>
      <c r="B516" s="59" t="s">
        <v>639</v>
      </c>
      <c r="C516" s="43" t="s">
        <v>640</v>
      </c>
      <c r="D516" s="398" t="s">
        <v>501</v>
      </c>
      <c r="E516" s="346">
        <v>15</v>
      </c>
      <c r="F516" s="59">
        <v>2509</v>
      </c>
      <c r="G516" s="59">
        <v>0</v>
      </c>
      <c r="H516" s="59">
        <v>0</v>
      </c>
      <c r="I516" s="59">
        <v>0</v>
      </c>
      <c r="J516" s="59">
        <v>9</v>
      </c>
      <c r="K516" s="59">
        <v>0</v>
      </c>
      <c r="L516" s="59">
        <v>0</v>
      </c>
      <c r="M516" s="59">
        <v>0</v>
      </c>
      <c r="N516" s="59">
        <f>F516+G516+H516+I516-J516+K516-L516-M516</f>
        <v>2500</v>
      </c>
      <c r="O516" s="32"/>
    </row>
    <row r="517" spans="1:15" ht="18">
      <c r="A517" s="589" t="s">
        <v>64</v>
      </c>
      <c r="B517" s="605"/>
      <c r="C517" s="606"/>
      <c r="D517" s="606"/>
      <c r="E517" s="607"/>
      <c r="F517" s="611">
        <f>SUM(F512:F516)</f>
        <v>13429</v>
      </c>
      <c r="G517" s="611">
        <f aca="true" t="shared" si="89" ref="G517:N517">SUM(G512:G516)</f>
        <v>0</v>
      </c>
      <c r="H517" s="611">
        <f t="shared" si="89"/>
        <v>900</v>
      </c>
      <c r="I517" s="611">
        <f t="shared" si="89"/>
        <v>0</v>
      </c>
      <c r="J517" s="611">
        <f t="shared" si="89"/>
        <v>201</v>
      </c>
      <c r="K517" s="611">
        <f t="shared" si="89"/>
        <v>0</v>
      </c>
      <c r="L517" s="611">
        <f t="shared" si="89"/>
        <v>0</v>
      </c>
      <c r="M517" s="611">
        <f t="shared" si="89"/>
        <v>0</v>
      </c>
      <c r="N517" s="611">
        <f t="shared" si="89"/>
        <v>14128</v>
      </c>
      <c r="O517" s="609"/>
    </row>
    <row r="518" spans="1:15" ht="33" customHeight="1">
      <c r="A518" s="56"/>
      <c r="B518" s="52" t="s">
        <v>31</v>
      </c>
      <c r="C518" s="57"/>
      <c r="D518" s="57"/>
      <c r="E518" s="336"/>
      <c r="F518" s="69">
        <f aca="true" t="shared" si="90" ref="F518:N518">F517</f>
        <v>13429</v>
      </c>
      <c r="G518" s="69">
        <f t="shared" si="90"/>
        <v>0</v>
      </c>
      <c r="H518" s="69">
        <f t="shared" si="90"/>
        <v>900</v>
      </c>
      <c r="I518" s="69">
        <f t="shared" si="90"/>
        <v>0</v>
      </c>
      <c r="J518" s="69">
        <f t="shared" si="90"/>
        <v>201</v>
      </c>
      <c r="K518" s="69">
        <f t="shared" si="90"/>
        <v>0</v>
      </c>
      <c r="L518" s="69">
        <f t="shared" si="90"/>
        <v>0</v>
      </c>
      <c r="M518" s="69">
        <f t="shared" si="90"/>
        <v>0</v>
      </c>
      <c r="N518" s="69">
        <f t="shared" si="90"/>
        <v>14128</v>
      </c>
      <c r="O518" s="58"/>
    </row>
    <row r="519" spans="2:18" s="103" customFormat="1" ht="50.25" customHeight="1">
      <c r="B519" s="437"/>
      <c r="C519" s="438"/>
      <c r="D519" s="438"/>
      <c r="E519" s="438" t="s">
        <v>463</v>
      </c>
      <c r="G519" s="439"/>
      <c r="H519" s="438"/>
      <c r="I519" s="438"/>
      <c r="J519" s="962" t="s">
        <v>464</v>
      </c>
      <c r="K519" s="962"/>
      <c r="L519" s="438"/>
      <c r="M519" s="438"/>
      <c r="N519" s="438" t="s">
        <v>464</v>
      </c>
      <c r="O519" s="438"/>
      <c r="P519" s="702"/>
      <c r="Q519" s="106"/>
      <c r="R519" s="106"/>
    </row>
    <row r="520" spans="2:18" s="103" customFormat="1" ht="5.25" customHeight="1">
      <c r="B520" s="437"/>
      <c r="C520" s="438"/>
      <c r="D520" s="438"/>
      <c r="E520" s="438"/>
      <c r="F520" s="438"/>
      <c r="G520" s="439"/>
      <c r="H520" s="438"/>
      <c r="I520" s="438"/>
      <c r="J520" s="438"/>
      <c r="K520" s="437"/>
      <c r="L520" s="438"/>
      <c r="M520" s="438"/>
      <c r="N520" s="438"/>
      <c r="O520" s="438"/>
      <c r="P520" s="853"/>
      <c r="Q520" s="106"/>
      <c r="R520" s="106"/>
    </row>
    <row r="521" spans="2:16" ht="18.75">
      <c r="B521" s="437" t="s">
        <v>472</v>
      </c>
      <c r="C521" s="438"/>
      <c r="D521" s="438"/>
      <c r="E521" s="443" t="s">
        <v>1285</v>
      </c>
      <c r="F521" s="438"/>
      <c r="G521" s="439"/>
      <c r="H521" s="438"/>
      <c r="I521" s="438"/>
      <c r="J521" s="438" t="s">
        <v>975</v>
      </c>
      <c r="K521" s="437"/>
      <c r="L521" s="438"/>
      <c r="N521" s="438" t="s">
        <v>972</v>
      </c>
      <c r="O521" s="438"/>
      <c r="P521" s="853"/>
    </row>
    <row r="522" spans="2:16" ht="18.75">
      <c r="B522" s="437"/>
      <c r="C522" s="438"/>
      <c r="D522" s="438"/>
      <c r="E522" s="443" t="s">
        <v>599</v>
      </c>
      <c r="F522" s="438"/>
      <c r="G522" s="439"/>
      <c r="H522" s="438"/>
      <c r="I522" s="438"/>
      <c r="J522" s="963" t="s">
        <v>461</v>
      </c>
      <c r="K522" s="963"/>
      <c r="L522" s="438"/>
      <c r="N522" s="438" t="s">
        <v>462</v>
      </c>
      <c r="O522" s="438"/>
      <c r="P522" s="702"/>
    </row>
    <row r="524" spans="1:15" ht="54" customHeight="1">
      <c r="A524" s="3" t="s">
        <v>0</v>
      </c>
      <c r="B524" s="33"/>
      <c r="C524" s="4"/>
      <c r="D524" s="93" t="s">
        <v>63</v>
      </c>
      <c r="E524" s="325"/>
      <c r="F524" s="4"/>
      <c r="G524" s="4"/>
      <c r="H524" s="4"/>
      <c r="I524" s="4"/>
      <c r="J524" s="4"/>
      <c r="K524" s="4"/>
      <c r="L524" s="5"/>
      <c r="M524" s="4"/>
      <c r="N524" s="4"/>
      <c r="O524" s="27"/>
    </row>
    <row r="525" spans="1:15" ht="18.75">
      <c r="A525" s="6"/>
      <c r="B525" s="97" t="s">
        <v>27</v>
      </c>
      <c r="C525" s="7"/>
      <c r="D525" s="7"/>
      <c r="E525" s="315"/>
      <c r="F525" s="7"/>
      <c r="G525" s="7"/>
      <c r="H525" s="7"/>
      <c r="I525" s="8"/>
      <c r="J525" s="7"/>
      <c r="K525" s="7"/>
      <c r="L525" s="9"/>
      <c r="M525" s="7"/>
      <c r="N525" s="7"/>
      <c r="O525" s="391" t="s">
        <v>1432</v>
      </c>
    </row>
    <row r="526" spans="1:15" ht="24.75">
      <c r="A526" s="10"/>
      <c r="B526" s="44"/>
      <c r="C526" s="11"/>
      <c r="D526" s="95" t="s">
        <v>1471</v>
      </c>
      <c r="E526" s="316"/>
      <c r="F526" s="12"/>
      <c r="G526" s="12"/>
      <c r="H526" s="12"/>
      <c r="I526" s="12"/>
      <c r="J526" s="12"/>
      <c r="K526" s="12"/>
      <c r="L526" s="13"/>
      <c r="M526" s="12"/>
      <c r="N526" s="12"/>
      <c r="O526" s="28"/>
    </row>
    <row r="527" spans="1:18" s="70" customFormat="1" ht="33.75" customHeight="1" thickBot="1">
      <c r="A527" s="46" t="s">
        <v>427</v>
      </c>
      <c r="B527" s="62" t="s">
        <v>428</v>
      </c>
      <c r="C527" s="62" t="s">
        <v>1</v>
      </c>
      <c r="D527" s="62" t="s">
        <v>426</v>
      </c>
      <c r="E527" s="337" t="s">
        <v>434</v>
      </c>
      <c r="F527" s="26" t="s">
        <v>423</v>
      </c>
      <c r="G527" s="26" t="s">
        <v>424</v>
      </c>
      <c r="H527" s="26" t="s">
        <v>33</v>
      </c>
      <c r="I527" s="26" t="s">
        <v>341</v>
      </c>
      <c r="J527" s="26" t="s">
        <v>17</v>
      </c>
      <c r="K527" s="26" t="s">
        <v>18</v>
      </c>
      <c r="L527" s="26" t="s">
        <v>432</v>
      </c>
      <c r="M527" s="26" t="s">
        <v>30</v>
      </c>
      <c r="N527" s="26" t="s">
        <v>29</v>
      </c>
      <c r="O527" s="63" t="s">
        <v>19</v>
      </c>
      <c r="P527" s="849"/>
      <c r="Q527" s="849"/>
      <c r="R527" s="849"/>
    </row>
    <row r="528" spans="1:15" ht="35.25" customHeight="1" thickTop="1">
      <c r="A528" s="675" t="s">
        <v>61</v>
      </c>
      <c r="B528" s="676"/>
      <c r="C528" s="676"/>
      <c r="D528" s="676"/>
      <c r="E528" s="678"/>
      <c r="F528" s="676"/>
      <c r="G528" s="676"/>
      <c r="H528" s="676"/>
      <c r="I528" s="676"/>
      <c r="J528" s="676"/>
      <c r="K528" s="676"/>
      <c r="L528" s="679"/>
      <c r="M528" s="676"/>
      <c r="N528" s="676"/>
      <c r="O528" s="680"/>
    </row>
    <row r="529" spans="1:15" ht="51.75" customHeight="1">
      <c r="A529" s="15">
        <v>19</v>
      </c>
      <c r="B529" s="59" t="s">
        <v>1468</v>
      </c>
      <c r="C529" s="43" t="s">
        <v>1469</v>
      </c>
      <c r="D529" s="398" t="s">
        <v>51</v>
      </c>
      <c r="E529" s="375">
        <v>15</v>
      </c>
      <c r="F529" s="59">
        <v>3109</v>
      </c>
      <c r="G529" s="59">
        <v>0</v>
      </c>
      <c r="H529" s="59">
        <v>0</v>
      </c>
      <c r="I529" s="59">
        <v>0</v>
      </c>
      <c r="J529" s="59">
        <v>109</v>
      </c>
      <c r="K529" s="59">
        <v>0</v>
      </c>
      <c r="L529" s="59">
        <v>0</v>
      </c>
      <c r="M529" s="59">
        <v>0</v>
      </c>
      <c r="N529" s="59">
        <f>F529+G529+H529+I529-J529+K529-L529-M529</f>
        <v>3000</v>
      </c>
      <c r="O529" s="43"/>
    </row>
    <row r="530" spans="1:15" ht="51.75" customHeight="1">
      <c r="A530" s="15">
        <v>345</v>
      </c>
      <c r="B530" s="59" t="s">
        <v>1052</v>
      </c>
      <c r="C530" s="43" t="s">
        <v>1258</v>
      </c>
      <c r="D530" s="398" t="s">
        <v>465</v>
      </c>
      <c r="E530" s="375">
        <v>15</v>
      </c>
      <c r="F530" s="59">
        <v>3109</v>
      </c>
      <c r="G530" s="59">
        <v>0</v>
      </c>
      <c r="H530" s="59">
        <v>0</v>
      </c>
      <c r="I530" s="59">
        <v>0</v>
      </c>
      <c r="J530" s="59">
        <v>109</v>
      </c>
      <c r="K530" s="59">
        <v>0</v>
      </c>
      <c r="L530" s="59">
        <v>0</v>
      </c>
      <c r="M530" s="59">
        <v>0</v>
      </c>
      <c r="N530" s="59">
        <f>F530+G530+H530+I530-J530+K530-L530-M530</f>
        <v>3000</v>
      </c>
      <c r="O530" s="43"/>
    </row>
    <row r="531" spans="1:15" ht="40.5" customHeight="1">
      <c r="A531" s="15">
        <v>363</v>
      </c>
      <c r="B531" s="59" t="s">
        <v>1093</v>
      </c>
      <c r="C531" s="43" t="s">
        <v>1207</v>
      </c>
      <c r="D531" s="398" t="s">
        <v>6</v>
      </c>
      <c r="E531" s="375">
        <v>15</v>
      </c>
      <c r="F531" s="59">
        <v>3109</v>
      </c>
      <c r="G531" s="59">
        <v>0</v>
      </c>
      <c r="H531" s="59">
        <v>0</v>
      </c>
      <c r="I531" s="59">
        <v>0</v>
      </c>
      <c r="J531" s="59">
        <v>109</v>
      </c>
      <c r="K531" s="59">
        <v>0</v>
      </c>
      <c r="L531" s="59">
        <v>0</v>
      </c>
      <c r="M531" s="59">
        <v>0</v>
      </c>
      <c r="N531" s="59">
        <f>F531+G531+H531+I531-J531+K531-L531-M531</f>
        <v>3000</v>
      </c>
      <c r="O531" s="43"/>
    </row>
    <row r="532" spans="1:15" ht="27.75" customHeight="1">
      <c r="A532" s="589" t="s">
        <v>64</v>
      </c>
      <c r="B532" s="590"/>
      <c r="C532" s="591"/>
      <c r="D532" s="591"/>
      <c r="E532" s="592"/>
      <c r="F532" s="593">
        <f>SUM(F529:F531)</f>
        <v>9327</v>
      </c>
      <c r="G532" s="593">
        <f aca="true" t="shared" si="91" ref="G532:N532">SUM(G529:G531)</f>
        <v>0</v>
      </c>
      <c r="H532" s="593">
        <f t="shared" si="91"/>
        <v>0</v>
      </c>
      <c r="I532" s="593">
        <f t="shared" si="91"/>
        <v>0</v>
      </c>
      <c r="J532" s="593">
        <f t="shared" si="91"/>
        <v>327</v>
      </c>
      <c r="K532" s="593">
        <f t="shared" si="91"/>
        <v>0</v>
      </c>
      <c r="L532" s="593">
        <f t="shared" si="91"/>
        <v>0</v>
      </c>
      <c r="M532" s="593">
        <f t="shared" si="91"/>
        <v>0</v>
      </c>
      <c r="N532" s="593">
        <f t="shared" si="91"/>
        <v>9000</v>
      </c>
      <c r="O532" s="590"/>
    </row>
    <row r="533" spans="1:15" s="37" customFormat="1" ht="18">
      <c r="A533" s="24"/>
      <c r="B533" s="72"/>
      <c r="C533" s="8"/>
      <c r="D533" s="8"/>
      <c r="E533" s="315"/>
      <c r="F533" s="25"/>
      <c r="G533" s="25"/>
      <c r="H533" s="25"/>
      <c r="I533" s="25"/>
      <c r="J533" s="25"/>
      <c r="K533" s="25"/>
      <c r="L533" s="25"/>
      <c r="M533" s="25"/>
      <c r="N533" s="25"/>
      <c r="O533" s="31"/>
    </row>
    <row r="534" spans="1:15" s="37" customFormat="1" ht="18">
      <c r="A534" s="24"/>
      <c r="B534" s="72"/>
      <c r="C534" s="8"/>
      <c r="D534" s="8"/>
      <c r="E534" s="315"/>
      <c r="F534" s="25"/>
      <c r="G534" s="25"/>
      <c r="H534" s="25"/>
      <c r="I534" s="25"/>
      <c r="J534" s="25"/>
      <c r="K534" s="25"/>
      <c r="L534" s="25"/>
      <c r="M534" s="25"/>
      <c r="N534" s="25"/>
      <c r="O534" s="31"/>
    </row>
    <row r="535" spans="1:15" s="37" customFormat="1" ht="18.75">
      <c r="A535" s="437"/>
      <c r="B535" s="438"/>
      <c r="C535" s="438"/>
      <c r="D535" s="438" t="s">
        <v>463</v>
      </c>
      <c r="F535" s="439"/>
      <c r="G535" s="438"/>
      <c r="H535" s="438"/>
      <c r="J535" s="443" t="s">
        <v>464</v>
      </c>
      <c r="K535" s="443"/>
      <c r="L535" s="438"/>
      <c r="N535" s="438" t="s">
        <v>464</v>
      </c>
      <c r="O535" s="440"/>
    </row>
    <row r="536" spans="1:15" s="37" customFormat="1" ht="18.75">
      <c r="A536" s="437"/>
      <c r="B536" s="438"/>
      <c r="C536" s="438"/>
      <c r="D536" s="438"/>
      <c r="E536" s="438"/>
      <c r="F536" s="439"/>
      <c r="G536" s="438"/>
      <c r="H536" s="438"/>
      <c r="J536" s="443"/>
      <c r="K536" s="470"/>
      <c r="L536" s="437"/>
      <c r="M536" s="438"/>
      <c r="N536" s="438"/>
      <c r="O536" s="441"/>
    </row>
    <row r="537" spans="1:18" s="103" customFormat="1" ht="21.75">
      <c r="A537" s="437" t="s">
        <v>472</v>
      </c>
      <c r="B537" s="438"/>
      <c r="C537" s="438"/>
      <c r="D537" s="443" t="s">
        <v>1285</v>
      </c>
      <c r="E537" s="438"/>
      <c r="F537" s="439"/>
      <c r="G537" s="438"/>
      <c r="H537" s="438"/>
      <c r="J537" s="443" t="s">
        <v>975</v>
      </c>
      <c r="K537" s="470"/>
      <c r="L537" s="437"/>
      <c r="M537" s="438" t="s">
        <v>972</v>
      </c>
      <c r="N537" s="438"/>
      <c r="O537" s="441"/>
      <c r="P537" s="106"/>
      <c r="Q537" s="106"/>
      <c r="R537" s="106"/>
    </row>
    <row r="538" spans="1:18" s="103" customFormat="1" ht="21.75">
      <c r="A538" s="437"/>
      <c r="B538" s="438"/>
      <c r="C538" s="438"/>
      <c r="D538" s="443" t="s">
        <v>599</v>
      </c>
      <c r="E538" s="438"/>
      <c r="F538" s="439"/>
      <c r="G538" s="438"/>
      <c r="H538" s="438"/>
      <c r="J538" s="442" t="s">
        <v>461</v>
      </c>
      <c r="K538" s="442"/>
      <c r="L538" s="438"/>
      <c r="M538" s="438" t="s">
        <v>462</v>
      </c>
      <c r="N538" s="438"/>
      <c r="O538" s="440"/>
      <c r="P538" s="106"/>
      <c r="Q538" s="106"/>
      <c r="R538" s="106"/>
    </row>
    <row r="539" spans="2:18" s="103" customFormat="1" ht="20.25">
      <c r="B539" s="105"/>
      <c r="C539" s="105"/>
      <c r="D539" s="105"/>
      <c r="E539" s="378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6"/>
      <c r="Q539" s="106"/>
      <c r="R539" s="106"/>
    </row>
    <row r="540" spans="1:15" ht="41.25" customHeight="1">
      <c r="A540" s="3" t="s">
        <v>0</v>
      </c>
      <c r="B540" s="169" t="s">
        <v>614</v>
      </c>
      <c r="C540" s="20"/>
      <c r="D540" s="33"/>
      <c r="E540" s="314"/>
      <c r="F540" s="4"/>
      <c r="G540" s="4"/>
      <c r="H540" s="4"/>
      <c r="I540" s="4"/>
      <c r="J540" s="4"/>
      <c r="K540" s="4"/>
      <c r="L540" s="5"/>
      <c r="M540" s="4"/>
      <c r="N540" s="4"/>
      <c r="O540" s="27"/>
    </row>
    <row r="541" spans="1:15" ht="24" customHeight="1">
      <c r="A541" s="6"/>
      <c r="B541" s="98" t="s">
        <v>345</v>
      </c>
      <c r="C541" s="7"/>
      <c r="D541" s="7"/>
      <c r="E541" s="315"/>
      <c r="F541" s="7"/>
      <c r="G541" s="7"/>
      <c r="H541" s="7"/>
      <c r="I541" s="8"/>
      <c r="J541" s="7"/>
      <c r="K541" s="7"/>
      <c r="L541" s="9"/>
      <c r="M541" s="7"/>
      <c r="N541" s="7"/>
      <c r="O541" s="391" t="s">
        <v>1433</v>
      </c>
    </row>
    <row r="542" spans="1:15" ht="24" customHeight="1">
      <c r="A542" s="10"/>
      <c r="B542" s="44"/>
      <c r="C542" s="11"/>
      <c r="D542" s="95" t="s">
        <v>1471</v>
      </c>
      <c r="E542" s="316"/>
      <c r="F542" s="12"/>
      <c r="G542" s="12"/>
      <c r="H542" s="12"/>
      <c r="I542" s="12"/>
      <c r="J542" s="12"/>
      <c r="K542" s="12"/>
      <c r="L542" s="13"/>
      <c r="M542" s="12"/>
      <c r="N542" s="12"/>
      <c r="O542" s="28"/>
    </row>
    <row r="543" spans="1:18" s="70" customFormat="1" ht="42.75" customHeight="1" thickBot="1">
      <c r="A543" s="46" t="s">
        <v>427</v>
      </c>
      <c r="B543" s="62" t="s">
        <v>428</v>
      </c>
      <c r="C543" s="62" t="s">
        <v>1</v>
      </c>
      <c r="D543" s="62" t="s">
        <v>426</v>
      </c>
      <c r="E543" s="337" t="s">
        <v>434</v>
      </c>
      <c r="F543" s="26" t="s">
        <v>423</v>
      </c>
      <c r="G543" s="26" t="s">
        <v>424</v>
      </c>
      <c r="H543" s="26" t="s">
        <v>33</v>
      </c>
      <c r="I543" s="26" t="s">
        <v>341</v>
      </c>
      <c r="J543" s="26" t="s">
        <v>17</v>
      </c>
      <c r="K543" s="26" t="s">
        <v>18</v>
      </c>
      <c r="L543" s="26" t="s">
        <v>432</v>
      </c>
      <c r="M543" s="26" t="s">
        <v>30</v>
      </c>
      <c r="N543" s="26" t="s">
        <v>29</v>
      </c>
      <c r="O543" s="63" t="s">
        <v>19</v>
      </c>
      <c r="P543" s="849"/>
      <c r="Q543" s="849"/>
      <c r="R543" s="849"/>
    </row>
    <row r="544" spans="1:15" ht="33.75" customHeight="1" thickTop="1">
      <c r="A544" s="675" t="s">
        <v>387</v>
      </c>
      <c r="B544" s="766"/>
      <c r="C544" s="767"/>
      <c r="D544" s="767"/>
      <c r="E544" s="768"/>
      <c r="F544" s="766"/>
      <c r="G544" s="766"/>
      <c r="H544" s="766"/>
      <c r="I544" s="766"/>
      <c r="J544" s="766"/>
      <c r="K544" s="766"/>
      <c r="L544" s="766"/>
      <c r="M544" s="766"/>
      <c r="N544" s="766"/>
      <c r="O544" s="680"/>
    </row>
    <row r="545" spans="1:15" ht="46.5" customHeight="1">
      <c r="A545" s="15">
        <v>346</v>
      </c>
      <c r="B545" s="59" t="s">
        <v>1053</v>
      </c>
      <c r="C545" s="43" t="s">
        <v>1253</v>
      </c>
      <c r="D545" s="398" t="s">
        <v>441</v>
      </c>
      <c r="E545" s="346">
        <v>15</v>
      </c>
      <c r="F545" s="59">
        <v>3109</v>
      </c>
      <c r="G545" s="59">
        <v>0</v>
      </c>
      <c r="H545" s="59">
        <v>0</v>
      </c>
      <c r="I545" s="59">
        <v>0</v>
      </c>
      <c r="J545" s="59">
        <v>109</v>
      </c>
      <c r="K545" s="59">
        <v>0</v>
      </c>
      <c r="L545" s="67">
        <v>0</v>
      </c>
      <c r="M545" s="59">
        <v>0</v>
      </c>
      <c r="N545" s="59">
        <f>F545+G545+H545+I545-J545+K545-L545-M545</f>
        <v>3000</v>
      </c>
      <c r="O545" s="29"/>
    </row>
    <row r="546" spans="1:15" ht="46.5" customHeight="1">
      <c r="A546" s="15">
        <v>347</v>
      </c>
      <c r="B546" s="59" t="s">
        <v>1054</v>
      </c>
      <c r="C546" s="43" t="s">
        <v>1265</v>
      </c>
      <c r="D546" s="398" t="s">
        <v>441</v>
      </c>
      <c r="E546" s="346">
        <v>15</v>
      </c>
      <c r="F546" s="59">
        <v>3820</v>
      </c>
      <c r="G546" s="59">
        <v>0</v>
      </c>
      <c r="H546" s="59">
        <v>0</v>
      </c>
      <c r="I546" s="59">
        <v>0</v>
      </c>
      <c r="J546" s="59">
        <v>320</v>
      </c>
      <c r="K546" s="59">
        <v>0</v>
      </c>
      <c r="L546" s="67">
        <v>0</v>
      </c>
      <c r="M546" s="59">
        <v>0</v>
      </c>
      <c r="N546" s="59">
        <f>F546+G546+H546+I546-J546+K546-L546-M546</f>
        <v>3500</v>
      </c>
      <c r="O546" s="29"/>
    </row>
    <row r="547" spans="1:15" ht="18">
      <c r="A547" s="589" t="s">
        <v>64</v>
      </c>
      <c r="B547" s="605"/>
      <c r="C547" s="606"/>
      <c r="D547" s="606"/>
      <c r="E547" s="607"/>
      <c r="F547" s="608">
        <f aca="true" t="shared" si="92" ref="F547:N547">SUM(F545:F546)</f>
        <v>6929</v>
      </c>
      <c r="G547" s="608">
        <f t="shared" si="92"/>
        <v>0</v>
      </c>
      <c r="H547" s="608">
        <f t="shared" si="92"/>
        <v>0</v>
      </c>
      <c r="I547" s="608">
        <f t="shared" si="92"/>
        <v>0</v>
      </c>
      <c r="J547" s="608">
        <f t="shared" si="92"/>
        <v>429</v>
      </c>
      <c r="K547" s="608">
        <f t="shared" si="92"/>
        <v>0</v>
      </c>
      <c r="L547" s="608">
        <f t="shared" si="92"/>
        <v>0</v>
      </c>
      <c r="M547" s="608">
        <f t="shared" si="92"/>
        <v>0</v>
      </c>
      <c r="N547" s="608">
        <f t="shared" si="92"/>
        <v>6500</v>
      </c>
      <c r="O547" s="587"/>
    </row>
    <row r="548" spans="1:15" ht="26.25" customHeight="1">
      <c r="A548" s="56"/>
      <c r="B548" s="52" t="s">
        <v>31</v>
      </c>
      <c r="C548" s="68"/>
      <c r="D548" s="68"/>
      <c r="E548" s="373"/>
      <c r="F548" s="69">
        <f>F547</f>
        <v>6929</v>
      </c>
      <c r="G548" s="69">
        <f aca="true" t="shared" si="93" ref="G548:L548">G547</f>
        <v>0</v>
      </c>
      <c r="H548" s="69">
        <f t="shared" si="93"/>
        <v>0</v>
      </c>
      <c r="I548" s="69">
        <f t="shared" si="93"/>
        <v>0</v>
      </c>
      <c r="J548" s="69">
        <f>J547</f>
        <v>429</v>
      </c>
      <c r="K548" s="69">
        <f>K547</f>
        <v>0</v>
      </c>
      <c r="L548" s="69">
        <f t="shared" si="93"/>
        <v>0</v>
      </c>
      <c r="M548" s="69">
        <f>M547</f>
        <v>0</v>
      </c>
      <c r="N548" s="69">
        <f>N547</f>
        <v>6500</v>
      </c>
      <c r="O548" s="58"/>
    </row>
    <row r="550" spans="1:15" s="37" customFormat="1" ht="18">
      <c r="A550" s="24"/>
      <c r="B550" s="72"/>
      <c r="C550" s="8"/>
      <c r="D550" s="8"/>
      <c r="E550" s="315"/>
      <c r="F550" s="25"/>
      <c r="G550" s="25"/>
      <c r="H550" s="25"/>
      <c r="I550" s="25"/>
      <c r="J550" s="25"/>
      <c r="K550" s="25"/>
      <c r="L550" s="25"/>
      <c r="M550" s="25"/>
      <c r="N550" s="25"/>
      <c r="O550" s="31"/>
    </row>
    <row r="551" spans="1:15" s="84" customFormat="1" ht="31.5" customHeight="1">
      <c r="A551" s="486"/>
      <c r="B551" s="487" t="s">
        <v>35</v>
      </c>
      <c r="C551" s="488"/>
      <c r="D551" s="489"/>
      <c r="E551" s="490"/>
      <c r="F551" s="704">
        <f aca="true" t="shared" si="94" ref="F551:N551">F10+F42+F68+F100+F121+F140+F167+F195+F220+F236+F261+F289+F312+F336+F360+F387+F417+F440+F461+F477+F500+F518+F532+F548</f>
        <v>602189</v>
      </c>
      <c r="G551" s="704">
        <f t="shared" si="94"/>
        <v>39070</v>
      </c>
      <c r="H551" s="704">
        <f t="shared" si="94"/>
        <v>4200</v>
      </c>
      <c r="I551" s="704">
        <f t="shared" si="94"/>
        <v>0</v>
      </c>
      <c r="J551" s="704">
        <f t="shared" si="94"/>
        <v>34359</v>
      </c>
      <c r="K551" s="704">
        <f t="shared" si="94"/>
        <v>5096</v>
      </c>
      <c r="L551" s="704">
        <f t="shared" si="94"/>
        <v>5450</v>
      </c>
      <c r="M551" s="704">
        <f t="shared" si="94"/>
        <v>0</v>
      </c>
      <c r="N551" s="704">
        <f t="shared" si="94"/>
        <v>610746</v>
      </c>
      <c r="O551" s="491"/>
    </row>
    <row r="552" spans="1:15" s="37" customFormat="1" ht="18">
      <c r="A552" s="21"/>
      <c r="B552" s="8"/>
      <c r="C552" s="8"/>
      <c r="D552" s="8"/>
      <c r="E552" s="315"/>
      <c r="F552" s="8"/>
      <c r="G552" s="8"/>
      <c r="H552" s="8"/>
      <c r="I552" s="8"/>
      <c r="J552" s="8"/>
      <c r="K552" s="8"/>
      <c r="L552" s="22"/>
      <c r="M552" s="8"/>
      <c r="N552" s="8"/>
      <c r="O552" s="31"/>
    </row>
    <row r="556" spans="1:15" ht="18.75">
      <c r="A556" s="437"/>
      <c r="B556" s="438"/>
      <c r="C556" s="438"/>
      <c r="D556" s="438" t="s">
        <v>463</v>
      </c>
      <c r="F556" s="439"/>
      <c r="G556" s="438"/>
      <c r="H556" s="438"/>
      <c r="J556" s="452" t="s">
        <v>464</v>
      </c>
      <c r="K556" s="962"/>
      <c r="L556" s="962"/>
      <c r="M556" s="2"/>
      <c r="N556" s="438" t="s">
        <v>464</v>
      </c>
      <c r="O556" s="440"/>
    </row>
    <row r="557" spans="1:15" ht="18.75">
      <c r="A557" s="437"/>
      <c r="B557" s="438"/>
      <c r="C557" s="438"/>
      <c r="D557" s="438"/>
      <c r="E557" s="438"/>
      <c r="F557" s="439"/>
      <c r="G557" s="438"/>
      <c r="H557" s="438"/>
      <c r="I557" s="438"/>
      <c r="J557" s="437"/>
      <c r="K557" s="438"/>
      <c r="L557" s="437"/>
      <c r="M557" s="438"/>
      <c r="N557" s="438"/>
      <c r="O557" s="441"/>
    </row>
    <row r="558" spans="1:18" s="103" customFormat="1" ht="21.75">
      <c r="A558" s="437" t="s">
        <v>472</v>
      </c>
      <c r="B558" s="438"/>
      <c r="C558" s="438"/>
      <c r="D558" s="443" t="s">
        <v>1285</v>
      </c>
      <c r="E558" s="438"/>
      <c r="F558" s="439"/>
      <c r="G558" s="438"/>
      <c r="H558" s="962" t="s">
        <v>975</v>
      </c>
      <c r="I558" s="962"/>
      <c r="J558" s="962"/>
      <c r="K558" s="962"/>
      <c r="L558" s="437"/>
      <c r="M558" s="438" t="s">
        <v>972</v>
      </c>
      <c r="N558" s="438"/>
      <c r="O558" s="441"/>
      <c r="P558" s="106"/>
      <c r="Q558" s="106"/>
      <c r="R558" s="106"/>
    </row>
    <row r="559" spans="1:18" s="103" customFormat="1" ht="21.75">
      <c r="A559" s="437"/>
      <c r="B559" s="438"/>
      <c r="C559" s="438"/>
      <c r="D559" s="443" t="s">
        <v>599</v>
      </c>
      <c r="E559" s="438"/>
      <c r="F559" s="439"/>
      <c r="G559" s="438"/>
      <c r="H559" s="438"/>
      <c r="I559" s="459" t="s">
        <v>461</v>
      </c>
      <c r="J559" s="459"/>
      <c r="K559" s="442"/>
      <c r="L559" s="438"/>
      <c r="M559" s="438" t="s">
        <v>462</v>
      </c>
      <c r="N559" s="438"/>
      <c r="O559" s="440"/>
      <c r="P559" s="106"/>
      <c r="Q559" s="106"/>
      <c r="R559" s="106"/>
    </row>
    <row r="561" spans="2:18" s="41" customFormat="1" ht="21.75" customHeight="1">
      <c r="B561" s="690" t="s">
        <v>496</v>
      </c>
      <c r="C561" s="691"/>
      <c r="D561" s="691"/>
      <c r="E561" s="692"/>
      <c r="F561" s="691">
        <f aca="true" t="shared" si="95" ref="F561:N561">F10+F42+F68+F100+F121+F140+F167+F195+F220+F261+F289+F312+F336+F360+F387+F417+F477+F500+F532+F548</f>
        <v>504591</v>
      </c>
      <c r="G561" s="691">
        <f t="shared" si="95"/>
        <v>25315</v>
      </c>
      <c r="H561" s="691">
        <f t="shared" si="95"/>
        <v>0</v>
      </c>
      <c r="I561" s="691">
        <f t="shared" si="95"/>
        <v>0</v>
      </c>
      <c r="J561" s="691">
        <f t="shared" si="95"/>
        <v>26433</v>
      </c>
      <c r="K561" s="691">
        <f t="shared" si="95"/>
        <v>4869</v>
      </c>
      <c r="L561" s="691">
        <f t="shared" si="95"/>
        <v>3650</v>
      </c>
      <c r="M561" s="691">
        <f t="shared" si="95"/>
        <v>0</v>
      </c>
      <c r="N561" s="691">
        <f t="shared" si="95"/>
        <v>504692</v>
      </c>
      <c r="O561" s="91" t="s">
        <v>504</v>
      </c>
      <c r="P561" s="84"/>
      <c r="Q561" s="84"/>
      <c r="R561" s="84"/>
    </row>
    <row r="562" spans="2:15" ht="24" customHeight="1">
      <c r="B562" s="168" t="s">
        <v>495</v>
      </c>
      <c r="C562" s="167"/>
      <c r="D562" s="167"/>
      <c r="E562" s="380"/>
      <c r="F562" s="167">
        <f aca="true" t="shared" si="96" ref="F562:N562">F236+F440+F461+F518</f>
        <v>97598</v>
      </c>
      <c r="G562" s="167">
        <f t="shared" si="96"/>
        <v>13755</v>
      </c>
      <c r="H562" s="167">
        <f t="shared" si="96"/>
        <v>4200</v>
      </c>
      <c r="I562" s="167">
        <f t="shared" si="96"/>
        <v>0</v>
      </c>
      <c r="J562" s="167">
        <f t="shared" si="96"/>
        <v>7926</v>
      </c>
      <c r="K562" s="167">
        <f t="shared" si="96"/>
        <v>227</v>
      </c>
      <c r="L562" s="167">
        <f t="shared" si="96"/>
        <v>1800</v>
      </c>
      <c r="M562" s="167">
        <f t="shared" si="96"/>
        <v>0</v>
      </c>
      <c r="N562" s="167">
        <f t="shared" si="96"/>
        <v>106054</v>
      </c>
      <c r="O562" s="90" t="s">
        <v>503</v>
      </c>
    </row>
    <row r="564" spans="2:14" ht="18">
      <c r="B564" s="1" t="s">
        <v>794</v>
      </c>
      <c r="F564" s="1">
        <f>F561+F562</f>
        <v>602189</v>
      </c>
      <c r="G564" s="1">
        <f aca="true" t="shared" si="97" ref="G564:M564">G561+G562</f>
        <v>39070</v>
      </c>
      <c r="H564" s="1">
        <f t="shared" si="97"/>
        <v>4200</v>
      </c>
      <c r="I564" s="1">
        <f>I561+I562</f>
        <v>0</v>
      </c>
      <c r="J564" s="1">
        <f t="shared" si="97"/>
        <v>34359</v>
      </c>
      <c r="K564" s="1">
        <f>K561+K562</f>
        <v>5096</v>
      </c>
      <c r="L564" s="1">
        <f t="shared" si="97"/>
        <v>5450</v>
      </c>
      <c r="M564" s="1">
        <f t="shared" si="97"/>
        <v>0</v>
      </c>
      <c r="N564" s="1">
        <f>N561+N562</f>
        <v>610746</v>
      </c>
    </row>
    <row r="565" spans="2:14" ht="18">
      <c r="B565" s="1" t="s">
        <v>792</v>
      </c>
      <c r="F565" s="1">
        <f>F551-F564</f>
        <v>0</v>
      </c>
      <c r="G565" s="1">
        <f aca="true" t="shared" si="98" ref="G565:N565">G551-G564</f>
        <v>0</v>
      </c>
      <c r="H565" s="1">
        <f t="shared" si="98"/>
        <v>0</v>
      </c>
      <c r="I565" s="1">
        <f t="shared" si="98"/>
        <v>0</v>
      </c>
      <c r="J565" s="1">
        <f t="shared" si="98"/>
        <v>0</v>
      </c>
      <c r="K565" s="1">
        <f t="shared" si="98"/>
        <v>0</v>
      </c>
      <c r="L565" s="1">
        <f t="shared" si="98"/>
        <v>0</v>
      </c>
      <c r="M565" s="1">
        <f t="shared" si="98"/>
        <v>0</v>
      </c>
      <c r="N565" s="1">
        <f t="shared" si="98"/>
        <v>0</v>
      </c>
    </row>
    <row r="566" ht="18">
      <c r="G566" s="799">
        <f>F551+G551+H551+I551</f>
        <v>645459</v>
      </c>
    </row>
  </sheetData>
  <sheetProtection selectLockedCells="1" selectUnlockedCells="1"/>
  <mergeCells count="4">
    <mergeCell ref="J519:K519"/>
    <mergeCell ref="J522:K522"/>
    <mergeCell ref="K556:L556"/>
    <mergeCell ref="H558:K558"/>
  </mergeCells>
  <printOptions horizontalCentered="1" verticalCentered="1"/>
  <pageMargins left="1.0236220472440944" right="0.3937007874015748" top="0.35433070866141736" bottom="0.31496062992125984" header="0" footer="0"/>
  <pageSetup horizontalDpi="600" verticalDpi="600" orientation="landscape" paperSize="5" scale="80" r:id="rId1"/>
  <rowBreaks count="24" manualBreakCount="24">
    <brk id="19" max="255" man="1"/>
    <brk id="45" max="255" man="1"/>
    <brk id="71" max="255" man="1"/>
    <brk id="103" max="255" man="1"/>
    <brk id="125" max="255" man="1"/>
    <brk id="146" max="255" man="1"/>
    <brk id="170" max="255" man="1"/>
    <brk id="198" max="255" man="1"/>
    <brk id="223" max="255" man="1"/>
    <brk id="243" max="255" man="1"/>
    <brk id="266" max="255" man="1"/>
    <brk id="292" max="255" man="1"/>
    <brk id="316" max="255" man="1"/>
    <brk id="339" max="255" man="1"/>
    <brk id="363" max="255" man="1"/>
    <brk id="390" max="255" man="1"/>
    <brk id="421" max="255" man="1"/>
    <brk id="443" max="255" man="1"/>
    <brk id="464" max="255" man="1"/>
    <brk id="485" max="255" man="1"/>
    <brk id="506" max="255" man="1"/>
    <brk id="523" max="255" man="1"/>
    <brk id="539" max="255" man="1"/>
    <brk id="5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CG463"/>
  <sheetViews>
    <sheetView zoomScalePageLayoutView="0" workbookViewId="0" topLeftCell="A71">
      <selection activeCell="C85" sqref="C85"/>
    </sheetView>
  </sheetViews>
  <sheetFormatPr defaultColWidth="11.421875" defaultRowHeight="12.75"/>
  <cols>
    <col min="1" max="1" width="8.00390625" style="0" customWidth="1"/>
    <col min="2" max="2" width="30.421875" style="165" customWidth="1"/>
    <col min="3" max="3" width="11.7109375" style="165" customWidth="1"/>
    <col min="4" max="4" width="12.00390625" style="165" customWidth="1"/>
    <col min="5" max="6" width="10.421875" style="165" customWidth="1"/>
    <col min="7" max="7" width="17.7109375" style="165" customWidth="1"/>
    <col min="8" max="8" width="37.00390625" style="165" customWidth="1"/>
    <col min="9" max="9" width="11.421875" style="2" customWidth="1"/>
    <col min="10" max="85" width="11.421875" style="37" customWidth="1"/>
  </cols>
  <sheetData>
    <row r="1" spans="1:8" ht="27" customHeight="1">
      <c r="A1" s="964" t="s">
        <v>308</v>
      </c>
      <c r="B1" s="965"/>
      <c r="C1" s="965"/>
      <c r="D1" s="965"/>
      <c r="E1" s="965"/>
      <c r="F1" s="965"/>
      <c r="G1" s="965"/>
      <c r="H1" s="966"/>
    </row>
    <row r="2" spans="1:8" ht="21.75">
      <c r="A2" s="828" t="s">
        <v>1471</v>
      </c>
      <c r="B2" s="150"/>
      <c r="C2" s="150"/>
      <c r="D2" s="150"/>
      <c r="E2" s="150"/>
      <c r="F2" s="150"/>
      <c r="G2" s="150"/>
      <c r="H2" s="820" t="s">
        <v>1171</v>
      </c>
    </row>
    <row r="3" spans="1:85" s="154" customFormat="1" ht="25.5" customHeight="1">
      <c r="A3" s="151" t="s">
        <v>0</v>
      </c>
      <c r="B3" s="63" t="s">
        <v>428</v>
      </c>
      <c r="C3" s="63" t="s">
        <v>1</v>
      </c>
      <c r="D3" s="63" t="s">
        <v>423</v>
      </c>
      <c r="E3" s="63" t="s">
        <v>432</v>
      </c>
      <c r="F3" s="63" t="s">
        <v>309</v>
      </c>
      <c r="G3" s="63" t="s">
        <v>310</v>
      </c>
      <c r="H3" s="63" t="s">
        <v>19</v>
      </c>
      <c r="I3" s="152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</row>
    <row r="4" spans="1:85" s="157" customFormat="1" ht="18" customHeight="1">
      <c r="A4" s="634" t="s">
        <v>311</v>
      </c>
      <c r="B4" s="635"/>
      <c r="C4" s="636"/>
      <c r="D4" s="635"/>
      <c r="E4" s="635"/>
      <c r="F4" s="635"/>
      <c r="G4" s="635"/>
      <c r="H4" s="635"/>
      <c r="I4" s="41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</row>
    <row r="5" spans="1:85" s="157" customFormat="1" ht="39" customHeight="1">
      <c r="A5" s="158" t="s">
        <v>312</v>
      </c>
      <c r="B5" s="931" t="s">
        <v>939</v>
      </c>
      <c r="C5" s="156" t="s">
        <v>313</v>
      </c>
      <c r="D5" s="929">
        <v>1503</v>
      </c>
      <c r="E5" s="929">
        <v>0</v>
      </c>
      <c r="F5" s="929">
        <v>0</v>
      </c>
      <c r="G5" s="929">
        <f aca="true" t="shared" si="0" ref="G5:G14">D5-E5-F5</f>
        <v>1503</v>
      </c>
      <c r="H5" s="155"/>
      <c r="I5" s="41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</row>
    <row r="6" spans="1:85" s="157" customFormat="1" ht="39" customHeight="1">
      <c r="A6" s="158" t="s">
        <v>314</v>
      </c>
      <c r="B6" s="931" t="s">
        <v>315</v>
      </c>
      <c r="C6" s="156" t="s">
        <v>316</v>
      </c>
      <c r="D6" s="929">
        <v>1827</v>
      </c>
      <c r="E6" s="929">
        <v>0</v>
      </c>
      <c r="F6" s="929">
        <v>0</v>
      </c>
      <c r="G6" s="929">
        <f t="shared" si="0"/>
        <v>1827</v>
      </c>
      <c r="H6" s="155"/>
      <c r="I6" s="41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</row>
    <row r="7" spans="1:85" s="157" customFormat="1" ht="39" customHeight="1">
      <c r="A7" s="158" t="s">
        <v>317</v>
      </c>
      <c r="B7" s="931" t="s">
        <v>318</v>
      </c>
      <c r="C7" s="156" t="s">
        <v>319</v>
      </c>
      <c r="D7" s="929">
        <v>2500</v>
      </c>
      <c r="E7" s="929">
        <v>0</v>
      </c>
      <c r="F7" s="929">
        <v>0</v>
      </c>
      <c r="G7" s="929">
        <f t="shared" si="0"/>
        <v>2500</v>
      </c>
      <c r="H7" s="155"/>
      <c r="I7" s="41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</row>
    <row r="8" spans="1:85" s="157" customFormat="1" ht="39" customHeight="1">
      <c r="A8" s="158" t="s">
        <v>320</v>
      </c>
      <c r="B8" s="931" t="s">
        <v>321</v>
      </c>
      <c r="C8" s="156" t="s">
        <v>322</v>
      </c>
      <c r="D8" s="929">
        <v>1827</v>
      </c>
      <c r="E8" s="929">
        <v>0</v>
      </c>
      <c r="F8" s="929">
        <v>0</v>
      </c>
      <c r="G8" s="929">
        <f t="shared" si="0"/>
        <v>1827</v>
      </c>
      <c r="H8" s="155"/>
      <c r="I8" s="41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</row>
    <row r="9" spans="1:85" s="157" customFormat="1" ht="39" customHeight="1">
      <c r="A9" s="580" t="s">
        <v>323</v>
      </c>
      <c r="B9" s="931" t="s">
        <v>324</v>
      </c>
      <c r="C9" s="156" t="s">
        <v>325</v>
      </c>
      <c r="D9" s="929">
        <v>900</v>
      </c>
      <c r="E9" s="929">
        <v>0</v>
      </c>
      <c r="F9" s="929">
        <v>0</v>
      </c>
      <c r="G9" s="929">
        <f t="shared" si="0"/>
        <v>900</v>
      </c>
      <c r="H9" s="155"/>
      <c r="I9" s="41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</row>
    <row r="10" spans="1:85" s="157" customFormat="1" ht="39" customHeight="1">
      <c r="A10" s="580" t="s">
        <v>326</v>
      </c>
      <c r="B10" s="931" t="s">
        <v>327</v>
      </c>
      <c r="C10" s="156" t="s">
        <v>328</v>
      </c>
      <c r="D10" s="929">
        <v>1200</v>
      </c>
      <c r="E10" s="929">
        <v>0</v>
      </c>
      <c r="F10" s="929">
        <v>0</v>
      </c>
      <c r="G10" s="929">
        <f t="shared" si="0"/>
        <v>1200</v>
      </c>
      <c r="H10" s="155"/>
      <c r="I10" s="41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</row>
    <row r="11" spans="1:85" s="157" customFormat="1" ht="39" customHeight="1">
      <c r="A11" s="580" t="s">
        <v>329</v>
      </c>
      <c r="B11" s="931" t="s">
        <v>330</v>
      </c>
      <c r="C11" s="156" t="s">
        <v>331</v>
      </c>
      <c r="D11" s="929">
        <v>900</v>
      </c>
      <c r="E11" s="929">
        <v>0</v>
      </c>
      <c r="F11" s="929">
        <v>0</v>
      </c>
      <c r="G11" s="929">
        <f t="shared" si="0"/>
        <v>900</v>
      </c>
      <c r="H11" s="155"/>
      <c r="I11" s="41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</row>
    <row r="12" spans="1:85" s="157" customFormat="1" ht="39" customHeight="1">
      <c r="A12" s="580" t="s">
        <v>332</v>
      </c>
      <c r="B12" s="931" t="s">
        <v>333</v>
      </c>
      <c r="C12" s="156" t="s">
        <v>334</v>
      </c>
      <c r="D12" s="929">
        <v>1200</v>
      </c>
      <c r="E12" s="929">
        <v>0</v>
      </c>
      <c r="F12" s="929">
        <v>0</v>
      </c>
      <c r="G12" s="929">
        <f t="shared" si="0"/>
        <v>1200</v>
      </c>
      <c r="H12" s="36"/>
      <c r="I12" s="41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</row>
    <row r="13" spans="1:85" s="157" customFormat="1" ht="39" customHeight="1">
      <c r="A13" s="472" t="s">
        <v>478</v>
      </c>
      <c r="B13" s="931" t="s">
        <v>479</v>
      </c>
      <c r="C13" s="466" t="s">
        <v>480</v>
      </c>
      <c r="D13" s="929">
        <v>2555</v>
      </c>
      <c r="E13" s="929">
        <v>0</v>
      </c>
      <c r="F13" s="929">
        <v>0</v>
      </c>
      <c r="G13" s="929">
        <f>D13-E13-F13</f>
        <v>2555</v>
      </c>
      <c r="H13" s="36"/>
      <c r="I13" s="41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</row>
    <row r="14" spans="1:85" s="157" customFormat="1" ht="39" customHeight="1">
      <c r="A14" s="472" t="s">
        <v>520</v>
      </c>
      <c r="B14" s="931" t="s">
        <v>511</v>
      </c>
      <c r="C14" s="466" t="s">
        <v>512</v>
      </c>
      <c r="D14" s="929">
        <v>2580</v>
      </c>
      <c r="E14" s="929">
        <v>0</v>
      </c>
      <c r="F14" s="929">
        <v>0</v>
      </c>
      <c r="G14" s="929">
        <f t="shared" si="0"/>
        <v>2580</v>
      </c>
      <c r="H14" s="36"/>
      <c r="I14" s="41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</row>
    <row r="15" spans="1:85" s="157" customFormat="1" ht="39" customHeight="1">
      <c r="A15" s="472" t="s">
        <v>521</v>
      </c>
      <c r="B15" s="929" t="s">
        <v>513</v>
      </c>
      <c r="C15" s="579" t="s">
        <v>514</v>
      </c>
      <c r="D15" s="929">
        <v>1805</v>
      </c>
      <c r="E15" s="929">
        <v>0</v>
      </c>
      <c r="F15" s="929">
        <v>0</v>
      </c>
      <c r="G15" s="929">
        <f>D15-E15-F15</f>
        <v>1805</v>
      </c>
      <c r="H15" s="36"/>
      <c r="I15" s="41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</row>
    <row r="16" spans="1:85" s="157" customFormat="1" ht="19.5" customHeight="1">
      <c r="A16" s="159" t="s">
        <v>31</v>
      </c>
      <c r="B16" s="160"/>
      <c r="C16" s="161"/>
      <c r="D16" s="57">
        <f>SUM(D5:D15)</f>
        <v>18797</v>
      </c>
      <c r="E16" s="57">
        <f>SUM(E5:E15)</f>
        <v>0</v>
      </c>
      <c r="F16" s="57">
        <f>SUM(F5:F15)</f>
        <v>0</v>
      </c>
      <c r="G16" s="57">
        <f>SUM(G5:G15)</f>
        <v>18797</v>
      </c>
      <c r="H16" s="149"/>
      <c r="I16" s="41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</row>
    <row r="17" spans="1:85" s="157" customFormat="1" ht="12" customHeight="1">
      <c r="A17" s="162"/>
      <c r="B17" s="163"/>
      <c r="C17" s="163"/>
      <c r="D17" s="163"/>
      <c r="E17" s="163"/>
      <c r="F17" s="163"/>
      <c r="G17" s="163"/>
      <c r="H17" s="164"/>
      <c r="I17" s="41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</row>
    <row r="18" spans="1:9" ht="12" customHeight="1">
      <c r="A18" s="437"/>
      <c r="B18" s="438"/>
      <c r="C18" s="443" t="s">
        <v>463</v>
      </c>
      <c r="D18" s="443"/>
      <c r="E18" s="438"/>
      <c r="F18" s="443" t="s">
        <v>464</v>
      </c>
      <c r="H18" s="443" t="s">
        <v>464</v>
      </c>
      <c r="I18" s="438"/>
    </row>
    <row r="19" spans="1:9" ht="14.25">
      <c r="A19" s="437" t="s">
        <v>472</v>
      </c>
      <c r="B19" s="438"/>
      <c r="C19" s="443" t="s">
        <v>1285</v>
      </c>
      <c r="D19" s="443"/>
      <c r="E19" s="438"/>
      <c r="F19" s="443" t="s">
        <v>975</v>
      </c>
      <c r="H19" s="443" t="s">
        <v>972</v>
      </c>
      <c r="I19" s="438"/>
    </row>
    <row r="20" spans="1:9" s="37" customFormat="1" ht="14.25">
      <c r="A20" s="437"/>
      <c r="B20" s="438"/>
      <c r="C20" s="443" t="s">
        <v>599</v>
      </c>
      <c r="D20" s="443"/>
      <c r="E20" s="438"/>
      <c r="F20" s="442" t="s">
        <v>461</v>
      </c>
      <c r="H20" s="443" t="s">
        <v>462</v>
      </c>
      <c r="I20" s="438"/>
    </row>
    <row r="21" spans="1:8" ht="24.75" customHeight="1">
      <c r="A21" s="964" t="s">
        <v>308</v>
      </c>
      <c r="B21" s="965"/>
      <c r="C21" s="965"/>
      <c r="D21" s="965"/>
      <c r="E21" s="965"/>
      <c r="F21" s="965"/>
      <c r="G21" s="965"/>
      <c r="H21" s="966"/>
    </row>
    <row r="22" spans="1:8" ht="21.75">
      <c r="A22" s="828" t="s">
        <v>1471</v>
      </c>
      <c r="B22" s="150"/>
      <c r="C22" s="150"/>
      <c r="D22" s="150"/>
      <c r="E22" s="150"/>
      <c r="F22" s="150"/>
      <c r="G22" s="150"/>
      <c r="H22" s="820" t="s">
        <v>1172</v>
      </c>
    </row>
    <row r="23" spans="1:85" s="154" customFormat="1" ht="21" customHeight="1">
      <c r="A23" s="151" t="s">
        <v>0</v>
      </c>
      <c r="B23" s="63" t="s">
        <v>428</v>
      </c>
      <c r="C23" s="63" t="s">
        <v>1</v>
      </c>
      <c r="D23" s="63" t="s">
        <v>423</v>
      </c>
      <c r="E23" s="63" t="s">
        <v>432</v>
      </c>
      <c r="F23" s="63" t="s">
        <v>309</v>
      </c>
      <c r="G23" s="63" t="s">
        <v>310</v>
      </c>
      <c r="H23" s="63" t="s">
        <v>19</v>
      </c>
      <c r="I23" s="152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</row>
    <row r="24" spans="1:85" s="157" customFormat="1" ht="39" customHeight="1">
      <c r="A24" s="472" t="s">
        <v>522</v>
      </c>
      <c r="B24" s="929" t="s">
        <v>136</v>
      </c>
      <c r="C24" s="466" t="s">
        <v>515</v>
      </c>
      <c r="D24" s="929">
        <v>2185</v>
      </c>
      <c r="E24" s="929">
        <v>0</v>
      </c>
      <c r="F24" s="929">
        <v>0</v>
      </c>
      <c r="G24" s="929">
        <f>D24-E24-F24</f>
        <v>2185</v>
      </c>
      <c r="H24" s="36"/>
      <c r="I24" s="41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</row>
    <row r="25" spans="1:85" s="157" customFormat="1" ht="39" customHeight="1">
      <c r="A25" s="472" t="s">
        <v>523</v>
      </c>
      <c r="B25" s="929" t="s">
        <v>516</v>
      </c>
      <c r="C25" s="466" t="s">
        <v>517</v>
      </c>
      <c r="D25" s="929">
        <v>1880</v>
      </c>
      <c r="E25" s="929">
        <v>0</v>
      </c>
      <c r="F25" s="929">
        <v>0</v>
      </c>
      <c r="G25" s="929">
        <f>D25-E25-F25</f>
        <v>1880</v>
      </c>
      <c r="H25" s="36"/>
      <c r="I25" s="41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</row>
    <row r="26" spans="1:85" s="157" customFormat="1" ht="39" customHeight="1">
      <c r="A26" s="472" t="s">
        <v>524</v>
      </c>
      <c r="B26" s="931" t="s">
        <v>518</v>
      </c>
      <c r="C26" s="466" t="s">
        <v>519</v>
      </c>
      <c r="D26" s="929">
        <v>3585</v>
      </c>
      <c r="E26" s="929">
        <v>0</v>
      </c>
      <c r="F26" s="929">
        <v>0</v>
      </c>
      <c r="G26" s="929">
        <f>D26-E26-F26</f>
        <v>3585</v>
      </c>
      <c r="H26" s="36"/>
      <c r="I26" s="41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</row>
    <row r="27" spans="1:85" s="157" customFormat="1" ht="39" customHeight="1">
      <c r="A27" s="472" t="s">
        <v>828</v>
      </c>
      <c r="B27" s="931" t="s">
        <v>253</v>
      </c>
      <c r="C27" s="466" t="s">
        <v>829</v>
      </c>
      <c r="D27" s="929">
        <v>2585</v>
      </c>
      <c r="E27" s="929">
        <v>0</v>
      </c>
      <c r="F27" s="929">
        <v>0</v>
      </c>
      <c r="G27" s="929">
        <f>D27-E27-F27</f>
        <v>2585</v>
      </c>
      <c r="H27" s="36"/>
      <c r="I27" s="41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</row>
    <row r="28" spans="1:85" s="157" customFormat="1" ht="39" customHeight="1">
      <c r="A28" s="472" t="s">
        <v>844</v>
      </c>
      <c r="B28" s="932" t="s">
        <v>845</v>
      </c>
      <c r="C28" s="843" t="s">
        <v>762</v>
      </c>
      <c r="D28" s="930">
        <v>1513</v>
      </c>
      <c r="E28" s="930">
        <v>0</v>
      </c>
      <c r="F28" s="930">
        <v>0</v>
      </c>
      <c r="G28" s="930">
        <f aca="true" t="shared" si="1" ref="G28:G35">D28-E28-F28</f>
        <v>1513</v>
      </c>
      <c r="H28" s="844"/>
      <c r="I28" s="41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</row>
    <row r="29" spans="1:85" s="157" customFormat="1" ht="39" customHeight="1">
      <c r="A29" s="472" t="s">
        <v>882</v>
      </c>
      <c r="B29" s="130" t="s">
        <v>282</v>
      </c>
      <c r="C29" s="131" t="s">
        <v>283</v>
      </c>
      <c r="D29" s="929">
        <v>1900</v>
      </c>
      <c r="E29" s="929">
        <v>0</v>
      </c>
      <c r="F29" s="929">
        <v>0</v>
      </c>
      <c r="G29" s="929">
        <f t="shared" si="1"/>
        <v>1900</v>
      </c>
      <c r="H29" s="36"/>
      <c r="I29" s="41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</row>
    <row r="30" spans="1:85" s="157" customFormat="1" ht="39" customHeight="1">
      <c r="A30" s="472" t="s">
        <v>883</v>
      </c>
      <c r="B30" s="59" t="s">
        <v>284</v>
      </c>
      <c r="C30" s="43" t="s">
        <v>285</v>
      </c>
      <c r="D30" s="929">
        <v>2000</v>
      </c>
      <c r="E30" s="929">
        <v>0</v>
      </c>
      <c r="F30" s="929">
        <v>0</v>
      </c>
      <c r="G30" s="929">
        <f t="shared" si="1"/>
        <v>2000</v>
      </c>
      <c r="H30" s="36"/>
      <c r="I30" s="41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</row>
    <row r="31" spans="1:85" s="157" customFormat="1" ht="39" customHeight="1">
      <c r="A31" s="472" t="s">
        <v>884</v>
      </c>
      <c r="B31" s="59" t="s">
        <v>179</v>
      </c>
      <c r="C31" s="43" t="s">
        <v>180</v>
      </c>
      <c r="D31" s="929">
        <v>2995</v>
      </c>
      <c r="E31" s="929">
        <v>0</v>
      </c>
      <c r="F31" s="929">
        <v>0</v>
      </c>
      <c r="G31" s="929">
        <f t="shared" si="1"/>
        <v>2995</v>
      </c>
      <c r="H31" s="36"/>
      <c r="I31" s="41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</row>
    <row r="32" spans="1:85" s="157" customFormat="1" ht="39" customHeight="1">
      <c r="A32" s="472" t="s">
        <v>885</v>
      </c>
      <c r="B32" s="14" t="s">
        <v>236</v>
      </c>
      <c r="C32" s="43" t="s">
        <v>924</v>
      </c>
      <c r="D32" s="929">
        <v>2100</v>
      </c>
      <c r="E32" s="929">
        <v>0</v>
      </c>
      <c r="F32" s="929">
        <v>0</v>
      </c>
      <c r="G32" s="929">
        <f t="shared" si="1"/>
        <v>2100</v>
      </c>
      <c r="H32" s="36"/>
      <c r="I32" s="41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</row>
    <row r="33" spans="1:85" s="157" customFormat="1" ht="39" customHeight="1">
      <c r="A33" s="472" t="s">
        <v>886</v>
      </c>
      <c r="B33" s="59" t="s">
        <v>237</v>
      </c>
      <c r="C33" s="43" t="s">
        <v>925</v>
      </c>
      <c r="D33" s="929">
        <v>1840</v>
      </c>
      <c r="E33" s="929">
        <v>0</v>
      </c>
      <c r="F33" s="929">
        <v>0</v>
      </c>
      <c r="G33" s="929">
        <f t="shared" si="1"/>
        <v>1840</v>
      </c>
      <c r="H33" s="36"/>
      <c r="I33" s="41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</row>
    <row r="34" spans="1:85" s="157" customFormat="1" ht="39" customHeight="1">
      <c r="A34" s="472" t="s">
        <v>887</v>
      </c>
      <c r="B34" s="59" t="s">
        <v>170</v>
      </c>
      <c r="C34" s="43" t="s">
        <v>171</v>
      </c>
      <c r="D34" s="929">
        <v>2170</v>
      </c>
      <c r="E34" s="929">
        <v>0</v>
      </c>
      <c r="F34" s="929">
        <v>0</v>
      </c>
      <c r="G34" s="929">
        <f t="shared" si="1"/>
        <v>2170</v>
      </c>
      <c r="H34" s="36"/>
      <c r="I34" s="41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</row>
    <row r="35" spans="1:85" s="157" customFormat="1" ht="39" customHeight="1">
      <c r="A35" s="472" t="s">
        <v>888</v>
      </c>
      <c r="B35" s="59" t="s">
        <v>91</v>
      </c>
      <c r="C35" s="190" t="s">
        <v>626</v>
      </c>
      <c r="D35" s="929">
        <v>1500</v>
      </c>
      <c r="E35" s="929">
        <v>0</v>
      </c>
      <c r="F35" s="929">
        <v>0</v>
      </c>
      <c r="G35" s="929">
        <f t="shared" si="1"/>
        <v>1500</v>
      </c>
      <c r="H35" s="36"/>
      <c r="I35" s="41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</row>
    <row r="36" spans="1:85" s="157" customFormat="1" ht="39" customHeight="1">
      <c r="A36" s="472" t="s">
        <v>889</v>
      </c>
      <c r="B36" s="59" t="s">
        <v>890</v>
      </c>
      <c r="C36" s="43" t="s">
        <v>891</v>
      </c>
      <c r="D36" s="929">
        <v>2400</v>
      </c>
      <c r="E36" s="929">
        <v>0</v>
      </c>
      <c r="F36" s="929">
        <v>0</v>
      </c>
      <c r="G36" s="929">
        <f>D36-E36-F36</f>
        <v>2400</v>
      </c>
      <c r="H36" s="36"/>
      <c r="I36" s="41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</row>
    <row r="37" spans="1:85" s="157" customFormat="1" ht="16.5" customHeight="1">
      <c r="A37" s="159" t="s">
        <v>67</v>
      </c>
      <c r="B37" s="160"/>
      <c r="C37" s="161"/>
      <c r="D37" s="57">
        <f>SUM(D24:D36)</f>
        <v>28653</v>
      </c>
      <c r="E37" s="57">
        <f>SUM(E24:E36)</f>
        <v>0</v>
      </c>
      <c r="F37" s="57">
        <f>SUM(F24:F36)</f>
        <v>0</v>
      </c>
      <c r="G37" s="57">
        <f>SUM(G24:G36)</f>
        <v>28653</v>
      </c>
      <c r="H37" s="149"/>
      <c r="I37" s="41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</row>
    <row r="38" spans="1:9" ht="18.75" customHeight="1">
      <c r="A38" s="437"/>
      <c r="B38" s="438"/>
      <c r="C38" s="443" t="s">
        <v>463</v>
      </c>
      <c r="D38" s="443"/>
      <c r="E38" s="438"/>
      <c r="F38" s="443" t="s">
        <v>464</v>
      </c>
      <c r="H38" s="443" t="s">
        <v>464</v>
      </c>
      <c r="I38" s="438"/>
    </row>
    <row r="39" spans="1:9" ht="13.5" customHeight="1">
      <c r="A39" s="437" t="s">
        <v>472</v>
      </c>
      <c r="B39" s="438"/>
      <c r="C39" s="443" t="s">
        <v>1285</v>
      </c>
      <c r="D39" s="443"/>
      <c r="E39" s="438"/>
      <c r="F39" s="443" t="s">
        <v>975</v>
      </c>
      <c r="H39" s="443" t="s">
        <v>972</v>
      </c>
      <c r="I39" s="438"/>
    </row>
    <row r="40" spans="1:9" s="37" customFormat="1" ht="10.5" customHeight="1">
      <c r="A40" s="437"/>
      <c r="B40" s="438"/>
      <c r="C40" s="443" t="s">
        <v>599</v>
      </c>
      <c r="D40" s="443"/>
      <c r="E40" s="438"/>
      <c r="F40" s="442" t="s">
        <v>461</v>
      </c>
      <c r="H40" s="443" t="s">
        <v>462</v>
      </c>
      <c r="I40" s="438"/>
    </row>
    <row r="41" spans="1:8" ht="21" customHeight="1">
      <c r="A41" s="964" t="s">
        <v>308</v>
      </c>
      <c r="B41" s="965"/>
      <c r="C41" s="965"/>
      <c r="D41" s="965"/>
      <c r="E41" s="965"/>
      <c r="F41" s="965"/>
      <c r="G41" s="965"/>
      <c r="H41" s="966"/>
    </row>
    <row r="42" spans="1:8" ht="19.5" customHeight="1">
      <c r="A42" s="828" t="s">
        <v>1471</v>
      </c>
      <c r="B42" s="150"/>
      <c r="C42" s="150"/>
      <c r="D42" s="150"/>
      <c r="E42" s="150"/>
      <c r="F42" s="150"/>
      <c r="G42" s="150"/>
      <c r="H42" s="820" t="s">
        <v>1173</v>
      </c>
    </row>
    <row r="43" spans="1:85" s="154" customFormat="1" ht="25.5" customHeight="1">
      <c r="A43" s="866" t="s">
        <v>0</v>
      </c>
      <c r="B43" s="147" t="s">
        <v>428</v>
      </c>
      <c r="C43" s="147" t="s">
        <v>1</v>
      </c>
      <c r="D43" s="147" t="s">
        <v>423</v>
      </c>
      <c r="E43" s="147" t="s">
        <v>432</v>
      </c>
      <c r="F43" s="147" t="s">
        <v>309</v>
      </c>
      <c r="G43" s="147" t="s">
        <v>310</v>
      </c>
      <c r="H43" s="147" t="s">
        <v>19</v>
      </c>
      <c r="I43" s="152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</row>
    <row r="44" spans="1:85" s="157" customFormat="1" ht="39" customHeight="1">
      <c r="A44" s="472" t="s">
        <v>892</v>
      </c>
      <c r="B44" s="59" t="s">
        <v>667</v>
      </c>
      <c r="C44" s="43" t="s">
        <v>668</v>
      </c>
      <c r="D44" s="929">
        <v>1500</v>
      </c>
      <c r="E44" s="929">
        <v>0</v>
      </c>
      <c r="F44" s="929">
        <v>0</v>
      </c>
      <c r="G44" s="929">
        <f aca="true" t="shared" si="2" ref="G44:G50">D44-E44-F44</f>
        <v>1500</v>
      </c>
      <c r="H44" s="36"/>
      <c r="I44" s="41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</row>
    <row r="45" spans="1:85" s="157" customFormat="1" ht="39" customHeight="1">
      <c r="A45" s="472" t="s">
        <v>893</v>
      </c>
      <c r="B45" s="59" t="s">
        <v>219</v>
      </c>
      <c r="C45" s="43" t="s">
        <v>919</v>
      </c>
      <c r="D45" s="929">
        <v>1920</v>
      </c>
      <c r="E45" s="929">
        <v>0</v>
      </c>
      <c r="F45" s="929">
        <v>0</v>
      </c>
      <c r="G45" s="929">
        <f t="shared" si="2"/>
        <v>1920</v>
      </c>
      <c r="H45" s="36"/>
      <c r="I45" s="41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</row>
    <row r="46" spans="1:85" s="157" customFormat="1" ht="39" customHeight="1">
      <c r="A46" s="472" t="s">
        <v>894</v>
      </c>
      <c r="B46" s="59" t="s">
        <v>218</v>
      </c>
      <c r="C46" s="43" t="s">
        <v>918</v>
      </c>
      <c r="D46" s="929">
        <v>2350</v>
      </c>
      <c r="E46" s="929">
        <v>0</v>
      </c>
      <c r="F46" s="929">
        <v>0</v>
      </c>
      <c r="G46" s="929">
        <f t="shared" si="2"/>
        <v>2350</v>
      </c>
      <c r="H46" s="36"/>
      <c r="I46" s="41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</row>
    <row r="47" spans="1:85" s="157" customFormat="1" ht="39" customHeight="1">
      <c r="A47" s="472" t="s">
        <v>895</v>
      </c>
      <c r="B47" s="59" t="s">
        <v>459</v>
      </c>
      <c r="C47" s="43" t="s">
        <v>460</v>
      </c>
      <c r="D47" s="929">
        <v>1700</v>
      </c>
      <c r="E47" s="929">
        <v>0</v>
      </c>
      <c r="F47" s="929">
        <v>0</v>
      </c>
      <c r="G47" s="929">
        <f t="shared" si="2"/>
        <v>1700</v>
      </c>
      <c r="H47" s="36"/>
      <c r="I47" s="41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</row>
    <row r="48" spans="1:85" s="157" customFormat="1" ht="39" customHeight="1">
      <c r="A48" s="472" t="s">
        <v>896</v>
      </c>
      <c r="B48" s="59" t="s">
        <v>211</v>
      </c>
      <c r="C48" s="43" t="s">
        <v>212</v>
      </c>
      <c r="D48" s="929">
        <v>2370</v>
      </c>
      <c r="E48" s="929">
        <v>0</v>
      </c>
      <c r="F48" s="929">
        <v>0</v>
      </c>
      <c r="G48" s="929">
        <f t="shared" si="2"/>
        <v>2370</v>
      </c>
      <c r="H48" s="36"/>
      <c r="I48" s="41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</row>
    <row r="49" spans="1:85" s="157" customFormat="1" ht="39" customHeight="1">
      <c r="A49" s="472" t="s">
        <v>897</v>
      </c>
      <c r="B49" s="59" t="s">
        <v>663</v>
      </c>
      <c r="C49" s="43" t="s">
        <v>610</v>
      </c>
      <c r="D49" s="929">
        <v>1000</v>
      </c>
      <c r="E49" s="929">
        <v>0</v>
      </c>
      <c r="F49" s="929">
        <v>0</v>
      </c>
      <c r="G49" s="929">
        <f t="shared" si="2"/>
        <v>1000</v>
      </c>
      <c r="H49" s="36"/>
      <c r="I49" s="41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</row>
    <row r="50" spans="1:85" s="157" customFormat="1" ht="39" customHeight="1">
      <c r="A50" s="472" t="s">
        <v>937</v>
      </c>
      <c r="B50" s="715" t="s">
        <v>699</v>
      </c>
      <c r="C50" s="43" t="s">
        <v>752</v>
      </c>
      <c r="D50" s="929">
        <v>1500</v>
      </c>
      <c r="E50" s="929">
        <v>0</v>
      </c>
      <c r="F50" s="929">
        <v>0</v>
      </c>
      <c r="G50" s="929">
        <f t="shared" si="2"/>
        <v>1500</v>
      </c>
      <c r="H50" s="36"/>
      <c r="I50" s="41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</row>
    <row r="51" spans="1:85" s="157" customFormat="1" ht="39" customHeight="1">
      <c r="A51" s="472" t="s">
        <v>938</v>
      </c>
      <c r="B51" s="59" t="s">
        <v>607</v>
      </c>
      <c r="C51" s="166" t="s">
        <v>608</v>
      </c>
      <c r="D51" s="929">
        <v>1500</v>
      </c>
      <c r="E51" s="929">
        <v>0</v>
      </c>
      <c r="F51" s="929">
        <v>0</v>
      </c>
      <c r="G51" s="929">
        <f aca="true" t="shared" si="3" ref="G51:G71">D51-E51-F51</f>
        <v>1500</v>
      </c>
      <c r="H51" s="36"/>
      <c r="I51" s="41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</row>
    <row r="52" spans="1:85" s="157" customFormat="1" ht="39" customHeight="1">
      <c r="A52" s="472" t="s">
        <v>959</v>
      </c>
      <c r="B52" s="59" t="s">
        <v>960</v>
      </c>
      <c r="C52" s="166" t="s">
        <v>961</v>
      </c>
      <c r="D52" s="929">
        <v>1900</v>
      </c>
      <c r="E52" s="929">
        <v>0</v>
      </c>
      <c r="F52" s="929">
        <v>0</v>
      </c>
      <c r="G52" s="929">
        <f t="shared" si="3"/>
        <v>1900</v>
      </c>
      <c r="H52" s="36"/>
      <c r="I52" s="41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</row>
    <row r="53" spans="1:85" s="157" customFormat="1" ht="39" customHeight="1">
      <c r="A53" s="472" t="s">
        <v>962</v>
      </c>
      <c r="B53" s="59" t="s">
        <v>657</v>
      </c>
      <c r="C53" s="166" t="s">
        <v>658</v>
      </c>
      <c r="D53" s="929">
        <v>2396</v>
      </c>
      <c r="E53" s="929">
        <v>0</v>
      </c>
      <c r="F53" s="929">
        <v>0</v>
      </c>
      <c r="G53" s="929">
        <f t="shared" si="3"/>
        <v>2396</v>
      </c>
      <c r="H53" s="36"/>
      <c r="I53" s="41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</row>
    <row r="54" spans="1:85" s="157" customFormat="1" ht="39" customHeight="1">
      <c r="A54" s="472" t="s">
        <v>963</v>
      </c>
      <c r="B54" s="59" t="s">
        <v>247</v>
      </c>
      <c r="C54" s="166" t="s">
        <v>964</v>
      </c>
      <c r="D54" s="929">
        <v>2100</v>
      </c>
      <c r="E54" s="929">
        <v>0</v>
      </c>
      <c r="F54" s="929">
        <v>0</v>
      </c>
      <c r="G54" s="929">
        <f t="shared" si="3"/>
        <v>2100</v>
      </c>
      <c r="H54" s="36"/>
      <c r="I54" s="41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</row>
    <row r="55" spans="1:85" s="157" customFormat="1" ht="39" customHeight="1">
      <c r="A55" s="472" t="s">
        <v>965</v>
      </c>
      <c r="B55" s="59" t="s">
        <v>966</v>
      </c>
      <c r="C55" s="166" t="s">
        <v>967</v>
      </c>
      <c r="D55" s="929">
        <v>1148</v>
      </c>
      <c r="E55" s="929">
        <v>0</v>
      </c>
      <c r="F55" s="929">
        <v>0</v>
      </c>
      <c r="G55" s="929">
        <f t="shared" si="3"/>
        <v>1148</v>
      </c>
      <c r="H55" s="36"/>
      <c r="I55" s="41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</row>
    <row r="56" spans="1:85" s="157" customFormat="1" ht="39" customHeight="1">
      <c r="A56" s="472" t="s">
        <v>968</v>
      </c>
      <c r="B56" s="14" t="s">
        <v>969</v>
      </c>
      <c r="C56" s="166" t="s">
        <v>970</v>
      </c>
      <c r="D56" s="929">
        <v>1745</v>
      </c>
      <c r="E56" s="929">
        <v>0</v>
      </c>
      <c r="F56" s="929">
        <v>0</v>
      </c>
      <c r="G56" s="929">
        <f t="shared" si="3"/>
        <v>1745</v>
      </c>
      <c r="H56" s="36"/>
      <c r="I56" s="41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</row>
    <row r="57" spans="1:85" s="157" customFormat="1" ht="16.5" customHeight="1">
      <c r="A57" s="159" t="s">
        <v>67</v>
      </c>
      <c r="B57" s="160"/>
      <c r="C57" s="161"/>
      <c r="D57" s="57">
        <f>SUM(D44:D56)</f>
        <v>23129</v>
      </c>
      <c r="E57" s="57">
        <f>SUM(E44:E56)</f>
        <v>0</v>
      </c>
      <c r="F57" s="57">
        <f>SUM(F44:F56)</f>
        <v>0</v>
      </c>
      <c r="G57" s="57">
        <f>SUM(G44:G56)</f>
        <v>23129</v>
      </c>
      <c r="H57" s="149"/>
      <c r="I57" s="41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</row>
    <row r="58" spans="1:9" ht="18.75" customHeight="1">
      <c r="A58" s="437"/>
      <c r="B58" s="438"/>
      <c r="C58" s="443" t="s">
        <v>463</v>
      </c>
      <c r="D58" s="443"/>
      <c r="E58" s="438"/>
      <c r="F58" s="443" t="s">
        <v>464</v>
      </c>
      <c r="H58" s="443" t="s">
        <v>464</v>
      </c>
      <c r="I58" s="438"/>
    </row>
    <row r="59" spans="1:9" ht="13.5" customHeight="1">
      <c r="A59" s="437" t="s">
        <v>472</v>
      </c>
      <c r="B59" s="438"/>
      <c r="C59" s="443" t="s">
        <v>1285</v>
      </c>
      <c r="D59" s="443"/>
      <c r="E59" s="438"/>
      <c r="F59" s="443" t="s">
        <v>975</v>
      </c>
      <c r="H59" s="443" t="s">
        <v>972</v>
      </c>
      <c r="I59" s="438"/>
    </row>
    <row r="60" spans="1:9" s="37" customFormat="1" ht="10.5" customHeight="1">
      <c r="A60" s="437"/>
      <c r="B60" s="438"/>
      <c r="C60" s="443" t="s">
        <v>599</v>
      </c>
      <c r="D60" s="443"/>
      <c r="E60" s="438"/>
      <c r="F60" s="442" t="s">
        <v>461</v>
      </c>
      <c r="H60" s="443" t="s">
        <v>462</v>
      </c>
      <c r="I60" s="438"/>
    </row>
    <row r="61" spans="1:8" ht="21" customHeight="1">
      <c r="A61" s="964" t="s">
        <v>308</v>
      </c>
      <c r="B61" s="965"/>
      <c r="C61" s="965"/>
      <c r="D61" s="965"/>
      <c r="E61" s="965"/>
      <c r="F61" s="965"/>
      <c r="G61" s="965"/>
      <c r="H61" s="966"/>
    </row>
    <row r="62" spans="1:8" ht="19.5" customHeight="1">
      <c r="A62" s="828" t="s">
        <v>1471</v>
      </c>
      <c r="B62" s="150"/>
      <c r="C62" s="150"/>
      <c r="D62" s="150"/>
      <c r="E62" s="150"/>
      <c r="F62" s="150"/>
      <c r="G62" s="150"/>
      <c r="H62" s="820" t="s">
        <v>1174</v>
      </c>
    </row>
    <row r="63" spans="1:85" s="154" customFormat="1" ht="25.5" customHeight="1">
      <c r="A63" s="866" t="s">
        <v>0</v>
      </c>
      <c r="B63" s="147" t="s">
        <v>428</v>
      </c>
      <c r="C63" s="147" t="s">
        <v>1</v>
      </c>
      <c r="D63" s="147" t="s">
        <v>423</v>
      </c>
      <c r="E63" s="147" t="s">
        <v>432</v>
      </c>
      <c r="F63" s="147" t="s">
        <v>309</v>
      </c>
      <c r="G63" s="147" t="s">
        <v>310</v>
      </c>
      <c r="H63" s="147" t="s">
        <v>19</v>
      </c>
      <c r="I63" s="152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3"/>
      <c r="BW63" s="153"/>
      <c r="BX63" s="153"/>
      <c r="BY63" s="153"/>
      <c r="BZ63" s="153"/>
      <c r="CA63" s="153"/>
      <c r="CB63" s="153"/>
      <c r="CC63" s="153"/>
      <c r="CD63" s="153"/>
      <c r="CE63" s="153"/>
      <c r="CF63" s="153"/>
      <c r="CG63" s="153"/>
    </row>
    <row r="64" spans="1:85" s="157" customFormat="1" ht="39" customHeight="1">
      <c r="A64" s="472" t="s">
        <v>971</v>
      </c>
      <c r="B64" s="16" t="s">
        <v>484</v>
      </c>
      <c r="C64" s="166" t="s">
        <v>485</v>
      </c>
      <c r="D64" s="929">
        <v>1200</v>
      </c>
      <c r="E64" s="929">
        <v>0</v>
      </c>
      <c r="F64" s="929">
        <v>0</v>
      </c>
      <c r="G64" s="929">
        <f t="shared" si="3"/>
        <v>1200</v>
      </c>
      <c r="H64" s="36"/>
      <c r="I64" s="41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</row>
    <row r="65" spans="1:85" s="157" customFormat="1" ht="39" customHeight="1">
      <c r="A65" s="472" t="s">
        <v>1164</v>
      </c>
      <c r="B65" s="65" t="s">
        <v>246</v>
      </c>
      <c r="C65" s="166" t="s">
        <v>926</v>
      </c>
      <c r="D65" s="929">
        <v>2150</v>
      </c>
      <c r="E65" s="929">
        <v>0</v>
      </c>
      <c r="F65" s="929">
        <v>0</v>
      </c>
      <c r="G65" s="929">
        <f t="shared" si="3"/>
        <v>2150</v>
      </c>
      <c r="H65" s="36"/>
      <c r="I65" s="41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</row>
    <row r="66" spans="1:85" s="157" customFormat="1" ht="39" customHeight="1">
      <c r="A66" s="472" t="s">
        <v>1165</v>
      </c>
      <c r="B66" s="59" t="s">
        <v>261</v>
      </c>
      <c r="C66" s="166" t="s">
        <v>1073</v>
      </c>
      <c r="D66" s="929">
        <v>4050</v>
      </c>
      <c r="E66" s="929">
        <v>0</v>
      </c>
      <c r="F66" s="929">
        <v>0</v>
      </c>
      <c r="G66" s="929">
        <f t="shared" si="3"/>
        <v>4050</v>
      </c>
      <c r="H66" s="36"/>
      <c r="I66" s="41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</row>
    <row r="67" spans="1:85" s="157" customFormat="1" ht="39" customHeight="1">
      <c r="A67" s="472" t="s">
        <v>1166</v>
      </c>
      <c r="B67" s="59" t="s">
        <v>623</v>
      </c>
      <c r="C67" s="166" t="s">
        <v>245</v>
      </c>
      <c r="D67" s="929">
        <v>2150</v>
      </c>
      <c r="E67" s="929">
        <v>0</v>
      </c>
      <c r="F67" s="929">
        <v>0</v>
      </c>
      <c r="G67" s="929">
        <f t="shared" si="3"/>
        <v>2150</v>
      </c>
      <c r="H67" s="36"/>
      <c r="I67" s="41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</row>
    <row r="68" spans="1:85" s="157" customFormat="1" ht="39" customHeight="1">
      <c r="A68" s="472" t="s">
        <v>1167</v>
      </c>
      <c r="B68" s="59" t="s">
        <v>228</v>
      </c>
      <c r="C68" s="166" t="s">
        <v>229</v>
      </c>
      <c r="D68" s="929">
        <v>1910</v>
      </c>
      <c r="E68" s="929">
        <v>0</v>
      </c>
      <c r="F68" s="929">
        <v>0</v>
      </c>
      <c r="G68" s="929">
        <f t="shared" si="3"/>
        <v>1910</v>
      </c>
      <c r="H68" s="36"/>
      <c r="I68" s="41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</row>
    <row r="69" spans="1:85" s="157" customFormat="1" ht="39" customHeight="1">
      <c r="A69" s="472" t="s">
        <v>1168</v>
      </c>
      <c r="B69" s="59" t="s">
        <v>226</v>
      </c>
      <c r="C69" s="166" t="s">
        <v>227</v>
      </c>
      <c r="D69" s="929">
        <v>1910</v>
      </c>
      <c r="E69" s="929">
        <v>0</v>
      </c>
      <c r="F69" s="929">
        <v>0</v>
      </c>
      <c r="G69" s="929">
        <f t="shared" si="3"/>
        <v>1910</v>
      </c>
      <c r="H69" s="36"/>
      <c r="I69" s="41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</row>
    <row r="70" spans="1:85" s="157" customFormat="1" ht="39" customHeight="1">
      <c r="A70" s="472" t="s">
        <v>1169</v>
      </c>
      <c r="B70" s="59" t="s">
        <v>659</v>
      </c>
      <c r="C70" s="43" t="s">
        <v>660</v>
      </c>
      <c r="D70" s="929">
        <v>500</v>
      </c>
      <c r="E70" s="929">
        <v>0</v>
      </c>
      <c r="F70" s="929">
        <v>0</v>
      </c>
      <c r="G70" s="929">
        <f t="shared" si="3"/>
        <v>500</v>
      </c>
      <c r="H70" s="36"/>
      <c r="I70" s="41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</row>
    <row r="71" spans="1:85" s="157" customFormat="1" ht="39" customHeight="1">
      <c r="A71" s="472" t="s">
        <v>1170</v>
      </c>
      <c r="B71" s="59" t="s">
        <v>217</v>
      </c>
      <c r="C71" s="166" t="s">
        <v>917</v>
      </c>
      <c r="D71" s="929">
        <v>2170</v>
      </c>
      <c r="E71" s="929">
        <v>0</v>
      </c>
      <c r="F71" s="929">
        <v>0</v>
      </c>
      <c r="G71" s="929">
        <f t="shared" si="3"/>
        <v>2170</v>
      </c>
      <c r="H71" s="36"/>
      <c r="I71" s="41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</row>
    <row r="72" spans="1:85" s="154" customFormat="1" ht="24" customHeight="1" hidden="1">
      <c r="A72" s="866"/>
      <c r="B72" s="147"/>
      <c r="C72" s="147"/>
      <c r="D72" s="147">
        <f>SUM(D64:D71)</f>
        <v>16040</v>
      </c>
      <c r="E72" s="147">
        <f>SUM(E64:E71)</f>
        <v>0</v>
      </c>
      <c r="F72" s="147">
        <f>SUM(F64:F71)</f>
        <v>0</v>
      </c>
      <c r="G72" s="147">
        <f>SUM(G64:G71)</f>
        <v>16040</v>
      </c>
      <c r="H72" s="147"/>
      <c r="I72" s="152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53"/>
      <c r="BN72" s="153"/>
      <c r="BO72" s="153"/>
      <c r="BP72" s="153"/>
      <c r="BQ72" s="153"/>
      <c r="BR72" s="153"/>
      <c r="BS72" s="153"/>
      <c r="BT72" s="153"/>
      <c r="BU72" s="153"/>
      <c r="BV72" s="153"/>
      <c r="BW72" s="153"/>
      <c r="BX72" s="153"/>
      <c r="BY72" s="153"/>
      <c r="BZ72" s="153"/>
      <c r="CA72" s="153"/>
      <c r="CB72" s="153"/>
      <c r="CC72" s="153"/>
      <c r="CD72" s="153"/>
      <c r="CE72" s="153"/>
      <c r="CF72" s="153"/>
      <c r="CG72" s="153"/>
    </row>
    <row r="73" spans="1:85" s="157" customFormat="1" ht="15.75" customHeight="1">
      <c r="A73" s="148" t="s">
        <v>67</v>
      </c>
      <c r="B73" s="57"/>
      <c r="C73" s="57"/>
      <c r="D73" s="57">
        <f>D16+D37+D57+D72</f>
        <v>86619</v>
      </c>
      <c r="E73" s="57">
        <f>E16+E37+E57+E72</f>
        <v>0</v>
      </c>
      <c r="F73" s="57">
        <f>F16+F37+F57+F72</f>
        <v>0</v>
      </c>
      <c r="G73" s="57">
        <f>G16+G37+G57+G72</f>
        <v>86619</v>
      </c>
      <c r="H73" s="149"/>
      <c r="I73" s="41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</row>
    <row r="74" spans="1:85" s="157" customFormat="1" ht="18" customHeight="1">
      <c r="A74" s="634" t="s">
        <v>816</v>
      </c>
      <c r="B74" s="635"/>
      <c r="C74" s="636"/>
      <c r="D74" s="635"/>
      <c r="E74" s="635"/>
      <c r="F74" s="635"/>
      <c r="G74" s="635"/>
      <c r="H74" s="635"/>
      <c r="I74" s="41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</row>
    <row r="75" spans="1:85" s="157" customFormat="1" ht="39" customHeight="1">
      <c r="A75" s="158">
        <v>26</v>
      </c>
      <c r="B75" s="931" t="s">
        <v>817</v>
      </c>
      <c r="C75" s="579" t="s">
        <v>818</v>
      </c>
      <c r="D75" s="929">
        <v>3982</v>
      </c>
      <c r="E75" s="929">
        <v>0</v>
      </c>
      <c r="F75" s="929">
        <v>0</v>
      </c>
      <c r="G75" s="929">
        <f>D75-E75-F75</f>
        <v>3982</v>
      </c>
      <c r="H75" s="155"/>
      <c r="I75" s="41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</row>
    <row r="76" spans="1:85" s="157" customFormat="1" ht="39" customHeight="1">
      <c r="A76" s="158">
        <v>27</v>
      </c>
      <c r="B76" s="929" t="s">
        <v>819</v>
      </c>
      <c r="C76" s="579" t="s">
        <v>820</v>
      </c>
      <c r="D76" s="929">
        <v>3170</v>
      </c>
      <c r="E76" s="929">
        <v>0</v>
      </c>
      <c r="F76" s="929">
        <v>0</v>
      </c>
      <c r="G76" s="929">
        <f>D76-E76-F76</f>
        <v>3170</v>
      </c>
      <c r="H76" s="155"/>
      <c r="I76" s="41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</row>
    <row r="77" spans="1:85" s="157" customFormat="1" ht="15.75" customHeight="1">
      <c r="A77" s="148" t="s">
        <v>67</v>
      </c>
      <c r="B77" s="57"/>
      <c r="C77" s="57"/>
      <c r="D77" s="57">
        <f>D75+D76</f>
        <v>7152</v>
      </c>
      <c r="E77" s="57">
        <f>E75+E76</f>
        <v>0</v>
      </c>
      <c r="F77" s="57">
        <f>F75+F76</f>
        <v>0</v>
      </c>
      <c r="G77" s="57">
        <f>G75+G76</f>
        <v>7152</v>
      </c>
      <c r="H77" s="149"/>
      <c r="I77" s="41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</row>
    <row r="78" spans="1:85" s="157" customFormat="1" ht="8.25" customHeight="1">
      <c r="A78" s="162"/>
      <c r="B78" s="163"/>
      <c r="C78" s="163"/>
      <c r="D78" s="163"/>
      <c r="E78" s="163"/>
      <c r="F78" s="163"/>
      <c r="G78" s="163"/>
      <c r="H78" s="164"/>
      <c r="I78" s="41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</row>
    <row r="79" spans="1:85" s="157" customFormat="1" ht="13.5" customHeight="1">
      <c r="A79" s="818" t="s">
        <v>34</v>
      </c>
      <c r="B79" s="819"/>
      <c r="C79" s="819"/>
      <c r="D79" s="819">
        <f>D73+D77</f>
        <v>93771</v>
      </c>
      <c r="E79" s="819">
        <f>E73+E77</f>
        <v>0</v>
      </c>
      <c r="F79" s="819">
        <f>F73+F77</f>
        <v>0</v>
      </c>
      <c r="G79" s="819">
        <f>G73+G77</f>
        <v>93771</v>
      </c>
      <c r="H79" s="806"/>
      <c r="I79" s="41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</row>
    <row r="80" spans="1:9" ht="33" customHeight="1">
      <c r="A80" s="437"/>
      <c r="B80" s="438"/>
      <c r="C80" s="443" t="s">
        <v>463</v>
      </c>
      <c r="D80" s="443"/>
      <c r="E80" s="438"/>
      <c r="F80" s="443" t="s">
        <v>464</v>
      </c>
      <c r="H80" s="443" t="s">
        <v>464</v>
      </c>
      <c r="I80" s="438"/>
    </row>
    <row r="81" spans="1:9" ht="14.25">
      <c r="A81" s="437" t="s">
        <v>472</v>
      </c>
      <c r="B81" s="438"/>
      <c r="C81" s="443" t="s">
        <v>1285</v>
      </c>
      <c r="D81" s="443"/>
      <c r="E81" s="438"/>
      <c r="F81" s="443" t="s">
        <v>975</v>
      </c>
      <c r="H81" s="443" t="s">
        <v>972</v>
      </c>
      <c r="I81" s="438"/>
    </row>
    <row r="82" spans="1:9" s="37" customFormat="1" ht="14.25">
      <c r="A82" s="437"/>
      <c r="B82" s="438"/>
      <c r="C82" s="443" t="s">
        <v>599</v>
      </c>
      <c r="D82" s="443"/>
      <c r="E82" s="438"/>
      <c r="F82" s="442" t="s">
        <v>461</v>
      </c>
      <c r="H82" s="443" t="s">
        <v>462</v>
      </c>
      <c r="I82" s="438"/>
    </row>
    <row r="83" spans="2:8" s="37" customFormat="1" ht="12.75">
      <c r="B83" s="8"/>
      <c r="C83" s="8"/>
      <c r="D83" s="8"/>
      <c r="E83" s="8"/>
      <c r="F83" s="8"/>
      <c r="G83" s="8"/>
      <c r="H83" s="8"/>
    </row>
    <row r="84" spans="2:8" s="37" customFormat="1" ht="12.75">
      <c r="B84" s="8"/>
      <c r="C84" s="8"/>
      <c r="D84" s="8"/>
      <c r="E84" s="8"/>
      <c r="F84" s="8"/>
      <c r="G84" s="8"/>
      <c r="H84" s="8"/>
    </row>
    <row r="85" spans="2:8" s="37" customFormat="1" ht="12.75">
      <c r="B85" s="8"/>
      <c r="C85" s="8"/>
      <c r="D85" s="8"/>
      <c r="E85" s="8"/>
      <c r="F85" s="8"/>
      <c r="G85" s="8"/>
      <c r="H85" s="8"/>
    </row>
    <row r="86" spans="2:8" s="37" customFormat="1" ht="12.75">
      <c r="B86" s="8"/>
      <c r="C86" s="8"/>
      <c r="D86" s="8"/>
      <c r="E86" s="8"/>
      <c r="F86" s="8"/>
      <c r="G86" s="8"/>
      <c r="H86" s="8"/>
    </row>
    <row r="87" spans="2:8" s="37" customFormat="1" ht="12.75">
      <c r="B87" s="8"/>
      <c r="C87" s="8"/>
      <c r="D87" s="8"/>
      <c r="E87" s="8"/>
      <c r="F87" s="8"/>
      <c r="G87" s="8"/>
      <c r="H87" s="8"/>
    </row>
    <row r="88" spans="2:8" s="37" customFormat="1" ht="12.75">
      <c r="B88" s="8"/>
      <c r="C88" s="8"/>
      <c r="D88" s="8"/>
      <c r="E88" s="8"/>
      <c r="F88" s="8"/>
      <c r="G88" s="8"/>
      <c r="H88" s="8"/>
    </row>
    <row r="89" spans="2:8" s="37" customFormat="1" ht="12.75">
      <c r="B89" s="8"/>
      <c r="C89" s="8"/>
      <c r="D89" s="8"/>
      <c r="E89" s="8"/>
      <c r="F89" s="8"/>
      <c r="G89" s="8"/>
      <c r="H89" s="8"/>
    </row>
    <row r="90" spans="2:8" s="37" customFormat="1" ht="12.75">
      <c r="B90" s="8"/>
      <c r="C90" s="8"/>
      <c r="D90" s="8"/>
      <c r="E90" s="8"/>
      <c r="F90" s="8"/>
      <c r="G90" s="8"/>
      <c r="H90" s="8"/>
    </row>
    <row r="91" spans="2:8" s="37" customFormat="1" ht="12.75">
      <c r="B91" s="8"/>
      <c r="C91" s="8"/>
      <c r="D91" s="8"/>
      <c r="E91" s="8"/>
      <c r="F91" s="8"/>
      <c r="G91" s="8"/>
      <c r="H91" s="8"/>
    </row>
    <row r="92" spans="2:8" s="37" customFormat="1" ht="12.75">
      <c r="B92" s="8"/>
      <c r="C92" s="8"/>
      <c r="D92" s="8"/>
      <c r="E92" s="8"/>
      <c r="F92" s="8"/>
      <c r="G92" s="8"/>
      <c r="H92" s="8"/>
    </row>
    <row r="93" spans="2:8" s="37" customFormat="1" ht="12.75">
      <c r="B93" s="8"/>
      <c r="C93" s="8"/>
      <c r="D93" s="8"/>
      <c r="E93" s="8"/>
      <c r="F93" s="8"/>
      <c r="G93" s="8"/>
      <c r="H93" s="8"/>
    </row>
    <row r="94" spans="2:8" s="37" customFormat="1" ht="12.75">
      <c r="B94" s="8"/>
      <c r="C94" s="8"/>
      <c r="D94" s="8"/>
      <c r="E94" s="8"/>
      <c r="F94" s="8"/>
      <c r="G94" s="8"/>
      <c r="H94" s="8"/>
    </row>
    <row r="95" spans="2:8" s="37" customFormat="1" ht="12.75">
      <c r="B95" s="8"/>
      <c r="C95" s="8"/>
      <c r="D95" s="8"/>
      <c r="E95" s="8"/>
      <c r="F95" s="8"/>
      <c r="G95" s="8"/>
      <c r="H95" s="8"/>
    </row>
    <row r="96" spans="2:8" s="37" customFormat="1" ht="12.75">
      <c r="B96" s="8"/>
      <c r="C96" s="8"/>
      <c r="D96" s="8"/>
      <c r="E96" s="8"/>
      <c r="F96" s="8"/>
      <c r="G96" s="8"/>
      <c r="H96" s="8"/>
    </row>
    <row r="97" spans="2:8" s="37" customFormat="1" ht="12.75">
      <c r="B97" s="8"/>
      <c r="C97" s="8"/>
      <c r="D97" s="8"/>
      <c r="E97" s="8"/>
      <c r="F97" s="8"/>
      <c r="G97" s="8"/>
      <c r="H97" s="8"/>
    </row>
    <row r="98" spans="2:8" s="37" customFormat="1" ht="12.75">
      <c r="B98" s="8"/>
      <c r="C98" s="8"/>
      <c r="D98" s="8"/>
      <c r="E98" s="8"/>
      <c r="F98" s="8"/>
      <c r="G98" s="8"/>
      <c r="H98" s="8"/>
    </row>
    <row r="99" spans="2:8" s="37" customFormat="1" ht="12.75">
      <c r="B99" s="8"/>
      <c r="C99" s="8"/>
      <c r="D99" s="8"/>
      <c r="E99" s="8"/>
      <c r="F99" s="8"/>
      <c r="G99" s="8"/>
      <c r="H99" s="8"/>
    </row>
    <row r="100" spans="2:8" s="37" customFormat="1" ht="12.75">
      <c r="B100" s="8"/>
      <c r="C100" s="8"/>
      <c r="D100" s="8"/>
      <c r="E100" s="8"/>
      <c r="F100" s="8"/>
      <c r="G100" s="8"/>
      <c r="H100" s="8"/>
    </row>
    <row r="101" spans="2:8" s="37" customFormat="1" ht="12.75">
      <c r="B101" s="8"/>
      <c r="C101" s="8"/>
      <c r="D101" s="8"/>
      <c r="E101" s="8"/>
      <c r="F101" s="8"/>
      <c r="G101" s="8"/>
      <c r="H101" s="8"/>
    </row>
    <row r="102" spans="2:8" s="37" customFormat="1" ht="12.75">
      <c r="B102" s="8"/>
      <c r="C102" s="8"/>
      <c r="D102" s="8"/>
      <c r="E102" s="8"/>
      <c r="F102" s="8"/>
      <c r="G102" s="8"/>
      <c r="H102" s="8"/>
    </row>
    <row r="103" spans="2:8" s="37" customFormat="1" ht="12.75">
      <c r="B103" s="8"/>
      <c r="C103" s="8"/>
      <c r="D103" s="8"/>
      <c r="E103" s="8"/>
      <c r="F103" s="8"/>
      <c r="G103" s="8"/>
      <c r="H103" s="8"/>
    </row>
    <row r="104" spans="2:8" s="37" customFormat="1" ht="12.75">
      <c r="B104" s="8"/>
      <c r="C104" s="8"/>
      <c r="D104" s="8"/>
      <c r="E104" s="8"/>
      <c r="F104" s="8"/>
      <c r="G104" s="8"/>
      <c r="H104" s="8"/>
    </row>
    <row r="105" spans="2:8" s="37" customFormat="1" ht="12.75">
      <c r="B105" s="8"/>
      <c r="C105" s="8"/>
      <c r="D105" s="8"/>
      <c r="E105" s="8"/>
      <c r="F105" s="8"/>
      <c r="G105" s="8"/>
      <c r="H105" s="8"/>
    </row>
    <row r="106" spans="2:8" s="37" customFormat="1" ht="12.75">
      <c r="B106" s="8"/>
      <c r="C106" s="8"/>
      <c r="D106" s="8"/>
      <c r="E106" s="8"/>
      <c r="F106" s="8"/>
      <c r="G106" s="8"/>
      <c r="H106" s="8"/>
    </row>
    <row r="107" spans="2:8" s="37" customFormat="1" ht="12.75">
      <c r="B107" s="8"/>
      <c r="C107" s="8"/>
      <c r="D107" s="8"/>
      <c r="E107" s="8"/>
      <c r="F107" s="8"/>
      <c r="G107" s="8"/>
      <c r="H107" s="8"/>
    </row>
    <row r="108" spans="2:8" s="37" customFormat="1" ht="12.75">
      <c r="B108" s="8"/>
      <c r="C108" s="8"/>
      <c r="D108" s="8"/>
      <c r="E108" s="8"/>
      <c r="F108" s="8"/>
      <c r="G108" s="8"/>
      <c r="H108" s="8"/>
    </row>
    <row r="109" spans="2:8" s="37" customFormat="1" ht="12.75">
      <c r="B109" s="8"/>
      <c r="C109" s="8"/>
      <c r="D109" s="8"/>
      <c r="E109" s="8"/>
      <c r="F109" s="8"/>
      <c r="G109" s="8"/>
      <c r="H109" s="8"/>
    </row>
    <row r="110" spans="2:8" s="37" customFormat="1" ht="12.75">
      <c r="B110" s="8"/>
      <c r="C110" s="8"/>
      <c r="D110" s="8"/>
      <c r="E110" s="8"/>
      <c r="F110" s="8"/>
      <c r="G110" s="8"/>
      <c r="H110" s="8"/>
    </row>
    <row r="111" spans="2:8" s="37" customFormat="1" ht="12.75">
      <c r="B111" s="8"/>
      <c r="C111" s="8"/>
      <c r="D111" s="8"/>
      <c r="E111" s="8"/>
      <c r="F111" s="8"/>
      <c r="G111" s="8"/>
      <c r="H111" s="8"/>
    </row>
    <row r="112" spans="2:8" s="37" customFormat="1" ht="12.75">
      <c r="B112" s="8"/>
      <c r="C112" s="8"/>
      <c r="D112" s="8"/>
      <c r="E112" s="8"/>
      <c r="F112" s="8"/>
      <c r="G112" s="8"/>
      <c r="H112" s="8"/>
    </row>
    <row r="113" spans="2:8" s="37" customFormat="1" ht="12.75">
      <c r="B113" s="8"/>
      <c r="C113" s="8"/>
      <c r="D113" s="8"/>
      <c r="E113" s="8"/>
      <c r="F113" s="8"/>
      <c r="G113" s="8"/>
      <c r="H113" s="8"/>
    </row>
    <row r="114" spans="2:8" s="37" customFormat="1" ht="12.75">
      <c r="B114" s="8"/>
      <c r="C114" s="8"/>
      <c r="D114" s="8"/>
      <c r="E114" s="8"/>
      <c r="F114" s="8"/>
      <c r="G114" s="8"/>
      <c r="H114" s="8"/>
    </row>
    <row r="115" spans="2:8" s="37" customFormat="1" ht="12.75">
      <c r="B115" s="8"/>
      <c r="C115" s="8"/>
      <c r="D115" s="8"/>
      <c r="E115" s="8"/>
      <c r="F115" s="8"/>
      <c r="G115" s="8"/>
      <c r="H115" s="8"/>
    </row>
    <row r="116" spans="2:8" s="37" customFormat="1" ht="12.75">
      <c r="B116" s="8"/>
      <c r="C116" s="8"/>
      <c r="D116" s="8"/>
      <c r="E116" s="8"/>
      <c r="F116" s="8"/>
      <c r="G116" s="8"/>
      <c r="H116" s="8"/>
    </row>
    <row r="117" spans="2:8" s="37" customFormat="1" ht="12.75">
      <c r="B117" s="8"/>
      <c r="C117" s="8"/>
      <c r="D117" s="8"/>
      <c r="E117" s="8"/>
      <c r="F117" s="8"/>
      <c r="G117" s="8"/>
      <c r="H117" s="8"/>
    </row>
    <row r="118" spans="2:8" s="37" customFormat="1" ht="12.75">
      <c r="B118" s="8"/>
      <c r="C118" s="8"/>
      <c r="D118" s="8"/>
      <c r="E118" s="8"/>
      <c r="F118" s="8"/>
      <c r="G118" s="8"/>
      <c r="H118" s="8"/>
    </row>
    <row r="119" spans="2:8" s="37" customFormat="1" ht="12.75">
      <c r="B119" s="8"/>
      <c r="C119" s="8"/>
      <c r="D119" s="8"/>
      <c r="E119" s="8"/>
      <c r="F119" s="8"/>
      <c r="G119" s="8"/>
      <c r="H119" s="8"/>
    </row>
    <row r="120" spans="2:8" s="37" customFormat="1" ht="12.75">
      <c r="B120" s="8"/>
      <c r="C120" s="8"/>
      <c r="D120" s="8"/>
      <c r="E120" s="8"/>
      <c r="F120" s="8"/>
      <c r="G120" s="8"/>
      <c r="H120" s="8"/>
    </row>
    <row r="121" spans="2:8" s="37" customFormat="1" ht="12.75">
      <c r="B121" s="8"/>
      <c r="C121" s="8"/>
      <c r="D121" s="8"/>
      <c r="E121" s="8"/>
      <c r="F121" s="8"/>
      <c r="G121" s="8"/>
      <c r="H121" s="8"/>
    </row>
    <row r="122" spans="2:8" s="37" customFormat="1" ht="12.75">
      <c r="B122" s="8"/>
      <c r="C122" s="8"/>
      <c r="D122" s="8"/>
      <c r="E122" s="8"/>
      <c r="F122" s="8"/>
      <c r="G122" s="8"/>
      <c r="H122" s="8"/>
    </row>
    <row r="123" spans="2:8" s="37" customFormat="1" ht="12.75">
      <c r="B123" s="8"/>
      <c r="C123" s="8"/>
      <c r="D123" s="8"/>
      <c r="E123" s="8"/>
      <c r="F123" s="8"/>
      <c r="G123" s="8"/>
      <c r="H123" s="8"/>
    </row>
    <row r="124" spans="2:8" s="37" customFormat="1" ht="12.75">
      <c r="B124" s="8"/>
      <c r="C124" s="8"/>
      <c r="D124" s="8"/>
      <c r="E124" s="8"/>
      <c r="F124" s="8"/>
      <c r="G124" s="8"/>
      <c r="H124" s="8"/>
    </row>
    <row r="125" spans="2:8" s="37" customFormat="1" ht="12.75">
      <c r="B125" s="8"/>
      <c r="C125" s="8"/>
      <c r="D125" s="8"/>
      <c r="E125" s="8"/>
      <c r="F125" s="8"/>
      <c r="G125" s="8"/>
      <c r="H125" s="8"/>
    </row>
    <row r="126" spans="2:8" s="37" customFormat="1" ht="12.75">
      <c r="B126" s="8"/>
      <c r="C126" s="8"/>
      <c r="D126" s="8"/>
      <c r="E126" s="8"/>
      <c r="F126" s="8"/>
      <c r="G126" s="8"/>
      <c r="H126" s="8"/>
    </row>
    <row r="127" spans="2:8" s="37" customFormat="1" ht="12.75">
      <c r="B127" s="8"/>
      <c r="C127" s="8"/>
      <c r="D127" s="8"/>
      <c r="E127" s="8"/>
      <c r="F127" s="8"/>
      <c r="G127" s="8"/>
      <c r="H127" s="8"/>
    </row>
    <row r="128" spans="2:8" s="37" customFormat="1" ht="12.75">
      <c r="B128" s="8"/>
      <c r="C128" s="8"/>
      <c r="D128" s="8"/>
      <c r="E128" s="8"/>
      <c r="F128" s="8"/>
      <c r="G128" s="8"/>
      <c r="H128" s="8"/>
    </row>
    <row r="129" spans="2:8" s="37" customFormat="1" ht="12.75">
      <c r="B129" s="8"/>
      <c r="C129" s="8"/>
      <c r="D129" s="8"/>
      <c r="E129" s="8"/>
      <c r="F129" s="8"/>
      <c r="G129" s="8"/>
      <c r="H129" s="8"/>
    </row>
    <row r="130" spans="2:8" s="37" customFormat="1" ht="12.75">
      <c r="B130" s="8"/>
      <c r="C130" s="8"/>
      <c r="D130" s="8"/>
      <c r="E130" s="8"/>
      <c r="F130" s="8"/>
      <c r="G130" s="8"/>
      <c r="H130" s="8"/>
    </row>
    <row r="131" spans="2:8" s="37" customFormat="1" ht="12.75">
      <c r="B131" s="8"/>
      <c r="C131" s="8"/>
      <c r="D131" s="8"/>
      <c r="E131" s="8"/>
      <c r="F131" s="8"/>
      <c r="G131" s="8"/>
      <c r="H131" s="8"/>
    </row>
    <row r="132" spans="2:8" s="37" customFormat="1" ht="12.75">
      <c r="B132" s="8"/>
      <c r="C132" s="8"/>
      <c r="D132" s="8"/>
      <c r="E132" s="8"/>
      <c r="F132" s="8"/>
      <c r="G132" s="8"/>
      <c r="H132" s="8"/>
    </row>
    <row r="133" spans="2:8" s="37" customFormat="1" ht="12.75">
      <c r="B133" s="8"/>
      <c r="C133" s="8"/>
      <c r="D133" s="8"/>
      <c r="E133" s="8"/>
      <c r="F133" s="8"/>
      <c r="G133" s="8"/>
      <c r="H133" s="8"/>
    </row>
    <row r="134" spans="2:8" s="37" customFormat="1" ht="12.75">
      <c r="B134" s="8"/>
      <c r="C134" s="8"/>
      <c r="D134" s="8"/>
      <c r="E134" s="8"/>
      <c r="F134" s="8"/>
      <c r="G134" s="8"/>
      <c r="H134" s="8"/>
    </row>
    <row r="135" spans="2:8" s="37" customFormat="1" ht="12.75">
      <c r="B135" s="8"/>
      <c r="C135" s="8"/>
      <c r="D135" s="8"/>
      <c r="E135" s="8"/>
      <c r="F135" s="8"/>
      <c r="G135" s="8"/>
      <c r="H135" s="8"/>
    </row>
    <row r="136" spans="2:8" s="37" customFormat="1" ht="12.75">
      <c r="B136" s="8"/>
      <c r="C136" s="8"/>
      <c r="D136" s="8"/>
      <c r="E136" s="8"/>
      <c r="F136" s="8"/>
      <c r="G136" s="8"/>
      <c r="H136" s="8"/>
    </row>
    <row r="137" spans="2:8" s="37" customFormat="1" ht="12.75">
      <c r="B137" s="8"/>
      <c r="C137" s="8"/>
      <c r="D137" s="8"/>
      <c r="E137" s="8"/>
      <c r="F137" s="8"/>
      <c r="G137" s="8"/>
      <c r="H137" s="8"/>
    </row>
    <row r="138" spans="2:8" s="37" customFormat="1" ht="12.75">
      <c r="B138" s="8"/>
      <c r="C138" s="8"/>
      <c r="D138" s="8"/>
      <c r="E138" s="8"/>
      <c r="F138" s="8"/>
      <c r="G138" s="8"/>
      <c r="H138" s="8"/>
    </row>
    <row r="139" spans="2:8" s="37" customFormat="1" ht="12.75">
      <c r="B139" s="8"/>
      <c r="C139" s="8"/>
      <c r="D139" s="8"/>
      <c r="E139" s="8"/>
      <c r="F139" s="8"/>
      <c r="G139" s="8"/>
      <c r="H139" s="8"/>
    </row>
    <row r="140" spans="2:8" s="37" customFormat="1" ht="12.75">
      <c r="B140" s="8"/>
      <c r="C140" s="8"/>
      <c r="D140" s="8"/>
      <c r="E140" s="8"/>
      <c r="F140" s="8"/>
      <c r="G140" s="8"/>
      <c r="H140" s="8"/>
    </row>
    <row r="141" spans="2:8" s="37" customFormat="1" ht="12.75">
      <c r="B141" s="8"/>
      <c r="C141" s="8"/>
      <c r="D141" s="8"/>
      <c r="E141" s="8"/>
      <c r="F141" s="8"/>
      <c r="G141" s="8"/>
      <c r="H141" s="8"/>
    </row>
    <row r="142" spans="2:8" s="37" customFormat="1" ht="12.75">
      <c r="B142" s="8"/>
      <c r="C142" s="8"/>
      <c r="D142" s="8"/>
      <c r="E142" s="8"/>
      <c r="F142" s="8"/>
      <c r="G142" s="8"/>
      <c r="H142" s="8"/>
    </row>
    <row r="143" spans="2:8" s="37" customFormat="1" ht="12.75">
      <c r="B143" s="8"/>
      <c r="C143" s="8"/>
      <c r="D143" s="8"/>
      <c r="E143" s="8"/>
      <c r="F143" s="8"/>
      <c r="G143" s="8"/>
      <c r="H143" s="8"/>
    </row>
    <row r="144" spans="2:8" s="37" customFormat="1" ht="12.75">
      <c r="B144" s="8"/>
      <c r="C144" s="8"/>
      <c r="D144" s="8"/>
      <c r="E144" s="8"/>
      <c r="F144" s="8"/>
      <c r="G144" s="8"/>
      <c r="H144" s="8"/>
    </row>
    <row r="145" spans="2:8" s="37" customFormat="1" ht="12.75">
      <c r="B145" s="8"/>
      <c r="C145" s="8"/>
      <c r="D145" s="8"/>
      <c r="E145" s="8"/>
      <c r="F145" s="8"/>
      <c r="G145" s="8"/>
      <c r="H145" s="8"/>
    </row>
    <row r="146" spans="2:8" s="37" customFormat="1" ht="12.75">
      <c r="B146" s="8"/>
      <c r="C146" s="8"/>
      <c r="D146" s="8"/>
      <c r="E146" s="8"/>
      <c r="F146" s="8"/>
      <c r="G146" s="8"/>
      <c r="H146" s="8"/>
    </row>
    <row r="147" spans="2:8" s="37" customFormat="1" ht="12.75">
      <c r="B147" s="8"/>
      <c r="C147" s="8"/>
      <c r="D147" s="8"/>
      <c r="E147" s="8"/>
      <c r="F147" s="8"/>
      <c r="G147" s="8"/>
      <c r="H147" s="8"/>
    </row>
    <row r="148" spans="2:8" s="37" customFormat="1" ht="12.75">
      <c r="B148" s="8"/>
      <c r="C148" s="8"/>
      <c r="D148" s="8"/>
      <c r="E148" s="8"/>
      <c r="F148" s="8"/>
      <c r="G148" s="8"/>
      <c r="H148" s="8"/>
    </row>
    <row r="149" spans="2:8" s="37" customFormat="1" ht="12.75">
      <c r="B149" s="8"/>
      <c r="C149" s="8"/>
      <c r="D149" s="8"/>
      <c r="E149" s="8"/>
      <c r="F149" s="8"/>
      <c r="G149" s="8"/>
      <c r="H149" s="8"/>
    </row>
    <row r="150" spans="2:8" s="37" customFormat="1" ht="12.75">
      <c r="B150" s="8"/>
      <c r="C150" s="8"/>
      <c r="D150" s="8"/>
      <c r="E150" s="8"/>
      <c r="F150" s="8"/>
      <c r="G150" s="8"/>
      <c r="H150" s="8"/>
    </row>
    <row r="151" spans="2:8" s="37" customFormat="1" ht="12.75">
      <c r="B151" s="8"/>
      <c r="C151" s="8"/>
      <c r="D151" s="8"/>
      <c r="E151" s="8"/>
      <c r="F151" s="8"/>
      <c r="G151" s="8"/>
      <c r="H151" s="8"/>
    </row>
    <row r="152" spans="2:8" s="37" customFormat="1" ht="12.75">
      <c r="B152" s="8"/>
      <c r="C152" s="8"/>
      <c r="D152" s="8"/>
      <c r="E152" s="8"/>
      <c r="F152" s="8"/>
      <c r="G152" s="8"/>
      <c r="H152" s="8"/>
    </row>
    <row r="153" spans="2:8" s="37" customFormat="1" ht="12.75">
      <c r="B153" s="8"/>
      <c r="C153" s="8"/>
      <c r="D153" s="8"/>
      <c r="E153" s="8"/>
      <c r="F153" s="8"/>
      <c r="G153" s="8"/>
      <c r="H153" s="8"/>
    </row>
    <row r="154" spans="2:8" s="37" customFormat="1" ht="12.75">
      <c r="B154" s="8"/>
      <c r="C154" s="8"/>
      <c r="D154" s="8"/>
      <c r="E154" s="8"/>
      <c r="F154" s="8"/>
      <c r="G154" s="8"/>
      <c r="H154" s="8"/>
    </row>
    <row r="155" spans="2:8" s="37" customFormat="1" ht="12.75">
      <c r="B155" s="8"/>
      <c r="C155" s="8"/>
      <c r="D155" s="8"/>
      <c r="E155" s="8"/>
      <c r="F155" s="8"/>
      <c r="G155" s="8"/>
      <c r="H155" s="8"/>
    </row>
    <row r="156" spans="2:8" s="37" customFormat="1" ht="12.75">
      <c r="B156" s="8"/>
      <c r="C156" s="8"/>
      <c r="D156" s="8"/>
      <c r="E156" s="8"/>
      <c r="F156" s="8"/>
      <c r="G156" s="8"/>
      <c r="H156" s="8"/>
    </row>
    <row r="157" spans="2:8" s="37" customFormat="1" ht="12.75">
      <c r="B157" s="8"/>
      <c r="C157" s="8"/>
      <c r="D157" s="8"/>
      <c r="E157" s="8"/>
      <c r="F157" s="8"/>
      <c r="G157" s="8"/>
      <c r="H157" s="8"/>
    </row>
    <row r="158" spans="2:8" s="37" customFormat="1" ht="12.75">
      <c r="B158" s="8"/>
      <c r="C158" s="8"/>
      <c r="D158" s="8"/>
      <c r="E158" s="8"/>
      <c r="F158" s="8"/>
      <c r="G158" s="8"/>
      <c r="H158" s="8"/>
    </row>
    <row r="159" spans="2:8" s="37" customFormat="1" ht="12.75">
      <c r="B159" s="8"/>
      <c r="C159" s="8"/>
      <c r="D159" s="8"/>
      <c r="E159" s="8"/>
      <c r="F159" s="8"/>
      <c r="G159" s="8"/>
      <c r="H159" s="8"/>
    </row>
    <row r="160" spans="2:8" s="37" customFormat="1" ht="12.75">
      <c r="B160" s="8"/>
      <c r="C160" s="8"/>
      <c r="D160" s="8"/>
      <c r="E160" s="8"/>
      <c r="F160" s="8"/>
      <c r="G160" s="8"/>
      <c r="H160" s="8"/>
    </row>
    <row r="161" spans="2:8" s="37" customFormat="1" ht="12.75">
      <c r="B161" s="8"/>
      <c r="C161" s="8"/>
      <c r="D161" s="8"/>
      <c r="E161" s="8"/>
      <c r="F161" s="8"/>
      <c r="G161" s="8"/>
      <c r="H161" s="8"/>
    </row>
    <row r="162" spans="2:8" s="37" customFormat="1" ht="12.75">
      <c r="B162" s="8"/>
      <c r="C162" s="8"/>
      <c r="D162" s="8"/>
      <c r="E162" s="8"/>
      <c r="F162" s="8"/>
      <c r="G162" s="8"/>
      <c r="H162" s="8"/>
    </row>
    <row r="163" spans="2:8" s="37" customFormat="1" ht="12.75">
      <c r="B163" s="8"/>
      <c r="C163" s="8"/>
      <c r="D163" s="8"/>
      <c r="E163" s="8"/>
      <c r="F163" s="8"/>
      <c r="G163" s="8"/>
      <c r="H163" s="8"/>
    </row>
    <row r="164" spans="2:8" s="37" customFormat="1" ht="12.75">
      <c r="B164" s="8"/>
      <c r="C164" s="8"/>
      <c r="D164" s="8"/>
      <c r="E164" s="8"/>
      <c r="F164" s="8"/>
      <c r="G164" s="8"/>
      <c r="H164" s="8"/>
    </row>
    <row r="165" spans="2:8" s="37" customFormat="1" ht="12.75">
      <c r="B165" s="8"/>
      <c r="C165" s="8"/>
      <c r="D165" s="8"/>
      <c r="E165" s="8"/>
      <c r="F165" s="8"/>
      <c r="G165" s="8"/>
      <c r="H165" s="8"/>
    </row>
    <row r="166" spans="2:8" s="37" customFormat="1" ht="12.75">
      <c r="B166" s="8"/>
      <c r="C166" s="8"/>
      <c r="D166" s="8"/>
      <c r="E166" s="8"/>
      <c r="F166" s="8"/>
      <c r="G166" s="8"/>
      <c r="H166" s="8"/>
    </row>
    <row r="167" spans="2:8" s="37" customFormat="1" ht="12.75">
      <c r="B167" s="8"/>
      <c r="C167" s="8"/>
      <c r="D167" s="8"/>
      <c r="E167" s="8"/>
      <c r="F167" s="8"/>
      <c r="G167" s="8"/>
      <c r="H167" s="8"/>
    </row>
    <row r="168" spans="2:8" s="37" customFormat="1" ht="12.75">
      <c r="B168" s="8"/>
      <c r="C168" s="8"/>
      <c r="D168" s="8"/>
      <c r="E168" s="8"/>
      <c r="F168" s="8"/>
      <c r="G168" s="8"/>
      <c r="H168" s="8"/>
    </row>
    <row r="169" spans="2:8" s="37" customFormat="1" ht="12.75">
      <c r="B169" s="8"/>
      <c r="C169" s="8"/>
      <c r="D169" s="8"/>
      <c r="E169" s="8"/>
      <c r="F169" s="8"/>
      <c r="G169" s="8"/>
      <c r="H169" s="8"/>
    </row>
    <row r="170" spans="2:8" s="37" customFormat="1" ht="12.75">
      <c r="B170" s="8"/>
      <c r="C170" s="8"/>
      <c r="D170" s="8"/>
      <c r="E170" s="8"/>
      <c r="F170" s="8"/>
      <c r="G170" s="8"/>
      <c r="H170" s="8"/>
    </row>
    <row r="171" spans="2:8" s="37" customFormat="1" ht="12.75">
      <c r="B171" s="8"/>
      <c r="C171" s="8"/>
      <c r="D171" s="8"/>
      <c r="E171" s="8"/>
      <c r="F171" s="8"/>
      <c r="G171" s="8"/>
      <c r="H171" s="8"/>
    </row>
    <row r="172" spans="2:8" s="37" customFormat="1" ht="12.75">
      <c r="B172" s="8"/>
      <c r="C172" s="8"/>
      <c r="D172" s="8"/>
      <c r="E172" s="8"/>
      <c r="F172" s="8"/>
      <c r="G172" s="8"/>
      <c r="H172" s="8"/>
    </row>
    <row r="173" spans="2:8" s="37" customFormat="1" ht="12.75">
      <c r="B173" s="8"/>
      <c r="C173" s="8"/>
      <c r="D173" s="8"/>
      <c r="E173" s="8"/>
      <c r="F173" s="8"/>
      <c r="G173" s="8"/>
      <c r="H173" s="8"/>
    </row>
    <row r="174" spans="2:8" s="37" customFormat="1" ht="12.75">
      <c r="B174" s="8"/>
      <c r="C174" s="8"/>
      <c r="D174" s="8"/>
      <c r="E174" s="8"/>
      <c r="F174" s="8"/>
      <c r="G174" s="8"/>
      <c r="H174" s="8"/>
    </row>
    <row r="175" spans="2:8" s="37" customFormat="1" ht="12.75">
      <c r="B175" s="8"/>
      <c r="C175" s="8"/>
      <c r="D175" s="8"/>
      <c r="E175" s="8"/>
      <c r="F175" s="8"/>
      <c r="G175" s="8"/>
      <c r="H175" s="8"/>
    </row>
    <row r="176" spans="2:8" s="37" customFormat="1" ht="12.75">
      <c r="B176" s="8"/>
      <c r="C176" s="8"/>
      <c r="D176" s="8"/>
      <c r="E176" s="8"/>
      <c r="F176" s="8"/>
      <c r="G176" s="8"/>
      <c r="H176" s="8"/>
    </row>
    <row r="177" spans="2:8" s="37" customFormat="1" ht="12.75">
      <c r="B177" s="8"/>
      <c r="C177" s="8"/>
      <c r="D177" s="8"/>
      <c r="E177" s="8"/>
      <c r="F177" s="8"/>
      <c r="G177" s="8"/>
      <c r="H177" s="8"/>
    </row>
    <row r="178" spans="2:8" s="37" customFormat="1" ht="12.75">
      <c r="B178" s="8"/>
      <c r="C178" s="8"/>
      <c r="D178" s="8"/>
      <c r="E178" s="8"/>
      <c r="F178" s="8"/>
      <c r="G178" s="8"/>
      <c r="H178" s="8"/>
    </row>
    <row r="179" spans="2:8" s="37" customFormat="1" ht="12.75">
      <c r="B179" s="8"/>
      <c r="C179" s="8"/>
      <c r="D179" s="8"/>
      <c r="E179" s="8"/>
      <c r="F179" s="8"/>
      <c r="G179" s="8"/>
      <c r="H179" s="8"/>
    </row>
    <row r="180" spans="2:8" s="37" customFormat="1" ht="12.75">
      <c r="B180" s="8"/>
      <c r="C180" s="8"/>
      <c r="D180" s="8"/>
      <c r="E180" s="8"/>
      <c r="F180" s="8"/>
      <c r="G180" s="8"/>
      <c r="H180" s="8"/>
    </row>
    <row r="181" spans="2:8" s="37" customFormat="1" ht="12.75">
      <c r="B181" s="8"/>
      <c r="C181" s="8"/>
      <c r="D181" s="8"/>
      <c r="E181" s="8"/>
      <c r="F181" s="8"/>
      <c r="G181" s="8"/>
      <c r="H181" s="8"/>
    </row>
    <row r="182" spans="2:8" s="37" customFormat="1" ht="12.75">
      <c r="B182" s="8"/>
      <c r="C182" s="8"/>
      <c r="D182" s="8"/>
      <c r="E182" s="8"/>
      <c r="F182" s="8"/>
      <c r="G182" s="8"/>
      <c r="H182" s="8"/>
    </row>
    <row r="183" spans="2:8" s="37" customFormat="1" ht="12.75">
      <c r="B183" s="8"/>
      <c r="C183" s="8"/>
      <c r="D183" s="8"/>
      <c r="E183" s="8"/>
      <c r="F183" s="8"/>
      <c r="G183" s="8"/>
      <c r="H183" s="8"/>
    </row>
    <row r="184" spans="2:8" s="37" customFormat="1" ht="12.75">
      <c r="B184" s="8"/>
      <c r="C184" s="8"/>
      <c r="D184" s="8"/>
      <c r="E184" s="8"/>
      <c r="F184" s="8"/>
      <c r="G184" s="8"/>
      <c r="H184" s="8"/>
    </row>
    <row r="185" spans="2:8" s="37" customFormat="1" ht="12.75">
      <c r="B185" s="8"/>
      <c r="C185" s="8"/>
      <c r="D185" s="8"/>
      <c r="E185" s="8"/>
      <c r="F185" s="8"/>
      <c r="G185" s="8"/>
      <c r="H185" s="8"/>
    </row>
    <row r="186" spans="2:8" s="37" customFormat="1" ht="12.75">
      <c r="B186" s="8"/>
      <c r="C186" s="8"/>
      <c r="D186" s="8"/>
      <c r="E186" s="8"/>
      <c r="F186" s="8"/>
      <c r="G186" s="8"/>
      <c r="H186" s="8"/>
    </row>
    <row r="187" spans="2:8" s="37" customFormat="1" ht="12.75">
      <c r="B187" s="8"/>
      <c r="C187" s="8"/>
      <c r="D187" s="8"/>
      <c r="E187" s="8"/>
      <c r="F187" s="8"/>
      <c r="G187" s="8"/>
      <c r="H187" s="8"/>
    </row>
    <row r="188" spans="2:8" s="37" customFormat="1" ht="12.75">
      <c r="B188" s="8"/>
      <c r="C188" s="8"/>
      <c r="D188" s="8"/>
      <c r="E188" s="8"/>
      <c r="F188" s="8"/>
      <c r="G188" s="8"/>
      <c r="H188" s="8"/>
    </row>
    <row r="189" spans="2:8" s="37" customFormat="1" ht="12.75">
      <c r="B189" s="8"/>
      <c r="C189" s="8"/>
      <c r="D189" s="8"/>
      <c r="E189" s="8"/>
      <c r="F189" s="8"/>
      <c r="G189" s="8"/>
      <c r="H189" s="8"/>
    </row>
    <row r="190" spans="2:8" s="37" customFormat="1" ht="12.75">
      <c r="B190" s="8"/>
      <c r="C190" s="8"/>
      <c r="D190" s="8"/>
      <c r="E190" s="8"/>
      <c r="F190" s="8"/>
      <c r="G190" s="8"/>
      <c r="H190" s="8"/>
    </row>
    <row r="191" spans="2:8" s="37" customFormat="1" ht="12.75">
      <c r="B191" s="8"/>
      <c r="C191" s="8"/>
      <c r="D191" s="8"/>
      <c r="E191" s="8"/>
      <c r="F191" s="8"/>
      <c r="G191" s="8"/>
      <c r="H191" s="8"/>
    </row>
    <row r="192" spans="2:8" s="37" customFormat="1" ht="12.75">
      <c r="B192" s="8"/>
      <c r="C192" s="8"/>
      <c r="D192" s="8"/>
      <c r="E192" s="8"/>
      <c r="F192" s="8"/>
      <c r="G192" s="8"/>
      <c r="H192" s="8"/>
    </row>
    <row r="193" spans="2:8" s="37" customFormat="1" ht="12.75">
      <c r="B193" s="8"/>
      <c r="C193" s="8"/>
      <c r="D193" s="8"/>
      <c r="E193" s="8"/>
      <c r="F193" s="8"/>
      <c r="G193" s="8"/>
      <c r="H193" s="8"/>
    </row>
    <row r="194" spans="2:8" s="37" customFormat="1" ht="12.75">
      <c r="B194" s="8"/>
      <c r="C194" s="8"/>
      <c r="D194" s="8"/>
      <c r="E194" s="8"/>
      <c r="F194" s="8"/>
      <c r="G194" s="8"/>
      <c r="H194" s="8"/>
    </row>
    <row r="195" spans="2:8" s="37" customFormat="1" ht="12.75">
      <c r="B195" s="8"/>
      <c r="C195" s="8"/>
      <c r="D195" s="8"/>
      <c r="E195" s="8"/>
      <c r="F195" s="8"/>
      <c r="G195" s="8"/>
      <c r="H195" s="8"/>
    </row>
    <row r="196" spans="2:8" s="37" customFormat="1" ht="12.75">
      <c r="B196" s="8"/>
      <c r="C196" s="8"/>
      <c r="D196" s="8"/>
      <c r="E196" s="8"/>
      <c r="F196" s="8"/>
      <c r="G196" s="8"/>
      <c r="H196" s="8"/>
    </row>
    <row r="197" spans="2:8" s="37" customFormat="1" ht="12.75">
      <c r="B197" s="8"/>
      <c r="C197" s="8"/>
      <c r="D197" s="8"/>
      <c r="E197" s="8"/>
      <c r="F197" s="8"/>
      <c r="G197" s="8"/>
      <c r="H197" s="8"/>
    </row>
    <row r="198" spans="2:8" s="37" customFormat="1" ht="12.75">
      <c r="B198" s="8"/>
      <c r="C198" s="8"/>
      <c r="D198" s="8"/>
      <c r="E198" s="8"/>
      <c r="F198" s="8"/>
      <c r="G198" s="8"/>
      <c r="H198" s="8"/>
    </row>
    <row r="199" spans="2:8" s="37" customFormat="1" ht="12.75">
      <c r="B199" s="8"/>
      <c r="C199" s="8"/>
      <c r="D199" s="8"/>
      <c r="E199" s="8"/>
      <c r="F199" s="8"/>
      <c r="G199" s="8"/>
      <c r="H199" s="8"/>
    </row>
    <row r="200" spans="2:8" s="37" customFormat="1" ht="12.75">
      <c r="B200" s="8"/>
      <c r="C200" s="8"/>
      <c r="D200" s="8"/>
      <c r="E200" s="8"/>
      <c r="F200" s="8"/>
      <c r="G200" s="8"/>
      <c r="H200" s="8"/>
    </row>
    <row r="201" spans="2:8" s="37" customFormat="1" ht="12.75">
      <c r="B201" s="8"/>
      <c r="C201" s="8"/>
      <c r="D201" s="8"/>
      <c r="E201" s="8"/>
      <c r="F201" s="8"/>
      <c r="G201" s="8"/>
      <c r="H201" s="8"/>
    </row>
    <row r="202" spans="2:8" s="37" customFormat="1" ht="12.75">
      <c r="B202" s="8"/>
      <c r="C202" s="8"/>
      <c r="D202" s="8"/>
      <c r="E202" s="8"/>
      <c r="F202" s="8"/>
      <c r="G202" s="8"/>
      <c r="H202" s="8"/>
    </row>
    <row r="203" spans="2:8" s="37" customFormat="1" ht="12.75">
      <c r="B203" s="8"/>
      <c r="C203" s="8"/>
      <c r="D203" s="8"/>
      <c r="E203" s="8"/>
      <c r="F203" s="8"/>
      <c r="G203" s="8"/>
      <c r="H203" s="8"/>
    </row>
    <row r="204" spans="2:8" s="37" customFormat="1" ht="12.75">
      <c r="B204" s="8"/>
      <c r="C204" s="8"/>
      <c r="D204" s="8"/>
      <c r="E204" s="8"/>
      <c r="F204" s="8"/>
      <c r="G204" s="8"/>
      <c r="H204" s="8"/>
    </row>
    <row r="205" spans="2:8" s="37" customFormat="1" ht="12.75">
      <c r="B205" s="8"/>
      <c r="C205" s="8"/>
      <c r="D205" s="8"/>
      <c r="E205" s="8"/>
      <c r="F205" s="8"/>
      <c r="G205" s="8"/>
      <c r="H205" s="8"/>
    </row>
    <row r="206" spans="2:8" s="37" customFormat="1" ht="12.75">
      <c r="B206" s="8"/>
      <c r="C206" s="8"/>
      <c r="D206" s="8"/>
      <c r="E206" s="8"/>
      <c r="F206" s="8"/>
      <c r="G206" s="8"/>
      <c r="H206" s="8"/>
    </row>
    <row r="207" spans="2:8" s="37" customFormat="1" ht="12.75">
      <c r="B207" s="8"/>
      <c r="C207" s="8"/>
      <c r="D207" s="8"/>
      <c r="E207" s="8"/>
      <c r="F207" s="8"/>
      <c r="G207" s="8"/>
      <c r="H207" s="8"/>
    </row>
    <row r="208" spans="2:8" s="37" customFormat="1" ht="12.75">
      <c r="B208" s="8"/>
      <c r="C208" s="8"/>
      <c r="D208" s="8"/>
      <c r="E208" s="8"/>
      <c r="F208" s="8"/>
      <c r="G208" s="8"/>
      <c r="H208" s="8"/>
    </row>
    <row r="209" spans="2:8" s="37" customFormat="1" ht="12.75">
      <c r="B209" s="8"/>
      <c r="C209" s="8"/>
      <c r="D209" s="8"/>
      <c r="E209" s="8"/>
      <c r="F209" s="8"/>
      <c r="G209" s="8"/>
      <c r="H209" s="8"/>
    </row>
    <row r="210" spans="2:8" s="37" customFormat="1" ht="12.75">
      <c r="B210" s="8"/>
      <c r="C210" s="8"/>
      <c r="D210" s="8"/>
      <c r="E210" s="8"/>
      <c r="F210" s="8"/>
      <c r="G210" s="8"/>
      <c r="H210" s="8"/>
    </row>
    <row r="211" spans="2:8" s="37" customFormat="1" ht="12.75">
      <c r="B211" s="8"/>
      <c r="C211" s="8"/>
      <c r="D211" s="8"/>
      <c r="E211" s="8"/>
      <c r="F211" s="8"/>
      <c r="G211" s="8"/>
      <c r="H211" s="8"/>
    </row>
    <row r="212" spans="2:8" s="37" customFormat="1" ht="12.75">
      <c r="B212" s="8"/>
      <c r="C212" s="8"/>
      <c r="D212" s="8"/>
      <c r="E212" s="8"/>
      <c r="F212" s="8"/>
      <c r="G212" s="8"/>
      <c r="H212" s="8"/>
    </row>
    <row r="213" spans="2:8" s="37" customFormat="1" ht="12.75">
      <c r="B213" s="8"/>
      <c r="C213" s="8"/>
      <c r="D213" s="8"/>
      <c r="E213" s="8"/>
      <c r="F213" s="8"/>
      <c r="G213" s="8"/>
      <c r="H213" s="8"/>
    </row>
    <row r="214" spans="2:8" s="37" customFormat="1" ht="12.75">
      <c r="B214" s="8"/>
      <c r="C214" s="8"/>
      <c r="D214" s="8"/>
      <c r="E214" s="8"/>
      <c r="F214" s="8"/>
      <c r="G214" s="8"/>
      <c r="H214" s="8"/>
    </row>
    <row r="215" spans="2:8" s="37" customFormat="1" ht="12.75">
      <c r="B215" s="8"/>
      <c r="C215" s="8"/>
      <c r="D215" s="8"/>
      <c r="E215" s="8"/>
      <c r="F215" s="8"/>
      <c r="G215" s="8"/>
      <c r="H215" s="8"/>
    </row>
    <row r="216" spans="2:8" s="37" customFormat="1" ht="12.75">
      <c r="B216" s="8"/>
      <c r="C216" s="8"/>
      <c r="D216" s="8"/>
      <c r="E216" s="8"/>
      <c r="F216" s="8"/>
      <c r="G216" s="8"/>
      <c r="H216" s="8"/>
    </row>
    <row r="217" spans="2:8" s="37" customFormat="1" ht="12.75">
      <c r="B217" s="8"/>
      <c r="C217" s="8"/>
      <c r="D217" s="8"/>
      <c r="E217" s="8"/>
      <c r="F217" s="8"/>
      <c r="G217" s="8"/>
      <c r="H217" s="8"/>
    </row>
    <row r="218" spans="2:8" s="37" customFormat="1" ht="12.75">
      <c r="B218" s="8"/>
      <c r="C218" s="8"/>
      <c r="D218" s="8"/>
      <c r="E218" s="8"/>
      <c r="F218" s="8"/>
      <c r="G218" s="8"/>
      <c r="H218" s="8"/>
    </row>
    <row r="219" spans="2:8" s="37" customFormat="1" ht="12.75">
      <c r="B219" s="8"/>
      <c r="C219" s="8"/>
      <c r="D219" s="8"/>
      <c r="E219" s="8"/>
      <c r="F219" s="8"/>
      <c r="G219" s="8"/>
      <c r="H219" s="8"/>
    </row>
    <row r="220" spans="2:8" s="37" customFormat="1" ht="12.75">
      <c r="B220" s="8"/>
      <c r="C220" s="8"/>
      <c r="D220" s="8"/>
      <c r="E220" s="8"/>
      <c r="F220" s="8"/>
      <c r="G220" s="8"/>
      <c r="H220" s="8"/>
    </row>
    <row r="221" spans="2:8" s="37" customFormat="1" ht="12.75">
      <c r="B221" s="8"/>
      <c r="C221" s="8"/>
      <c r="D221" s="8"/>
      <c r="E221" s="8"/>
      <c r="F221" s="8"/>
      <c r="G221" s="8"/>
      <c r="H221" s="8"/>
    </row>
    <row r="222" spans="2:8" s="37" customFormat="1" ht="12.75">
      <c r="B222" s="8"/>
      <c r="C222" s="8"/>
      <c r="D222" s="8"/>
      <c r="E222" s="8"/>
      <c r="F222" s="8"/>
      <c r="G222" s="8"/>
      <c r="H222" s="8"/>
    </row>
    <row r="223" spans="2:8" s="37" customFormat="1" ht="12.75">
      <c r="B223" s="8"/>
      <c r="C223" s="8"/>
      <c r="D223" s="8"/>
      <c r="E223" s="8"/>
      <c r="F223" s="8"/>
      <c r="G223" s="8"/>
      <c r="H223" s="8"/>
    </row>
    <row r="224" spans="2:8" s="37" customFormat="1" ht="12.75">
      <c r="B224" s="8"/>
      <c r="C224" s="8"/>
      <c r="D224" s="8"/>
      <c r="E224" s="8"/>
      <c r="F224" s="8"/>
      <c r="G224" s="8"/>
      <c r="H224" s="8"/>
    </row>
    <row r="225" spans="2:8" s="37" customFormat="1" ht="12.75">
      <c r="B225" s="8"/>
      <c r="C225" s="8"/>
      <c r="D225" s="8"/>
      <c r="E225" s="8"/>
      <c r="F225" s="8"/>
      <c r="G225" s="8"/>
      <c r="H225" s="8"/>
    </row>
    <row r="226" spans="2:8" s="37" customFormat="1" ht="12.75">
      <c r="B226" s="8"/>
      <c r="C226" s="8"/>
      <c r="D226" s="8"/>
      <c r="E226" s="8"/>
      <c r="F226" s="8"/>
      <c r="G226" s="8"/>
      <c r="H226" s="8"/>
    </row>
    <row r="227" spans="2:8" s="37" customFormat="1" ht="12.75">
      <c r="B227" s="8"/>
      <c r="C227" s="8"/>
      <c r="D227" s="8"/>
      <c r="E227" s="8"/>
      <c r="F227" s="8"/>
      <c r="G227" s="8"/>
      <c r="H227" s="8"/>
    </row>
    <row r="228" spans="2:8" s="37" customFormat="1" ht="12.75">
      <c r="B228" s="8"/>
      <c r="C228" s="8"/>
      <c r="D228" s="8"/>
      <c r="E228" s="8"/>
      <c r="F228" s="8"/>
      <c r="G228" s="8"/>
      <c r="H228" s="8"/>
    </row>
    <row r="229" spans="2:8" s="37" customFormat="1" ht="12.75">
      <c r="B229" s="8"/>
      <c r="C229" s="8"/>
      <c r="D229" s="8"/>
      <c r="E229" s="8"/>
      <c r="F229" s="8"/>
      <c r="G229" s="8"/>
      <c r="H229" s="8"/>
    </row>
    <row r="230" spans="2:8" s="37" customFormat="1" ht="12.75">
      <c r="B230" s="8"/>
      <c r="C230" s="8"/>
      <c r="D230" s="8"/>
      <c r="E230" s="8"/>
      <c r="F230" s="8"/>
      <c r="G230" s="8"/>
      <c r="H230" s="8"/>
    </row>
    <row r="231" spans="2:8" s="37" customFormat="1" ht="12.75">
      <c r="B231" s="8"/>
      <c r="C231" s="8"/>
      <c r="D231" s="8"/>
      <c r="E231" s="8"/>
      <c r="F231" s="8"/>
      <c r="G231" s="8"/>
      <c r="H231" s="8"/>
    </row>
    <row r="232" spans="2:8" s="37" customFormat="1" ht="12.75">
      <c r="B232" s="8"/>
      <c r="C232" s="8"/>
      <c r="D232" s="8"/>
      <c r="E232" s="8"/>
      <c r="F232" s="8"/>
      <c r="G232" s="8"/>
      <c r="H232" s="8"/>
    </row>
    <row r="233" spans="2:8" s="37" customFormat="1" ht="12.75">
      <c r="B233" s="8"/>
      <c r="C233" s="8"/>
      <c r="D233" s="8"/>
      <c r="E233" s="8"/>
      <c r="F233" s="8"/>
      <c r="G233" s="8"/>
      <c r="H233" s="8"/>
    </row>
    <row r="234" spans="2:8" s="37" customFormat="1" ht="12.75">
      <c r="B234" s="8"/>
      <c r="C234" s="8"/>
      <c r="D234" s="8"/>
      <c r="E234" s="8"/>
      <c r="F234" s="8"/>
      <c r="G234" s="8"/>
      <c r="H234" s="8"/>
    </row>
    <row r="235" spans="2:8" s="37" customFormat="1" ht="12.75">
      <c r="B235" s="8"/>
      <c r="C235" s="8"/>
      <c r="D235" s="8"/>
      <c r="E235" s="8"/>
      <c r="F235" s="8"/>
      <c r="G235" s="8"/>
      <c r="H235" s="8"/>
    </row>
    <row r="236" spans="2:8" s="37" customFormat="1" ht="12.75">
      <c r="B236" s="8"/>
      <c r="C236" s="8"/>
      <c r="D236" s="8"/>
      <c r="E236" s="8"/>
      <c r="F236" s="8"/>
      <c r="G236" s="8"/>
      <c r="H236" s="8"/>
    </row>
    <row r="237" spans="2:8" s="37" customFormat="1" ht="12.75">
      <c r="B237" s="8"/>
      <c r="C237" s="8"/>
      <c r="D237" s="8"/>
      <c r="E237" s="8"/>
      <c r="F237" s="8"/>
      <c r="G237" s="8"/>
      <c r="H237" s="8"/>
    </row>
    <row r="238" spans="2:8" s="37" customFormat="1" ht="12.75">
      <c r="B238" s="8"/>
      <c r="C238" s="8"/>
      <c r="D238" s="8"/>
      <c r="E238" s="8"/>
      <c r="F238" s="8"/>
      <c r="G238" s="8"/>
      <c r="H238" s="8"/>
    </row>
    <row r="239" spans="2:8" s="37" customFormat="1" ht="12.75">
      <c r="B239" s="8"/>
      <c r="C239" s="8"/>
      <c r="D239" s="8"/>
      <c r="E239" s="8"/>
      <c r="F239" s="8"/>
      <c r="G239" s="8"/>
      <c r="H239" s="8"/>
    </row>
    <row r="240" spans="2:8" s="37" customFormat="1" ht="12.75">
      <c r="B240" s="8"/>
      <c r="C240" s="8"/>
      <c r="D240" s="8"/>
      <c r="E240" s="8"/>
      <c r="F240" s="8"/>
      <c r="G240" s="8"/>
      <c r="H240" s="8"/>
    </row>
    <row r="241" spans="2:8" s="37" customFormat="1" ht="12.75">
      <c r="B241" s="8"/>
      <c r="C241" s="8"/>
      <c r="D241" s="8"/>
      <c r="E241" s="8"/>
      <c r="F241" s="8"/>
      <c r="G241" s="8"/>
      <c r="H241" s="8"/>
    </row>
    <row r="242" spans="2:8" s="37" customFormat="1" ht="12.75">
      <c r="B242" s="8"/>
      <c r="C242" s="8"/>
      <c r="D242" s="8"/>
      <c r="E242" s="8"/>
      <c r="F242" s="8"/>
      <c r="G242" s="8"/>
      <c r="H242" s="8"/>
    </row>
    <row r="243" spans="2:8" s="37" customFormat="1" ht="12.75">
      <c r="B243" s="8"/>
      <c r="C243" s="8"/>
      <c r="D243" s="8"/>
      <c r="E243" s="8"/>
      <c r="F243" s="8"/>
      <c r="G243" s="8"/>
      <c r="H243" s="8"/>
    </row>
    <row r="244" spans="2:8" s="37" customFormat="1" ht="12.75">
      <c r="B244" s="8"/>
      <c r="C244" s="8"/>
      <c r="D244" s="8"/>
      <c r="E244" s="8"/>
      <c r="F244" s="8"/>
      <c r="G244" s="8"/>
      <c r="H244" s="8"/>
    </row>
    <row r="245" spans="2:8" s="37" customFormat="1" ht="12.75">
      <c r="B245" s="8"/>
      <c r="C245" s="8"/>
      <c r="D245" s="8"/>
      <c r="E245" s="8"/>
      <c r="F245" s="8"/>
      <c r="G245" s="8"/>
      <c r="H245" s="8"/>
    </row>
    <row r="246" spans="2:8" s="37" customFormat="1" ht="12.75">
      <c r="B246" s="8"/>
      <c r="C246" s="8"/>
      <c r="D246" s="8"/>
      <c r="E246" s="8"/>
      <c r="F246" s="8"/>
      <c r="G246" s="8"/>
      <c r="H246" s="8"/>
    </row>
    <row r="247" spans="2:8" s="37" customFormat="1" ht="12.75">
      <c r="B247" s="8"/>
      <c r="C247" s="8"/>
      <c r="D247" s="8"/>
      <c r="E247" s="8"/>
      <c r="F247" s="8"/>
      <c r="G247" s="8"/>
      <c r="H247" s="8"/>
    </row>
    <row r="248" spans="2:8" s="37" customFormat="1" ht="12.75">
      <c r="B248" s="8"/>
      <c r="C248" s="8"/>
      <c r="D248" s="8"/>
      <c r="E248" s="8"/>
      <c r="F248" s="8"/>
      <c r="G248" s="8"/>
      <c r="H248" s="8"/>
    </row>
    <row r="249" spans="2:8" s="37" customFormat="1" ht="12.75">
      <c r="B249" s="8"/>
      <c r="C249" s="8"/>
      <c r="D249" s="8"/>
      <c r="E249" s="8"/>
      <c r="F249" s="8"/>
      <c r="G249" s="8"/>
      <c r="H249" s="8"/>
    </row>
    <row r="250" spans="2:8" s="37" customFormat="1" ht="12.75">
      <c r="B250" s="8"/>
      <c r="C250" s="8"/>
      <c r="D250" s="8"/>
      <c r="E250" s="8"/>
      <c r="F250" s="8"/>
      <c r="G250" s="8"/>
      <c r="H250" s="8"/>
    </row>
    <row r="251" spans="2:8" s="37" customFormat="1" ht="12.75">
      <c r="B251" s="8"/>
      <c r="C251" s="8"/>
      <c r="D251" s="8"/>
      <c r="E251" s="8"/>
      <c r="F251" s="8"/>
      <c r="G251" s="8"/>
      <c r="H251" s="8"/>
    </row>
    <row r="252" spans="2:8" s="37" customFormat="1" ht="12.75">
      <c r="B252" s="8"/>
      <c r="C252" s="8"/>
      <c r="D252" s="8"/>
      <c r="E252" s="8"/>
      <c r="F252" s="8"/>
      <c r="G252" s="8"/>
      <c r="H252" s="8"/>
    </row>
    <row r="253" spans="2:8" s="37" customFormat="1" ht="12.75">
      <c r="B253" s="8"/>
      <c r="C253" s="8"/>
      <c r="D253" s="8"/>
      <c r="E253" s="8"/>
      <c r="F253" s="8"/>
      <c r="G253" s="8"/>
      <c r="H253" s="8"/>
    </row>
    <row r="254" spans="2:8" s="37" customFormat="1" ht="12.75">
      <c r="B254" s="8"/>
      <c r="C254" s="8"/>
      <c r="D254" s="8"/>
      <c r="E254" s="8"/>
      <c r="F254" s="8"/>
      <c r="G254" s="8"/>
      <c r="H254" s="8"/>
    </row>
    <row r="255" spans="2:8" s="37" customFormat="1" ht="12.75">
      <c r="B255" s="8"/>
      <c r="C255" s="8"/>
      <c r="D255" s="8"/>
      <c r="E255" s="8"/>
      <c r="F255" s="8"/>
      <c r="G255" s="8"/>
      <c r="H255" s="8"/>
    </row>
    <row r="256" spans="2:8" s="37" customFormat="1" ht="12.75">
      <c r="B256" s="8"/>
      <c r="C256" s="8"/>
      <c r="D256" s="8"/>
      <c r="E256" s="8"/>
      <c r="F256" s="8"/>
      <c r="G256" s="8"/>
      <c r="H256" s="8"/>
    </row>
    <row r="257" spans="2:8" s="37" customFormat="1" ht="12.75">
      <c r="B257" s="8"/>
      <c r="C257" s="8"/>
      <c r="D257" s="8"/>
      <c r="E257" s="8"/>
      <c r="F257" s="8"/>
      <c r="G257" s="8"/>
      <c r="H257" s="8"/>
    </row>
    <row r="258" spans="2:8" s="37" customFormat="1" ht="12.75">
      <c r="B258" s="8"/>
      <c r="C258" s="8"/>
      <c r="D258" s="8"/>
      <c r="E258" s="8"/>
      <c r="F258" s="8"/>
      <c r="G258" s="8"/>
      <c r="H258" s="8"/>
    </row>
    <row r="259" spans="2:8" s="37" customFormat="1" ht="12.75">
      <c r="B259" s="8"/>
      <c r="C259" s="8"/>
      <c r="D259" s="8"/>
      <c r="E259" s="8"/>
      <c r="F259" s="8"/>
      <c r="G259" s="8"/>
      <c r="H259" s="8"/>
    </row>
    <row r="260" spans="2:8" s="37" customFormat="1" ht="12.75">
      <c r="B260" s="8"/>
      <c r="C260" s="8"/>
      <c r="D260" s="8"/>
      <c r="E260" s="8"/>
      <c r="F260" s="8"/>
      <c r="G260" s="8"/>
      <c r="H260" s="8"/>
    </row>
    <row r="261" spans="2:8" s="37" customFormat="1" ht="12.75">
      <c r="B261" s="8"/>
      <c r="C261" s="8"/>
      <c r="D261" s="8"/>
      <c r="E261" s="8"/>
      <c r="F261" s="8"/>
      <c r="G261" s="8"/>
      <c r="H261" s="8"/>
    </row>
    <row r="262" spans="2:8" s="37" customFormat="1" ht="12.75">
      <c r="B262" s="8"/>
      <c r="C262" s="8"/>
      <c r="D262" s="8"/>
      <c r="E262" s="8"/>
      <c r="F262" s="8"/>
      <c r="G262" s="8"/>
      <c r="H262" s="8"/>
    </row>
    <row r="263" spans="2:8" s="37" customFormat="1" ht="12.75">
      <c r="B263" s="8"/>
      <c r="C263" s="8"/>
      <c r="D263" s="8"/>
      <c r="E263" s="8"/>
      <c r="F263" s="8"/>
      <c r="G263" s="8"/>
      <c r="H263" s="8"/>
    </row>
    <row r="264" spans="2:8" s="37" customFormat="1" ht="12.75">
      <c r="B264" s="8"/>
      <c r="C264" s="8"/>
      <c r="D264" s="8"/>
      <c r="E264" s="8"/>
      <c r="F264" s="8"/>
      <c r="G264" s="8"/>
      <c r="H264" s="8"/>
    </row>
    <row r="265" spans="2:8" s="37" customFormat="1" ht="12.75">
      <c r="B265" s="8"/>
      <c r="C265" s="8"/>
      <c r="D265" s="8"/>
      <c r="E265" s="8"/>
      <c r="F265" s="8"/>
      <c r="G265" s="8"/>
      <c r="H265" s="8"/>
    </row>
    <row r="266" spans="2:8" s="37" customFormat="1" ht="12.75">
      <c r="B266" s="8"/>
      <c r="C266" s="8"/>
      <c r="D266" s="8"/>
      <c r="E266" s="8"/>
      <c r="F266" s="8"/>
      <c r="G266" s="8"/>
      <c r="H266" s="8"/>
    </row>
    <row r="267" spans="2:8" s="37" customFormat="1" ht="12.75">
      <c r="B267" s="8"/>
      <c r="C267" s="8"/>
      <c r="D267" s="8"/>
      <c r="E267" s="8"/>
      <c r="F267" s="8"/>
      <c r="G267" s="8"/>
      <c r="H267" s="8"/>
    </row>
    <row r="268" spans="2:8" s="37" customFormat="1" ht="12.75">
      <c r="B268" s="8"/>
      <c r="C268" s="8"/>
      <c r="D268" s="8"/>
      <c r="E268" s="8"/>
      <c r="F268" s="8"/>
      <c r="G268" s="8"/>
      <c r="H268" s="8"/>
    </row>
    <row r="269" spans="2:8" s="37" customFormat="1" ht="12.75">
      <c r="B269" s="8"/>
      <c r="C269" s="8"/>
      <c r="D269" s="8"/>
      <c r="E269" s="8"/>
      <c r="F269" s="8"/>
      <c r="G269" s="8"/>
      <c r="H269" s="8"/>
    </row>
    <row r="270" spans="2:8" s="37" customFormat="1" ht="12.75">
      <c r="B270" s="8"/>
      <c r="C270" s="8"/>
      <c r="D270" s="8"/>
      <c r="E270" s="8"/>
      <c r="F270" s="8"/>
      <c r="G270" s="8"/>
      <c r="H270" s="8"/>
    </row>
    <row r="271" spans="2:8" s="37" customFormat="1" ht="12.75">
      <c r="B271" s="8"/>
      <c r="C271" s="8"/>
      <c r="D271" s="8"/>
      <c r="E271" s="8"/>
      <c r="F271" s="8"/>
      <c r="G271" s="8"/>
      <c r="H271" s="8"/>
    </row>
    <row r="272" spans="2:8" s="37" customFormat="1" ht="12.75">
      <c r="B272" s="8"/>
      <c r="C272" s="8"/>
      <c r="D272" s="8"/>
      <c r="E272" s="8"/>
      <c r="F272" s="8"/>
      <c r="G272" s="8"/>
      <c r="H272" s="8"/>
    </row>
    <row r="273" spans="2:8" s="37" customFormat="1" ht="12.75">
      <c r="B273" s="8"/>
      <c r="C273" s="8"/>
      <c r="D273" s="8"/>
      <c r="E273" s="8"/>
      <c r="F273" s="8"/>
      <c r="G273" s="8"/>
      <c r="H273" s="8"/>
    </row>
    <row r="274" spans="2:8" s="37" customFormat="1" ht="12.75">
      <c r="B274" s="8"/>
      <c r="C274" s="8"/>
      <c r="D274" s="8"/>
      <c r="E274" s="8"/>
      <c r="F274" s="8"/>
      <c r="G274" s="8"/>
      <c r="H274" s="8"/>
    </row>
    <row r="275" spans="2:8" s="37" customFormat="1" ht="12.75">
      <c r="B275" s="8"/>
      <c r="C275" s="8"/>
      <c r="D275" s="8"/>
      <c r="E275" s="8"/>
      <c r="F275" s="8"/>
      <c r="G275" s="8"/>
      <c r="H275" s="8"/>
    </row>
    <row r="276" spans="2:8" s="37" customFormat="1" ht="12.75">
      <c r="B276" s="8"/>
      <c r="C276" s="8"/>
      <c r="D276" s="8"/>
      <c r="E276" s="8"/>
      <c r="F276" s="8"/>
      <c r="G276" s="8"/>
      <c r="H276" s="8"/>
    </row>
    <row r="277" spans="2:8" s="37" customFormat="1" ht="12.75">
      <c r="B277" s="8"/>
      <c r="C277" s="8"/>
      <c r="D277" s="8"/>
      <c r="E277" s="8"/>
      <c r="F277" s="8"/>
      <c r="G277" s="8"/>
      <c r="H277" s="8"/>
    </row>
    <row r="278" spans="2:8" s="37" customFormat="1" ht="12.75">
      <c r="B278" s="8"/>
      <c r="C278" s="8"/>
      <c r="D278" s="8"/>
      <c r="E278" s="8"/>
      <c r="F278" s="8"/>
      <c r="G278" s="8"/>
      <c r="H278" s="8"/>
    </row>
    <row r="279" spans="2:8" s="37" customFormat="1" ht="12.75">
      <c r="B279" s="8"/>
      <c r="C279" s="8"/>
      <c r="D279" s="8"/>
      <c r="E279" s="8"/>
      <c r="F279" s="8"/>
      <c r="G279" s="8"/>
      <c r="H279" s="8"/>
    </row>
    <row r="280" spans="2:8" s="37" customFormat="1" ht="12.75">
      <c r="B280" s="8"/>
      <c r="C280" s="8"/>
      <c r="D280" s="8"/>
      <c r="E280" s="8"/>
      <c r="F280" s="8"/>
      <c r="G280" s="8"/>
      <c r="H280" s="8"/>
    </row>
    <row r="281" spans="2:8" s="37" customFormat="1" ht="12.75">
      <c r="B281" s="8"/>
      <c r="C281" s="8"/>
      <c r="D281" s="8"/>
      <c r="E281" s="8"/>
      <c r="F281" s="8"/>
      <c r="G281" s="8"/>
      <c r="H281" s="8"/>
    </row>
    <row r="282" spans="2:8" s="37" customFormat="1" ht="12.75">
      <c r="B282" s="8"/>
      <c r="C282" s="8"/>
      <c r="D282" s="8"/>
      <c r="E282" s="8"/>
      <c r="F282" s="8"/>
      <c r="G282" s="8"/>
      <c r="H282" s="8"/>
    </row>
    <row r="283" spans="2:8" s="37" customFormat="1" ht="12.75">
      <c r="B283" s="8"/>
      <c r="C283" s="8"/>
      <c r="D283" s="8"/>
      <c r="E283" s="8"/>
      <c r="F283" s="8"/>
      <c r="G283" s="8"/>
      <c r="H283" s="8"/>
    </row>
    <row r="284" spans="2:8" s="37" customFormat="1" ht="12.75">
      <c r="B284" s="8"/>
      <c r="C284" s="8"/>
      <c r="D284" s="8"/>
      <c r="E284" s="8"/>
      <c r="F284" s="8"/>
      <c r="G284" s="8"/>
      <c r="H284" s="8"/>
    </row>
    <row r="285" spans="2:8" s="37" customFormat="1" ht="12.75">
      <c r="B285" s="8"/>
      <c r="C285" s="8"/>
      <c r="D285" s="8"/>
      <c r="E285" s="8"/>
      <c r="F285" s="8"/>
      <c r="G285" s="8"/>
      <c r="H285" s="8"/>
    </row>
    <row r="286" spans="2:8" s="37" customFormat="1" ht="12.75">
      <c r="B286" s="8"/>
      <c r="C286" s="8"/>
      <c r="D286" s="8"/>
      <c r="E286" s="8"/>
      <c r="F286" s="8"/>
      <c r="G286" s="8"/>
      <c r="H286" s="8"/>
    </row>
    <row r="287" spans="2:8" s="37" customFormat="1" ht="12.75">
      <c r="B287" s="8"/>
      <c r="C287" s="8"/>
      <c r="D287" s="8"/>
      <c r="E287" s="8"/>
      <c r="F287" s="8"/>
      <c r="G287" s="8"/>
      <c r="H287" s="8"/>
    </row>
    <row r="288" spans="2:8" s="37" customFormat="1" ht="12.75">
      <c r="B288" s="8"/>
      <c r="C288" s="8"/>
      <c r="D288" s="8"/>
      <c r="E288" s="8"/>
      <c r="F288" s="8"/>
      <c r="G288" s="8"/>
      <c r="H288" s="8"/>
    </row>
    <row r="289" spans="2:8" s="37" customFormat="1" ht="12.75">
      <c r="B289" s="8"/>
      <c r="C289" s="8"/>
      <c r="D289" s="8"/>
      <c r="E289" s="8"/>
      <c r="F289" s="8"/>
      <c r="G289" s="8"/>
      <c r="H289" s="8"/>
    </row>
    <row r="290" spans="2:8" s="37" customFormat="1" ht="12.75">
      <c r="B290" s="8"/>
      <c r="C290" s="8"/>
      <c r="D290" s="8"/>
      <c r="E290" s="8"/>
      <c r="F290" s="8"/>
      <c r="G290" s="8"/>
      <c r="H290" s="8"/>
    </row>
    <row r="291" spans="2:8" s="37" customFormat="1" ht="12.75">
      <c r="B291" s="8"/>
      <c r="C291" s="8"/>
      <c r="D291" s="8"/>
      <c r="E291" s="8"/>
      <c r="F291" s="8"/>
      <c r="G291" s="8"/>
      <c r="H291" s="8"/>
    </row>
    <row r="292" spans="2:8" s="37" customFormat="1" ht="12.75">
      <c r="B292" s="8"/>
      <c r="C292" s="8"/>
      <c r="D292" s="8"/>
      <c r="E292" s="8"/>
      <c r="F292" s="8"/>
      <c r="G292" s="8"/>
      <c r="H292" s="8"/>
    </row>
    <row r="293" spans="2:8" s="37" customFormat="1" ht="12.75">
      <c r="B293" s="8"/>
      <c r="C293" s="8"/>
      <c r="D293" s="8"/>
      <c r="E293" s="8"/>
      <c r="F293" s="8"/>
      <c r="G293" s="8"/>
      <c r="H293" s="8"/>
    </row>
    <row r="294" spans="2:8" s="37" customFormat="1" ht="12.75">
      <c r="B294" s="8"/>
      <c r="C294" s="8"/>
      <c r="D294" s="8"/>
      <c r="E294" s="8"/>
      <c r="F294" s="8"/>
      <c r="G294" s="8"/>
      <c r="H294" s="8"/>
    </row>
    <row r="295" spans="2:8" s="37" customFormat="1" ht="12.75">
      <c r="B295" s="8"/>
      <c r="C295" s="8"/>
      <c r="D295" s="8"/>
      <c r="E295" s="8"/>
      <c r="F295" s="8"/>
      <c r="G295" s="8"/>
      <c r="H295" s="8"/>
    </row>
    <row r="296" spans="2:8" s="37" customFormat="1" ht="12.75">
      <c r="B296" s="8"/>
      <c r="C296" s="8"/>
      <c r="D296" s="8"/>
      <c r="E296" s="8"/>
      <c r="F296" s="8"/>
      <c r="G296" s="8"/>
      <c r="H296" s="8"/>
    </row>
    <row r="297" spans="2:8" s="37" customFormat="1" ht="12.75">
      <c r="B297" s="8"/>
      <c r="C297" s="8"/>
      <c r="D297" s="8"/>
      <c r="E297" s="8"/>
      <c r="F297" s="8"/>
      <c r="G297" s="8"/>
      <c r="H297" s="8"/>
    </row>
    <row r="298" spans="2:8" s="37" customFormat="1" ht="12.75">
      <c r="B298" s="8"/>
      <c r="C298" s="8"/>
      <c r="D298" s="8"/>
      <c r="E298" s="8"/>
      <c r="F298" s="8"/>
      <c r="G298" s="8"/>
      <c r="H298" s="8"/>
    </row>
    <row r="299" spans="2:8" s="37" customFormat="1" ht="12.75">
      <c r="B299" s="8"/>
      <c r="C299" s="8"/>
      <c r="D299" s="8"/>
      <c r="E299" s="8"/>
      <c r="F299" s="8"/>
      <c r="G299" s="8"/>
      <c r="H299" s="8"/>
    </row>
    <row r="300" spans="2:8" s="37" customFormat="1" ht="12.75">
      <c r="B300" s="8"/>
      <c r="C300" s="8"/>
      <c r="D300" s="8"/>
      <c r="E300" s="8"/>
      <c r="F300" s="8"/>
      <c r="G300" s="8"/>
      <c r="H300" s="8"/>
    </row>
    <row r="301" spans="2:8" s="37" customFormat="1" ht="12.75">
      <c r="B301" s="8"/>
      <c r="C301" s="8"/>
      <c r="D301" s="8"/>
      <c r="E301" s="8"/>
      <c r="F301" s="8"/>
      <c r="G301" s="8"/>
      <c r="H301" s="8"/>
    </row>
    <row r="302" spans="2:8" s="37" customFormat="1" ht="12.75">
      <c r="B302" s="8"/>
      <c r="C302" s="8"/>
      <c r="D302" s="8"/>
      <c r="E302" s="8"/>
      <c r="F302" s="8"/>
      <c r="G302" s="8"/>
      <c r="H302" s="8"/>
    </row>
    <row r="303" spans="2:8" s="37" customFormat="1" ht="12.75">
      <c r="B303" s="8"/>
      <c r="C303" s="8"/>
      <c r="D303" s="8"/>
      <c r="E303" s="8"/>
      <c r="F303" s="8"/>
      <c r="G303" s="8"/>
      <c r="H303" s="8"/>
    </row>
    <row r="304" spans="2:8" s="37" customFormat="1" ht="12.75">
      <c r="B304" s="8"/>
      <c r="C304" s="8"/>
      <c r="D304" s="8"/>
      <c r="E304" s="8"/>
      <c r="F304" s="8"/>
      <c r="G304" s="8"/>
      <c r="H304" s="8"/>
    </row>
    <row r="305" spans="2:8" s="37" customFormat="1" ht="12.75">
      <c r="B305" s="8"/>
      <c r="C305" s="8"/>
      <c r="D305" s="8"/>
      <c r="E305" s="8"/>
      <c r="F305" s="8"/>
      <c r="G305" s="8"/>
      <c r="H305" s="8"/>
    </row>
    <row r="306" spans="2:8" s="37" customFormat="1" ht="12.75">
      <c r="B306" s="8"/>
      <c r="C306" s="8"/>
      <c r="D306" s="8"/>
      <c r="E306" s="8"/>
      <c r="F306" s="8"/>
      <c r="G306" s="8"/>
      <c r="H306" s="8"/>
    </row>
    <row r="307" spans="2:8" s="37" customFormat="1" ht="12.75">
      <c r="B307" s="8"/>
      <c r="C307" s="8"/>
      <c r="D307" s="8"/>
      <c r="E307" s="8"/>
      <c r="F307" s="8"/>
      <c r="G307" s="8"/>
      <c r="H307" s="8"/>
    </row>
    <row r="308" spans="2:8" s="37" customFormat="1" ht="12.75">
      <c r="B308" s="8"/>
      <c r="C308" s="8"/>
      <c r="D308" s="8"/>
      <c r="E308" s="8"/>
      <c r="F308" s="8"/>
      <c r="G308" s="8"/>
      <c r="H308" s="8"/>
    </row>
    <row r="309" spans="2:8" s="37" customFormat="1" ht="12.75">
      <c r="B309" s="8"/>
      <c r="C309" s="8"/>
      <c r="D309" s="8"/>
      <c r="E309" s="8"/>
      <c r="F309" s="8"/>
      <c r="G309" s="8"/>
      <c r="H309" s="8"/>
    </row>
    <row r="310" spans="2:8" s="37" customFormat="1" ht="12.75">
      <c r="B310" s="8"/>
      <c r="C310" s="8"/>
      <c r="D310" s="8"/>
      <c r="E310" s="8"/>
      <c r="F310" s="8"/>
      <c r="G310" s="8"/>
      <c r="H310" s="8"/>
    </row>
    <row r="311" spans="2:8" s="37" customFormat="1" ht="12.75">
      <c r="B311" s="8"/>
      <c r="C311" s="8"/>
      <c r="D311" s="8"/>
      <c r="E311" s="8"/>
      <c r="F311" s="8"/>
      <c r="G311" s="8"/>
      <c r="H311" s="8"/>
    </row>
    <row r="312" spans="2:8" s="37" customFormat="1" ht="12.75">
      <c r="B312" s="8"/>
      <c r="C312" s="8"/>
      <c r="D312" s="8"/>
      <c r="E312" s="8"/>
      <c r="F312" s="8"/>
      <c r="G312" s="8"/>
      <c r="H312" s="8"/>
    </row>
    <row r="313" spans="2:8" s="37" customFormat="1" ht="12.75">
      <c r="B313" s="8"/>
      <c r="C313" s="8"/>
      <c r="D313" s="8"/>
      <c r="E313" s="8"/>
      <c r="F313" s="8"/>
      <c r="G313" s="8"/>
      <c r="H313" s="8"/>
    </row>
    <row r="314" spans="2:8" s="37" customFormat="1" ht="12.75">
      <c r="B314" s="8"/>
      <c r="C314" s="8"/>
      <c r="D314" s="8"/>
      <c r="E314" s="8"/>
      <c r="F314" s="8"/>
      <c r="G314" s="8"/>
      <c r="H314" s="8"/>
    </row>
    <row r="315" spans="2:8" s="37" customFormat="1" ht="12.75">
      <c r="B315" s="8"/>
      <c r="C315" s="8"/>
      <c r="D315" s="8"/>
      <c r="E315" s="8"/>
      <c r="F315" s="8"/>
      <c r="G315" s="8"/>
      <c r="H315" s="8"/>
    </row>
    <row r="316" spans="2:8" s="37" customFormat="1" ht="12.75">
      <c r="B316" s="8"/>
      <c r="C316" s="8"/>
      <c r="D316" s="8"/>
      <c r="E316" s="8"/>
      <c r="F316" s="8"/>
      <c r="G316" s="8"/>
      <c r="H316" s="8"/>
    </row>
    <row r="317" spans="2:8" s="37" customFormat="1" ht="12.75">
      <c r="B317" s="8"/>
      <c r="C317" s="8"/>
      <c r="D317" s="8"/>
      <c r="E317" s="8"/>
      <c r="F317" s="8"/>
      <c r="G317" s="8"/>
      <c r="H317" s="8"/>
    </row>
    <row r="318" spans="2:8" s="37" customFormat="1" ht="12.75">
      <c r="B318" s="8"/>
      <c r="C318" s="8"/>
      <c r="D318" s="8"/>
      <c r="E318" s="8"/>
      <c r="F318" s="8"/>
      <c r="G318" s="8"/>
      <c r="H318" s="8"/>
    </row>
    <row r="319" spans="2:8" s="37" customFormat="1" ht="12.75">
      <c r="B319" s="8"/>
      <c r="C319" s="8"/>
      <c r="D319" s="8"/>
      <c r="E319" s="8"/>
      <c r="F319" s="8"/>
      <c r="G319" s="8"/>
      <c r="H319" s="8"/>
    </row>
    <row r="320" spans="2:8" s="37" customFormat="1" ht="12.75">
      <c r="B320" s="8"/>
      <c r="C320" s="8"/>
      <c r="D320" s="8"/>
      <c r="E320" s="8"/>
      <c r="F320" s="8"/>
      <c r="G320" s="8"/>
      <c r="H320" s="8"/>
    </row>
    <row r="321" spans="2:8" s="37" customFormat="1" ht="12.75">
      <c r="B321" s="8"/>
      <c r="C321" s="8"/>
      <c r="D321" s="8"/>
      <c r="E321" s="8"/>
      <c r="F321" s="8"/>
      <c r="G321" s="8"/>
      <c r="H321" s="8"/>
    </row>
    <row r="322" spans="2:8" s="37" customFormat="1" ht="12.75">
      <c r="B322" s="8"/>
      <c r="C322" s="8"/>
      <c r="D322" s="8"/>
      <c r="E322" s="8"/>
      <c r="F322" s="8"/>
      <c r="G322" s="8"/>
      <c r="H322" s="8"/>
    </row>
    <row r="323" spans="2:8" s="37" customFormat="1" ht="12.75">
      <c r="B323" s="8"/>
      <c r="C323" s="8"/>
      <c r="D323" s="8"/>
      <c r="E323" s="8"/>
      <c r="F323" s="8"/>
      <c r="G323" s="8"/>
      <c r="H323" s="8"/>
    </row>
    <row r="324" spans="2:8" s="37" customFormat="1" ht="12.75">
      <c r="B324" s="8"/>
      <c r="C324" s="8"/>
      <c r="D324" s="8"/>
      <c r="E324" s="8"/>
      <c r="F324" s="8"/>
      <c r="G324" s="8"/>
      <c r="H324" s="8"/>
    </row>
    <row r="325" spans="2:8" s="37" customFormat="1" ht="12.75">
      <c r="B325" s="8"/>
      <c r="C325" s="8"/>
      <c r="D325" s="8"/>
      <c r="E325" s="8"/>
      <c r="F325" s="8"/>
      <c r="G325" s="8"/>
      <c r="H325" s="8"/>
    </row>
    <row r="326" spans="2:8" s="37" customFormat="1" ht="12.75">
      <c r="B326" s="8"/>
      <c r="C326" s="8"/>
      <c r="D326" s="8"/>
      <c r="E326" s="8"/>
      <c r="F326" s="8"/>
      <c r="G326" s="8"/>
      <c r="H326" s="8"/>
    </row>
    <row r="327" spans="2:8" s="37" customFormat="1" ht="12.75">
      <c r="B327" s="8"/>
      <c r="C327" s="8"/>
      <c r="D327" s="8"/>
      <c r="E327" s="8"/>
      <c r="F327" s="8"/>
      <c r="G327" s="8"/>
      <c r="H327" s="8"/>
    </row>
    <row r="328" spans="2:8" s="37" customFormat="1" ht="12.75">
      <c r="B328" s="8"/>
      <c r="C328" s="8"/>
      <c r="D328" s="8"/>
      <c r="E328" s="8"/>
      <c r="F328" s="8"/>
      <c r="G328" s="8"/>
      <c r="H328" s="8"/>
    </row>
    <row r="329" spans="2:8" s="37" customFormat="1" ht="12.75">
      <c r="B329" s="8"/>
      <c r="C329" s="8"/>
      <c r="D329" s="8"/>
      <c r="E329" s="8"/>
      <c r="F329" s="8"/>
      <c r="G329" s="8"/>
      <c r="H329" s="8"/>
    </row>
    <row r="330" spans="2:8" s="37" customFormat="1" ht="12.75">
      <c r="B330" s="8"/>
      <c r="C330" s="8"/>
      <c r="D330" s="8"/>
      <c r="E330" s="8"/>
      <c r="F330" s="8"/>
      <c r="G330" s="8"/>
      <c r="H330" s="8"/>
    </row>
    <row r="331" spans="2:8" s="37" customFormat="1" ht="12.75">
      <c r="B331" s="8"/>
      <c r="C331" s="8"/>
      <c r="D331" s="8"/>
      <c r="E331" s="8"/>
      <c r="F331" s="8"/>
      <c r="G331" s="8"/>
      <c r="H331" s="8"/>
    </row>
    <row r="332" spans="2:8" s="37" customFormat="1" ht="12.75">
      <c r="B332" s="8"/>
      <c r="C332" s="8"/>
      <c r="D332" s="8"/>
      <c r="E332" s="8"/>
      <c r="F332" s="8"/>
      <c r="G332" s="8"/>
      <c r="H332" s="8"/>
    </row>
    <row r="333" spans="2:8" s="37" customFormat="1" ht="12.75">
      <c r="B333" s="8"/>
      <c r="C333" s="8"/>
      <c r="D333" s="8"/>
      <c r="E333" s="8"/>
      <c r="F333" s="8"/>
      <c r="G333" s="8"/>
      <c r="H333" s="8"/>
    </row>
    <row r="334" spans="2:8" s="37" customFormat="1" ht="12.75">
      <c r="B334" s="8"/>
      <c r="C334" s="8"/>
      <c r="D334" s="8"/>
      <c r="E334" s="8"/>
      <c r="F334" s="8"/>
      <c r="G334" s="8"/>
      <c r="H334" s="8"/>
    </row>
    <row r="335" spans="2:8" s="37" customFormat="1" ht="12.75">
      <c r="B335" s="8"/>
      <c r="C335" s="8"/>
      <c r="D335" s="8"/>
      <c r="E335" s="8"/>
      <c r="F335" s="8"/>
      <c r="G335" s="8"/>
      <c r="H335" s="8"/>
    </row>
    <row r="336" spans="2:8" s="37" customFormat="1" ht="12.75">
      <c r="B336" s="8"/>
      <c r="C336" s="8"/>
      <c r="D336" s="8"/>
      <c r="E336" s="8"/>
      <c r="F336" s="8"/>
      <c r="G336" s="8"/>
      <c r="H336" s="8"/>
    </row>
    <row r="337" spans="2:8" s="37" customFormat="1" ht="12.75">
      <c r="B337" s="8"/>
      <c r="C337" s="8"/>
      <c r="D337" s="8"/>
      <c r="E337" s="8"/>
      <c r="F337" s="8"/>
      <c r="G337" s="8"/>
      <c r="H337" s="8"/>
    </row>
    <row r="338" spans="2:8" s="37" customFormat="1" ht="12.75">
      <c r="B338" s="8"/>
      <c r="C338" s="8"/>
      <c r="D338" s="8"/>
      <c r="E338" s="8"/>
      <c r="F338" s="8"/>
      <c r="G338" s="8"/>
      <c r="H338" s="8"/>
    </row>
    <row r="339" spans="2:8" s="37" customFormat="1" ht="12.75">
      <c r="B339" s="8"/>
      <c r="C339" s="8"/>
      <c r="D339" s="8"/>
      <c r="E339" s="8"/>
      <c r="F339" s="8"/>
      <c r="G339" s="8"/>
      <c r="H339" s="8"/>
    </row>
    <row r="340" spans="2:8" s="37" customFormat="1" ht="12.75">
      <c r="B340" s="8"/>
      <c r="C340" s="8"/>
      <c r="D340" s="8"/>
      <c r="E340" s="8"/>
      <c r="F340" s="8"/>
      <c r="G340" s="8"/>
      <c r="H340" s="8"/>
    </row>
    <row r="341" spans="2:8" s="37" customFormat="1" ht="12.75">
      <c r="B341" s="8"/>
      <c r="C341" s="8"/>
      <c r="D341" s="8"/>
      <c r="E341" s="8"/>
      <c r="F341" s="8"/>
      <c r="G341" s="8"/>
      <c r="H341" s="8"/>
    </row>
    <row r="342" spans="2:8" s="37" customFormat="1" ht="12.75">
      <c r="B342" s="8"/>
      <c r="C342" s="8"/>
      <c r="D342" s="8"/>
      <c r="E342" s="8"/>
      <c r="F342" s="8"/>
      <c r="G342" s="8"/>
      <c r="H342" s="8"/>
    </row>
    <row r="343" spans="2:8" s="37" customFormat="1" ht="12.75">
      <c r="B343" s="8"/>
      <c r="C343" s="8"/>
      <c r="D343" s="8"/>
      <c r="E343" s="8"/>
      <c r="F343" s="8"/>
      <c r="G343" s="8"/>
      <c r="H343" s="8"/>
    </row>
    <row r="344" spans="2:8" s="37" customFormat="1" ht="12.75">
      <c r="B344" s="8"/>
      <c r="C344" s="8"/>
      <c r="D344" s="8"/>
      <c r="E344" s="8"/>
      <c r="F344" s="8"/>
      <c r="G344" s="8"/>
      <c r="H344" s="8"/>
    </row>
    <row r="345" spans="2:8" s="37" customFormat="1" ht="12.75">
      <c r="B345" s="8"/>
      <c r="C345" s="8"/>
      <c r="D345" s="8"/>
      <c r="E345" s="8"/>
      <c r="F345" s="8"/>
      <c r="G345" s="8"/>
      <c r="H345" s="8"/>
    </row>
    <row r="346" spans="2:8" s="37" customFormat="1" ht="12.75">
      <c r="B346" s="8"/>
      <c r="C346" s="8"/>
      <c r="D346" s="8"/>
      <c r="E346" s="8"/>
      <c r="F346" s="8"/>
      <c r="G346" s="8"/>
      <c r="H346" s="8"/>
    </row>
    <row r="347" spans="2:8" s="37" customFormat="1" ht="12.75">
      <c r="B347" s="8"/>
      <c r="C347" s="8"/>
      <c r="D347" s="8"/>
      <c r="E347" s="8"/>
      <c r="F347" s="8"/>
      <c r="G347" s="8"/>
      <c r="H347" s="8"/>
    </row>
    <row r="348" spans="2:8" s="37" customFormat="1" ht="12.75">
      <c r="B348" s="8"/>
      <c r="C348" s="8"/>
      <c r="D348" s="8"/>
      <c r="E348" s="8"/>
      <c r="F348" s="8"/>
      <c r="G348" s="8"/>
      <c r="H348" s="8"/>
    </row>
    <row r="349" spans="2:8" s="37" customFormat="1" ht="12.75">
      <c r="B349" s="8"/>
      <c r="C349" s="8"/>
      <c r="D349" s="8"/>
      <c r="E349" s="8"/>
      <c r="F349" s="8"/>
      <c r="G349" s="8"/>
      <c r="H349" s="8"/>
    </row>
    <row r="350" spans="2:8" s="37" customFormat="1" ht="12.75">
      <c r="B350" s="8"/>
      <c r="C350" s="8"/>
      <c r="D350" s="8"/>
      <c r="E350" s="8"/>
      <c r="F350" s="8"/>
      <c r="G350" s="8"/>
      <c r="H350" s="8"/>
    </row>
    <row r="351" spans="2:8" s="37" customFormat="1" ht="12.75">
      <c r="B351" s="8"/>
      <c r="C351" s="8"/>
      <c r="D351" s="8"/>
      <c r="E351" s="8"/>
      <c r="F351" s="8"/>
      <c r="G351" s="8"/>
      <c r="H351" s="8"/>
    </row>
    <row r="352" spans="2:8" s="37" customFormat="1" ht="12.75">
      <c r="B352" s="8"/>
      <c r="C352" s="8"/>
      <c r="D352" s="8"/>
      <c r="E352" s="8"/>
      <c r="F352" s="8"/>
      <c r="G352" s="8"/>
      <c r="H352" s="8"/>
    </row>
    <row r="353" spans="2:8" s="37" customFormat="1" ht="12.75">
      <c r="B353" s="8"/>
      <c r="C353" s="8"/>
      <c r="D353" s="8"/>
      <c r="E353" s="8"/>
      <c r="F353" s="8"/>
      <c r="G353" s="8"/>
      <c r="H353" s="8"/>
    </row>
    <row r="354" spans="2:8" s="37" customFormat="1" ht="12.75">
      <c r="B354" s="8"/>
      <c r="C354" s="8"/>
      <c r="D354" s="8"/>
      <c r="E354" s="8"/>
      <c r="F354" s="8"/>
      <c r="G354" s="8"/>
      <c r="H354" s="8"/>
    </row>
    <row r="355" spans="2:8" s="37" customFormat="1" ht="12.75">
      <c r="B355" s="8"/>
      <c r="C355" s="8"/>
      <c r="D355" s="8"/>
      <c r="E355" s="8"/>
      <c r="F355" s="8"/>
      <c r="G355" s="8"/>
      <c r="H355" s="8"/>
    </row>
    <row r="356" spans="2:8" s="37" customFormat="1" ht="12.75">
      <c r="B356" s="8"/>
      <c r="C356" s="8"/>
      <c r="D356" s="8"/>
      <c r="E356" s="8"/>
      <c r="F356" s="8"/>
      <c r="G356" s="8"/>
      <c r="H356" s="8"/>
    </row>
    <row r="357" spans="2:8" s="37" customFormat="1" ht="12.75">
      <c r="B357" s="8"/>
      <c r="C357" s="8"/>
      <c r="D357" s="8"/>
      <c r="E357" s="8"/>
      <c r="F357" s="8"/>
      <c r="G357" s="8"/>
      <c r="H357" s="8"/>
    </row>
    <row r="358" spans="2:8" s="37" customFormat="1" ht="12.75">
      <c r="B358" s="8"/>
      <c r="C358" s="8"/>
      <c r="D358" s="8"/>
      <c r="E358" s="8"/>
      <c r="F358" s="8"/>
      <c r="G358" s="8"/>
      <c r="H358" s="8"/>
    </row>
    <row r="359" spans="2:8" s="37" customFormat="1" ht="12.75">
      <c r="B359" s="8"/>
      <c r="C359" s="8"/>
      <c r="D359" s="8"/>
      <c r="E359" s="8"/>
      <c r="F359" s="8"/>
      <c r="G359" s="8"/>
      <c r="H359" s="8"/>
    </row>
    <row r="360" spans="2:8" s="37" customFormat="1" ht="12.75">
      <c r="B360" s="8"/>
      <c r="C360" s="8"/>
      <c r="D360" s="8"/>
      <c r="E360" s="8"/>
      <c r="F360" s="8"/>
      <c r="G360" s="8"/>
      <c r="H360" s="8"/>
    </row>
    <row r="361" spans="2:8" s="37" customFormat="1" ht="12.75">
      <c r="B361" s="8"/>
      <c r="C361" s="8"/>
      <c r="D361" s="8"/>
      <c r="E361" s="8"/>
      <c r="F361" s="8"/>
      <c r="G361" s="8"/>
      <c r="H361" s="8"/>
    </row>
    <row r="362" spans="2:8" s="37" customFormat="1" ht="12.75">
      <c r="B362" s="8"/>
      <c r="C362" s="8"/>
      <c r="D362" s="8"/>
      <c r="E362" s="8"/>
      <c r="F362" s="8"/>
      <c r="G362" s="8"/>
      <c r="H362" s="8"/>
    </row>
    <row r="363" spans="2:8" s="37" customFormat="1" ht="12.75">
      <c r="B363" s="8"/>
      <c r="C363" s="8"/>
      <c r="D363" s="8"/>
      <c r="E363" s="8"/>
      <c r="F363" s="8"/>
      <c r="G363" s="8"/>
      <c r="H363" s="8"/>
    </row>
    <row r="364" spans="2:8" s="37" customFormat="1" ht="12.75">
      <c r="B364" s="8"/>
      <c r="C364" s="8"/>
      <c r="D364" s="8"/>
      <c r="E364" s="8"/>
      <c r="F364" s="8"/>
      <c r="G364" s="8"/>
      <c r="H364" s="8"/>
    </row>
    <row r="365" spans="2:8" s="37" customFormat="1" ht="12.75">
      <c r="B365" s="8"/>
      <c r="C365" s="8"/>
      <c r="D365" s="8"/>
      <c r="E365" s="8"/>
      <c r="F365" s="8"/>
      <c r="G365" s="8"/>
      <c r="H365" s="8"/>
    </row>
    <row r="366" spans="2:8" s="37" customFormat="1" ht="12.75">
      <c r="B366" s="8"/>
      <c r="C366" s="8"/>
      <c r="D366" s="8"/>
      <c r="E366" s="8"/>
      <c r="F366" s="8"/>
      <c r="G366" s="8"/>
      <c r="H366" s="8"/>
    </row>
    <row r="367" spans="2:8" s="37" customFormat="1" ht="12.75">
      <c r="B367" s="8"/>
      <c r="C367" s="8"/>
      <c r="D367" s="8"/>
      <c r="E367" s="8"/>
      <c r="F367" s="8"/>
      <c r="G367" s="8"/>
      <c r="H367" s="8"/>
    </row>
    <row r="368" spans="2:8" s="37" customFormat="1" ht="12.75">
      <c r="B368" s="8"/>
      <c r="C368" s="8"/>
      <c r="D368" s="8"/>
      <c r="E368" s="8"/>
      <c r="F368" s="8"/>
      <c r="G368" s="8"/>
      <c r="H368" s="8"/>
    </row>
    <row r="369" spans="2:8" s="37" customFormat="1" ht="12.75">
      <c r="B369" s="8"/>
      <c r="C369" s="8"/>
      <c r="D369" s="8"/>
      <c r="E369" s="8"/>
      <c r="F369" s="8"/>
      <c r="G369" s="8"/>
      <c r="H369" s="8"/>
    </row>
    <row r="370" spans="2:8" s="37" customFormat="1" ht="12.75">
      <c r="B370" s="8"/>
      <c r="C370" s="8"/>
      <c r="D370" s="8"/>
      <c r="E370" s="8"/>
      <c r="F370" s="8"/>
      <c r="G370" s="8"/>
      <c r="H370" s="8"/>
    </row>
    <row r="371" spans="2:8" s="37" customFormat="1" ht="12.75">
      <c r="B371" s="8"/>
      <c r="C371" s="8"/>
      <c r="D371" s="8"/>
      <c r="E371" s="8"/>
      <c r="F371" s="8"/>
      <c r="G371" s="8"/>
      <c r="H371" s="8"/>
    </row>
    <row r="372" spans="2:8" s="37" customFormat="1" ht="12.75">
      <c r="B372" s="8"/>
      <c r="C372" s="8"/>
      <c r="D372" s="8"/>
      <c r="E372" s="8"/>
      <c r="F372" s="8"/>
      <c r="G372" s="8"/>
      <c r="H372" s="8"/>
    </row>
    <row r="373" spans="2:8" s="37" customFormat="1" ht="12.75">
      <c r="B373" s="8"/>
      <c r="C373" s="8"/>
      <c r="D373" s="8"/>
      <c r="E373" s="8"/>
      <c r="F373" s="8"/>
      <c r="G373" s="8"/>
      <c r="H373" s="8"/>
    </row>
    <row r="374" spans="2:8" s="37" customFormat="1" ht="12.75">
      <c r="B374" s="8"/>
      <c r="C374" s="8"/>
      <c r="D374" s="8"/>
      <c r="E374" s="8"/>
      <c r="F374" s="8"/>
      <c r="G374" s="8"/>
      <c r="H374" s="8"/>
    </row>
    <row r="375" spans="2:8" s="37" customFormat="1" ht="12.75">
      <c r="B375" s="8"/>
      <c r="C375" s="8"/>
      <c r="D375" s="8"/>
      <c r="E375" s="8"/>
      <c r="F375" s="8"/>
      <c r="G375" s="8"/>
      <c r="H375" s="8"/>
    </row>
    <row r="376" spans="2:8" s="37" customFormat="1" ht="12.75">
      <c r="B376" s="8"/>
      <c r="C376" s="8"/>
      <c r="D376" s="8"/>
      <c r="E376" s="8"/>
      <c r="F376" s="8"/>
      <c r="G376" s="8"/>
      <c r="H376" s="8"/>
    </row>
    <row r="377" spans="2:8" s="37" customFormat="1" ht="12.75">
      <c r="B377" s="8"/>
      <c r="C377" s="8"/>
      <c r="D377" s="8"/>
      <c r="E377" s="8"/>
      <c r="F377" s="8"/>
      <c r="G377" s="8"/>
      <c r="H377" s="8"/>
    </row>
    <row r="378" spans="2:8" s="37" customFormat="1" ht="12.75">
      <c r="B378" s="8"/>
      <c r="C378" s="8"/>
      <c r="D378" s="8"/>
      <c r="E378" s="8"/>
      <c r="F378" s="8"/>
      <c r="G378" s="8"/>
      <c r="H378" s="8"/>
    </row>
    <row r="379" spans="2:8" s="37" customFormat="1" ht="12.75">
      <c r="B379" s="8"/>
      <c r="C379" s="8"/>
      <c r="D379" s="8"/>
      <c r="E379" s="8"/>
      <c r="F379" s="8"/>
      <c r="G379" s="8"/>
      <c r="H379" s="8"/>
    </row>
    <row r="380" spans="2:8" s="37" customFormat="1" ht="12.75">
      <c r="B380" s="8"/>
      <c r="C380" s="8"/>
      <c r="D380" s="8"/>
      <c r="E380" s="8"/>
      <c r="F380" s="8"/>
      <c r="G380" s="8"/>
      <c r="H380" s="8"/>
    </row>
    <row r="381" spans="2:8" s="37" customFormat="1" ht="12.75">
      <c r="B381" s="8"/>
      <c r="C381" s="8"/>
      <c r="D381" s="8"/>
      <c r="E381" s="8"/>
      <c r="F381" s="8"/>
      <c r="G381" s="8"/>
      <c r="H381" s="8"/>
    </row>
    <row r="382" spans="2:8" s="37" customFormat="1" ht="12.75">
      <c r="B382" s="8"/>
      <c r="C382" s="8"/>
      <c r="D382" s="8"/>
      <c r="E382" s="8"/>
      <c r="F382" s="8"/>
      <c r="G382" s="8"/>
      <c r="H382" s="8"/>
    </row>
    <row r="383" spans="2:8" s="37" customFormat="1" ht="12.75">
      <c r="B383" s="8"/>
      <c r="C383" s="8"/>
      <c r="D383" s="8"/>
      <c r="E383" s="8"/>
      <c r="F383" s="8"/>
      <c r="G383" s="8"/>
      <c r="H383" s="8"/>
    </row>
    <row r="384" spans="2:8" s="37" customFormat="1" ht="12.75">
      <c r="B384" s="8"/>
      <c r="C384" s="8"/>
      <c r="D384" s="8"/>
      <c r="E384" s="8"/>
      <c r="F384" s="8"/>
      <c r="G384" s="8"/>
      <c r="H384" s="8"/>
    </row>
    <row r="385" spans="2:8" s="37" customFormat="1" ht="12.75">
      <c r="B385" s="8"/>
      <c r="C385" s="8"/>
      <c r="D385" s="8"/>
      <c r="E385" s="8"/>
      <c r="F385" s="8"/>
      <c r="G385" s="8"/>
      <c r="H385" s="8"/>
    </row>
    <row r="386" spans="2:8" s="37" customFormat="1" ht="12.75">
      <c r="B386" s="8"/>
      <c r="C386" s="8"/>
      <c r="D386" s="8"/>
      <c r="E386" s="8"/>
      <c r="F386" s="8"/>
      <c r="G386" s="8"/>
      <c r="H386" s="8"/>
    </row>
    <row r="387" spans="2:8" s="37" customFormat="1" ht="12.75">
      <c r="B387" s="8"/>
      <c r="C387" s="8"/>
      <c r="D387" s="8"/>
      <c r="E387" s="8"/>
      <c r="F387" s="8"/>
      <c r="G387" s="8"/>
      <c r="H387" s="8"/>
    </row>
    <row r="388" spans="2:8" s="37" customFormat="1" ht="12.75">
      <c r="B388" s="8"/>
      <c r="C388" s="8"/>
      <c r="D388" s="8"/>
      <c r="E388" s="8"/>
      <c r="F388" s="8"/>
      <c r="G388" s="8"/>
      <c r="H388" s="8"/>
    </row>
    <row r="389" spans="2:8" s="37" customFormat="1" ht="12.75">
      <c r="B389" s="8"/>
      <c r="C389" s="8"/>
      <c r="D389" s="8"/>
      <c r="E389" s="8"/>
      <c r="F389" s="8"/>
      <c r="G389" s="8"/>
      <c r="H389" s="8"/>
    </row>
    <row r="390" spans="2:8" s="37" customFormat="1" ht="12.75">
      <c r="B390" s="8"/>
      <c r="C390" s="8"/>
      <c r="D390" s="8"/>
      <c r="E390" s="8"/>
      <c r="F390" s="8"/>
      <c r="G390" s="8"/>
      <c r="H390" s="8"/>
    </row>
    <row r="391" spans="2:8" s="37" customFormat="1" ht="12.75">
      <c r="B391" s="8"/>
      <c r="C391" s="8"/>
      <c r="D391" s="8"/>
      <c r="E391" s="8"/>
      <c r="F391" s="8"/>
      <c r="G391" s="8"/>
      <c r="H391" s="8"/>
    </row>
    <row r="392" spans="2:8" s="37" customFormat="1" ht="12.75">
      <c r="B392" s="8"/>
      <c r="C392" s="8"/>
      <c r="D392" s="8"/>
      <c r="E392" s="8"/>
      <c r="F392" s="8"/>
      <c r="G392" s="8"/>
      <c r="H392" s="8"/>
    </row>
    <row r="393" spans="2:8" s="37" customFormat="1" ht="12.75">
      <c r="B393" s="8"/>
      <c r="C393" s="8"/>
      <c r="D393" s="8"/>
      <c r="E393" s="8"/>
      <c r="F393" s="8"/>
      <c r="G393" s="8"/>
      <c r="H393" s="8"/>
    </row>
    <row r="394" spans="2:8" s="37" customFormat="1" ht="12.75">
      <c r="B394" s="8"/>
      <c r="C394" s="8"/>
      <c r="D394" s="8"/>
      <c r="E394" s="8"/>
      <c r="F394" s="8"/>
      <c r="G394" s="8"/>
      <c r="H394" s="8"/>
    </row>
    <row r="395" spans="2:8" s="37" customFormat="1" ht="12.75">
      <c r="B395" s="8"/>
      <c r="C395" s="8"/>
      <c r="D395" s="8"/>
      <c r="E395" s="8"/>
      <c r="F395" s="8"/>
      <c r="G395" s="8"/>
      <c r="H395" s="8"/>
    </row>
    <row r="396" spans="2:8" s="37" customFormat="1" ht="12.75">
      <c r="B396" s="8"/>
      <c r="C396" s="8"/>
      <c r="D396" s="8"/>
      <c r="E396" s="8"/>
      <c r="F396" s="8"/>
      <c r="G396" s="8"/>
      <c r="H396" s="8"/>
    </row>
    <row r="397" spans="2:8" s="37" customFormat="1" ht="12.75">
      <c r="B397" s="8"/>
      <c r="C397" s="8"/>
      <c r="D397" s="8"/>
      <c r="E397" s="8"/>
      <c r="F397" s="8"/>
      <c r="G397" s="8"/>
      <c r="H397" s="8"/>
    </row>
    <row r="398" spans="2:8" s="37" customFormat="1" ht="12.75">
      <c r="B398" s="8"/>
      <c r="C398" s="8"/>
      <c r="D398" s="8"/>
      <c r="E398" s="8"/>
      <c r="F398" s="8"/>
      <c r="G398" s="8"/>
      <c r="H398" s="8"/>
    </row>
    <row r="399" spans="2:8" s="37" customFormat="1" ht="12.75">
      <c r="B399" s="8"/>
      <c r="C399" s="8"/>
      <c r="D399" s="8"/>
      <c r="E399" s="8"/>
      <c r="F399" s="8"/>
      <c r="G399" s="8"/>
      <c r="H399" s="8"/>
    </row>
    <row r="400" spans="2:8" s="37" customFormat="1" ht="12.75">
      <c r="B400" s="8"/>
      <c r="C400" s="8"/>
      <c r="D400" s="8"/>
      <c r="E400" s="8"/>
      <c r="F400" s="8"/>
      <c r="G400" s="8"/>
      <c r="H400" s="8"/>
    </row>
    <row r="401" spans="2:8" s="37" customFormat="1" ht="12.75">
      <c r="B401" s="8"/>
      <c r="C401" s="8"/>
      <c r="D401" s="8"/>
      <c r="E401" s="8"/>
      <c r="F401" s="8"/>
      <c r="G401" s="8"/>
      <c r="H401" s="8"/>
    </row>
    <row r="402" spans="2:8" s="37" customFormat="1" ht="12.75">
      <c r="B402" s="8"/>
      <c r="C402" s="8"/>
      <c r="D402" s="8"/>
      <c r="E402" s="8"/>
      <c r="F402" s="8"/>
      <c r="G402" s="8"/>
      <c r="H402" s="8"/>
    </row>
    <row r="403" spans="2:8" s="37" customFormat="1" ht="12.75">
      <c r="B403" s="8"/>
      <c r="C403" s="8"/>
      <c r="D403" s="8"/>
      <c r="E403" s="8"/>
      <c r="F403" s="8"/>
      <c r="G403" s="8"/>
      <c r="H403" s="8"/>
    </row>
    <row r="404" spans="2:8" s="37" customFormat="1" ht="12.75">
      <c r="B404" s="8"/>
      <c r="C404" s="8"/>
      <c r="D404" s="8"/>
      <c r="E404" s="8"/>
      <c r="F404" s="8"/>
      <c r="G404" s="8"/>
      <c r="H404" s="8"/>
    </row>
    <row r="405" spans="2:8" s="37" customFormat="1" ht="12.75">
      <c r="B405" s="8"/>
      <c r="C405" s="8"/>
      <c r="D405" s="8"/>
      <c r="E405" s="8"/>
      <c r="F405" s="8"/>
      <c r="G405" s="8"/>
      <c r="H405" s="8"/>
    </row>
    <row r="406" spans="2:8" s="37" customFormat="1" ht="12.75">
      <c r="B406" s="8"/>
      <c r="C406" s="8"/>
      <c r="D406" s="8"/>
      <c r="E406" s="8"/>
      <c r="F406" s="8"/>
      <c r="G406" s="8"/>
      <c r="H406" s="8"/>
    </row>
    <row r="407" spans="2:8" s="37" customFormat="1" ht="12.75">
      <c r="B407" s="8"/>
      <c r="C407" s="8"/>
      <c r="D407" s="8"/>
      <c r="E407" s="8"/>
      <c r="F407" s="8"/>
      <c r="G407" s="8"/>
      <c r="H407" s="8"/>
    </row>
    <row r="408" spans="2:8" s="37" customFormat="1" ht="12.75">
      <c r="B408" s="8"/>
      <c r="C408" s="8"/>
      <c r="D408" s="8"/>
      <c r="E408" s="8"/>
      <c r="F408" s="8"/>
      <c r="G408" s="8"/>
      <c r="H408" s="8"/>
    </row>
    <row r="409" spans="2:8" s="37" customFormat="1" ht="12.75">
      <c r="B409" s="8"/>
      <c r="C409" s="8"/>
      <c r="D409" s="8"/>
      <c r="E409" s="8"/>
      <c r="F409" s="8"/>
      <c r="G409" s="8"/>
      <c r="H409" s="8"/>
    </row>
    <row r="410" spans="2:8" s="37" customFormat="1" ht="12.75">
      <c r="B410" s="8"/>
      <c r="C410" s="8"/>
      <c r="D410" s="8"/>
      <c r="E410" s="8"/>
      <c r="F410" s="8"/>
      <c r="G410" s="8"/>
      <c r="H410" s="8"/>
    </row>
    <row r="411" spans="2:8" s="37" customFormat="1" ht="12.75">
      <c r="B411" s="8"/>
      <c r="C411" s="8"/>
      <c r="D411" s="8"/>
      <c r="E411" s="8"/>
      <c r="F411" s="8"/>
      <c r="G411" s="8"/>
      <c r="H411" s="8"/>
    </row>
    <row r="412" spans="2:8" s="37" customFormat="1" ht="12.75">
      <c r="B412" s="8"/>
      <c r="C412" s="8"/>
      <c r="D412" s="8"/>
      <c r="E412" s="8"/>
      <c r="F412" s="8"/>
      <c r="G412" s="8"/>
      <c r="H412" s="8"/>
    </row>
    <row r="413" spans="2:8" s="37" customFormat="1" ht="12.75">
      <c r="B413" s="8"/>
      <c r="C413" s="8"/>
      <c r="D413" s="8"/>
      <c r="E413" s="8"/>
      <c r="F413" s="8"/>
      <c r="G413" s="8"/>
      <c r="H413" s="8"/>
    </row>
    <row r="414" spans="2:8" s="37" customFormat="1" ht="12.75">
      <c r="B414" s="8"/>
      <c r="C414" s="8"/>
      <c r="D414" s="8"/>
      <c r="E414" s="8"/>
      <c r="F414" s="8"/>
      <c r="G414" s="8"/>
      <c r="H414" s="8"/>
    </row>
    <row r="415" spans="2:8" s="37" customFormat="1" ht="12.75">
      <c r="B415" s="8"/>
      <c r="C415" s="8"/>
      <c r="D415" s="8"/>
      <c r="E415" s="8"/>
      <c r="F415" s="8"/>
      <c r="G415" s="8"/>
      <c r="H415" s="8"/>
    </row>
    <row r="416" spans="2:8" s="37" customFormat="1" ht="12.75">
      <c r="B416" s="8"/>
      <c r="C416" s="8"/>
      <c r="D416" s="8"/>
      <c r="E416" s="8"/>
      <c r="F416" s="8"/>
      <c r="G416" s="8"/>
      <c r="H416" s="8"/>
    </row>
    <row r="417" spans="2:8" s="37" customFormat="1" ht="12.75">
      <c r="B417" s="8"/>
      <c r="C417" s="8"/>
      <c r="D417" s="8"/>
      <c r="E417" s="8"/>
      <c r="F417" s="8"/>
      <c r="G417" s="8"/>
      <c r="H417" s="8"/>
    </row>
    <row r="418" spans="2:8" s="37" customFormat="1" ht="12.75">
      <c r="B418" s="8"/>
      <c r="C418" s="8"/>
      <c r="D418" s="8"/>
      <c r="E418" s="8"/>
      <c r="F418" s="8"/>
      <c r="G418" s="8"/>
      <c r="H418" s="8"/>
    </row>
    <row r="419" spans="2:8" s="37" customFormat="1" ht="12.75">
      <c r="B419" s="8"/>
      <c r="C419" s="8"/>
      <c r="D419" s="8"/>
      <c r="E419" s="8"/>
      <c r="F419" s="8"/>
      <c r="G419" s="8"/>
      <c r="H419" s="8"/>
    </row>
    <row r="420" spans="2:8" s="37" customFormat="1" ht="12.75">
      <c r="B420" s="8"/>
      <c r="C420" s="8"/>
      <c r="D420" s="8"/>
      <c r="E420" s="8"/>
      <c r="F420" s="8"/>
      <c r="G420" s="8"/>
      <c r="H420" s="8"/>
    </row>
    <row r="421" spans="2:8" s="37" customFormat="1" ht="12.75">
      <c r="B421" s="8"/>
      <c r="C421" s="8"/>
      <c r="D421" s="8"/>
      <c r="E421" s="8"/>
      <c r="F421" s="8"/>
      <c r="G421" s="8"/>
      <c r="H421" s="8"/>
    </row>
    <row r="422" spans="2:8" s="37" customFormat="1" ht="12.75">
      <c r="B422" s="8"/>
      <c r="C422" s="8"/>
      <c r="D422" s="8"/>
      <c r="E422" s="8"/>
      <c r="F422" s="8"/>
      <c r="G422" s="8"/>
      <c r="H422" s="8"/>
    </row>
    <row r="423" spans="2:8" s="37" customFormat="1" ht="12.75">
      <c r="B423" s="8"/>
      <c r="C423" s="8"/>
      <c r="D423" s="8"/>
      <c r="E423" s="8"/>
      <c r="F423" s="8"/>
      <c r="G423" s="8"/>
      <c r="H423" s="8"/>
    </row>
    <row r="424" spans="2:8" s="37" customFormat="1" ht="12.75">
      <c r="B424" s="8"/>
      <c r="C424" s="8"/>
      <c r="D424" s="8"/>
      <c r="E424" s="8"/>
      <c r="F424" s="8"/>
      <c r="G424" s="8"/>
      <c r="H424" s="8"/>
    </row>
    <row r="425" spans="2:8" s="37" customFormat="1" ht="12.75">
      <c r="B425" s="8"/>
      <c r="C425" s="8"/>
      <c r="D425" s="8"/>
      <c r="E425" s="8"/>
      <c r="F425" s="8"/>
      <c r="G425" s="8"/>
      <c r="H425" s="8"/>
    </row>
    <row r="426" spans="2:8" s="37" customFormat="1" ht="12.75">
      <c r="B426" s="8"/>
      <c r="C426" s="8"/>
      <c r="D426" s="8"/>
      <c r="E426" s="8"/>
      <c r="F426" s="8"/>
      <c r="G426" s="8"/>
      <c r="H426" s="8"/>
    </row>
    <row r="427" spans="2:8" s="37" customFormat="1" ht="12.75">
      <c r="B427" s="8"/>
      <c r="C427" s="8"/>
      <c r="D427" s="8"/>
      <c r="E427" s="8"/>
      <c r="F427" s="8"/>
      <c r="G427" s="8"/>
      <c r="H427" s="8"/>
    </row>
    <row r="428" spans="2:8" s="37" customFormat="1" ht="12.75">
      <c r="B428" s="8"/>
      <c r="C428" s="8"/>
      <c r="D428" s="8"/>
      <c r="E428" s="8"/>
      <c r="F428" s="8"/>
      <c r="G428" s="8"/>
      <c r="H428" s="8"/>
    </row>
    <row r="429" spans="2:8" s="37" customFormat="1" ht="12.75">
      <c r="B429" s="8"/>
      <c r="C429" s="8"/>
      <c r="D429" s="8"/>
      <c r="E429" s="8"/>
      <c r="F429" s="8"/>
      <c r="G429" s="8"/>
      <c r="H429" s="8"/>
    </row>
    <row r="430" spans="2:8" s="37" customFormat="1" ht="12.75">
      <c r="B430" s="8"/>
      <c r="C430" s="8"/>
      <c r="D430" s="8"/>
      <c r="E430" s="8"/>
      <c r="F430" s="8"/>
      <c r="G430" s="8"/>
      <c r="H430" s="8"/>
    </row>
    <row r="431" spans="2:8" s="37" customFormat="1" ht="12.75">
      <c r="B431" s="8"/>
      <c r="C431" s="8"/>
      <c r="D431" s="8"/>
      <c r="E431" s="8"/>
      <c r="F431" s="8"/>
      <c r="G431" s="8"/>
      <c r="H431" s="8"/>
    </row>
    <row r="432" spans="2:8" s="37" customFormat="1" ht="12.75">
      <c r="B432" s="8"/>
      <c r="C432" s="8"/>
      <c r="D432" s="8"/>
      <c r="E432" s="8"/>
      <c r="F432" s="8"/>
      <c r="G432" s="8"/>
      <c r="H432" s="8"/>
    </row>
    <row r="433" spans="2:8" s="37" customFormat="1" ht="12.75">
      <c r="B433" s="8"/>
      <c r="C433" s="8"/>
      <c r="D433" s="8"/>
      <c r="E433" s="8"/>
      <c r="F433" s="8"/>
      <c r="G433" s="8"/>
      <c r="H433" s="8"/>
    </row>
    <row r="434" spans="2:8" s="37" customFormat="1" ht="12.75">
      <c r="B434" s="8"/>
      <c r="C434" s="8"/>
      <c r="D434" s="8"/>
      <c r="E434" s="8"/>
      <c r="F434" s="8"/>
      <c r="G434" s="8"/>
      <c r="H434" s="8"/>
    </row>
    <row r="435" spans="2:8" s="37" customFormat="1" ht="12.75">
      <c r="B435" s="8"/>
      <c r="C435" s="8"/>
      <c r="D435" s="8"/>
      <c r="E435" s="8"/>
      <c r="F435" s="8"/>
      <c r="G435" s="8"/>
      <c r="H435" s="8"/>
    </row>
    <row r="436" spans="2:8" s="37" customFormat="1" ht="12.75">
      <c r="B436" s="8"/>
      <c r="C436" s="8"/>
      <c r="D436" s="8"/>
      <c r="E436" s="8"/>
      <c r="F436" s="8"/>
      <c r="G436" s="8"/>
      <c r="H436" s="8"/>
    </row>
    <row r="437" spans="2:8" s="37" customFormat="1" ht="12.75">
      <c r="B437" s="8"/>
      <c r="C437" s="8"/>
      <c r="D437" s="8"/>
      <c r="E437" s="8"/>
      <c r="F437" s="8"/>
      <c r="G437" s="8"/>
      <c r="H437" s="8"/>
    </row>
    <row r="438" spans="2:8" s="37" customFormat="1" ht="12.75">
      <c r="B438" s="8"/>
      <c r="C438" s="8"/>
      <c r="D438" s="8"/>
      <c r="E438" s="8"/>
      <c r="F438" s="8"/>
      <c r="G438" s="8"/>
      <c r="H438" s="8"/>
    </row>
    <row r="439" spans="2:8" s="37" customFormat="1" ht="12.75">
      <c r="B439" s="8"/>
      <c r="C439" s="8"/>
      <c r="D439" s="8"/>
      <c r="E439" s="8"/>
      <c r="F439" s="8"/>
      <c r="G439" s="8"/>
      <c r="H439" s="8"/>
    </row>
    <row r="440" spans="2:8" s="37" customFormat="1" ht="12.75">
      <c r="B440" s="8"/>
      <c r="C440" s="8"/>
      <c r="D440" s="8"/>
      <c r="E440" s="8"/>
      <c r="F440" s="8"/>
      <c r="G440" s="8"/>
      <c r="H440" s="8"/>
    </row>
    <row r="441" spans="2:8" s="37" customFormat="1" ht="12.75">
      <c r="B441" s="8"/>
      <c r="C441" s="8"/>
      <c r="D441" s="8"/>
      <c r="E441" s="8"/>
      <c r="F441" s="8"/>
      <c r="G441" s="8"/>
      <c r="H441" s="8"/>
    </row>
    <row r="442" spans="2:8" s="37" customFormat="1" ht="12.75">
      <c r="B442" s="8"/>
      <c r="C442" s="8"/>
      <c r="D442" s="8"/>
      <c r="E442" s="8"/>
      <c r="F442" s="8"/>
      <c r="G442" s="8"/>
      <c r="H442" s="8"/>
    </row>
    <row r="443" spans="2:8" s="37" customFormat="1" ht="12.75">
      <c r="B443" s="8"/>
      <c r="C443" s="8"/>
      <c r="D443" s="8"/>
      <c r="E443" s="8"/>
      <c r="F443" s="8"/>
      <c r="G443" s="8"/>
      <c r="H443" s="8"/>
    </row>
    <row r="444" spans="2:8" s="37" customFormat="1" ht="12.75">
      <c r="B444" s="8"/>
      <c r="C444" s="8"/>
      <c r="D444" s="8"/>
      <c r="E444" s="8"/>
      <c r="F444" s="8"/>
      <c r="G444" s="8"/>
      <c r="H444" s="8"/>
    </row>
    <row r="445" spans="2:8" s="37" customFormat="1" ht="12.75">
      <c r="B445" s="8"/>
      <c r="C445" s="8"/>
      <c r="D445" s="8"/>
      <c r="E445" s="8"/>
      <c r="F445" s="8"/>
      <c r="G445" s="8"/>
      <c r="H445" s="8"/>
    </row>
    <row r="446" spans="2:8" s="37" customFormat="1" ht="12.75">
      <c r="B446" s="8"/>
      <c r="C446" s="8"/>
      <c r="D446" s="8"/>
      <c r="E446" s="8"/>
      <c r="F446" s="8"/>
      <c r="G446" s="8"/>
      <c r="H446" s="8"/>
    </row>
    <row r="447" spans="2:8" s="37" customFormat="1" ht="12.75">
      <c r="B447" s="8"/>
      <c r="C447" s="8"/>
      <c r="D447" s="8"/>
      <c r="E447" s="8"/>
      <c r="F447" s="8"/>
      <c r="G447" s="8"/>
      <c r="H447" s="8"/>
    </row>
    <row r="448" spans="2:8" s="37" customFormat="1" ht="12.75">
      <c r="B448" s="8"/>
      <c r="C448" s="8"/>
      <c r="D448" s="8"/>
      <c r="E448" s="8"/>
      <c r="F448" s="8"/>
      <c r="G448" s="8"/>
      <c r="H448" s="8"/>
    </row>
    <row r="449" spans="2:8" s="37" customFormat="1" ht="12.75">
      <c r="B449" s="8"/>
      <c r="C449" s="8"/>
      <c r="D449" s="8"/>
      <c r="E449" s="8"/>
      <c r="F449" s="8"/>
      <c r="G449" s="8"/>
      <c r="H449" s="8"/>
    </row>
    <row r="450" spans="2:8" s="37" customFormat="1" ht="12.75">
      <c r="B450" s="8"/>
      <c r="C450" s="8"/>
      <c r="D450" s="8"/>
      <c r="E450" s="8"/>
      <c r="F450" s="8"/>
      <c r="G450" s="8"/>
      <c r="H450" s="8"/>
    </row>
    <row r="451" spans="2:8" s="37" customFormat="1" ht="12.75">
      <c r="B451" s="8"/>
      <c r="C451" s="8"/>
      <c r="D451" s="8"/>
      <c r="E451" s="8"/>
      <c r="F451" s="8"/>
      <c r="G451" s="8"/>
      <c r="H451" s="8"/>
    </row>
    <row r="452" spans="2:8" s="37" customFormat="1" ht="12.75">
      <c r="B452" s="8"/>
      <c r="C452" s="8"/>
      <c r="D452" s="8"/>
      <c r="E452" s="8"/>
      <c r="F452" s="8"/>
      <c r="G452" s="8"/>
      <c r="H452" s="8"/>
    </row>
    <row r="453" spans="2:8" s="37" customFormat="1" ht="12.75">
      <c r="B453" s="8"/>
      <c r="C453" s="8"/>
      <c r="D453" s="8"/>
      <c r="E453" s="8"/>
      <c r="F453" s="8"/>
      <c r="G453" s="8"/>
      <c r="H453" s="8"/>
    </row>
    <row r="454" spans="2:8" s="37" customFormat="1" ht="12.75">
      <c r="B454" s="8"/>
      <c r="C454" s="8"/>
      <c r="D454" s="8"/>
      <c r="E454" s="8"/>
      <c r="F454" s="8"/>
      <c r="G454" s="8"/>
      <c r="H454" s="8"/>
    </row>
    <row r="455" spans="2:8" s="37" customFormat="1" ht="12.75">
      <c r="B455" s="8"/>
      <c r="C455" s="8"/>
      <c r="D455" s="8"/>
      <c r="E455" s="8"/>
      <c r="F455" s="8"/>
      <c r="G455" s="8"/>
      <c r="H455" s="8"/>
    </row>
    <row r="456" spans="2:8" s="37" customFormat="1" ht="12.75">
      <c r="B456" s="8"/>
      <c r="C456" s="8"/>
      <c r="D456" s="8"/>
      <c r="E456" s="8"/>
      <c r="F456" s="8"/>
      <c r="G456" s="8"/>
      <c r="H456" s="8"/>
    </row>
    <row r="457" spans="2:8" s="37" customFormat="1" ht="12.75">
      <c r="B457" s="8"/>
      <c r="C457" s="8"/>
      <c r="D457" s="8"/>
      <c r="E457" s="8"/>
      <c r="F457" s="8"/>
      <c r="G457" s="8"/>
      <c r="H457" s="8"/>
    </row>
    <row r="458" spans="2:8" s="37" customFormat="1" ht="12.75">
      <c r="B458" s="8"/>
      <c r="C458" s="8"/>
      <c r="D458" s="8"/>
      <c r="E458" s="8"/>
      <c r="F458" s="8"/>
      <c r="G458" s="8"/>
      <c r="H458" s="8"/>
    </row>
    <row r="459" spans="2:8" s="37" customFormat="1" ht="12.75">
      <c r="B459" s="8"/>
      <c r="C459" s="8"/>
      <c r="D459" s="8"/>
      <c r="E459" s="8"/>
      <c r="F459" s="8"/>
      <c r="G459" s="8"/>
      <c r="H459" s="8"/>
    </row>
    <row r="460" spans="2:8" s="37" customFormat="1" ht="12.75">
      <c r="B460" s="8"/>
      <c r="C460" s="8"/>
      <c r="D460" s="8"/>
      <c r="E460" s="8"/>
      <c r="F460" s="8"/>
      <c r="G460" s="8"/>
      <c r="H460" s="8"/>
    </row>
    <row r="461" spans="2:8" s="37" customFormat="1" ht="12.75">
      <c r="B461" s="8"/>
      <c r="C461" s="8"/>
      <c r="D461" s="8"/>
      <c r="E461" s="8"/>
      <c r="F461" s="8"/>
      <c r="G461" s="8"/>
      <c r="H461" s="8"/>
    </row>
    <row r="462" spans="2:8" s="37" customFormat="1" ht="12.75">
      <c r="B462" s="8"/>
      <c r="C462" s="8"/>
      <c r="D462" s="8"/>
      <c r="E462" s="8"/>
      <c r="F462" s="8"/>
      <c r="G462" s="8"/>
      <c r="H462" s="8"/>
    </row>
    <row r="463" spans="2:8" s="37" customFormat="1" ht="12.75">
      <c r="B463" s="8"/>
      <c r="C463" s="8"/>
      <c r="D463" s="8"/>
      <c r="E463" s="8"/>
      <c r="F463" s="8"/>
      <c r="G463" s="8"/>
      <c r="H463" s="8"/>
    </row>
  </sheetData>
  <sheetProtection/>
  <mergeCells count="4">
    <mergeCell ref="A1:H1"/>
    <mergeCell ref="A21:H21"/>
    <mergeCell ref="A41:H41"/>
    <mergeCell ref="A61:H61"/>
  </mergeCells>
  <printOptions horizontalCentered="1" verticalCentered="1"/>
  <pageMargins left="0.7086614173228347" right="0.6299212598425197" top="0.3937007874015748" bottom="0.3937007874015748" header="0" footer="0"/>
  <pageSetup horizontalDpi="600" verticalDpi="600" orientation="landscape" scale="85" r:id="rId1"/>
  <rowBreaks count="4" manualBreakCount="4">
    <brk id="20" max="255" man="1"/>
    <brk id="40" max="255" man="1"/>
    <brk id="60" max="255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2016-03-31T02:05:28Z</cp:lastPrinted>
  <dcterms:created xsi:type="dcterms:W3CDTF">2008-01-30T23:11:11Z</dcterms:created>
  <dcterms:modified xsi:type="dcterms:W3CDTF">2016-03-31T16:44:43Z</dcterms:modified>
  <cp:category/>
  <cp:version/>
  <cp:contentType/>
  <cp:contentStatus/>
</cp:coreProperties>
</file>