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210217transp\V.-\v) Polizas de cheques expedidas\"/>
    </mc:Choice>
  </mc:AlternateContent>
  <bookViews>
    <workbookView xWindow="0" yWindow="0" windowWidth="20490" windowHeight="7755" tabRatio="902"/>
  </bookViews>
  <sheets>
    <sheet name="GC" sheetId="46" r:id="rId1"/>
    <sheet name="3) FORTA" sheetId="5" state="hidden" r:id="rId2"/>
    <sheet name="7)CONACULTA" sheetId="28" state="hidden" r:id="rId3"/>
    <sheet name="8)PRESA A. HONDO" sheetId="29" state="hidden" r:id="rId4"/>
    <sheet name="9)FONDO I Y S" sheetId="31" state="hidden" r:id="rId5"/>
    <sheet name="10) EQ E INFR DEP" sheetId="32" state="hidden" r:id="rId6"/>
    <sheet name="fondereg13" sheetId="41" state="hidden" r:id="rId7"/>
    <sheet name="Infra 2013" sheetId="42" state="hidden" r:id="rId8"/>
    <sheet name="migrantes" sheetId="43" state="hidden" r:id="rId9"/>
    <sheet name="3X1" sheetId="44" state="hidden" r:id="rId10"/>
    <sheet name="fise 13" sheetId="45" state="hidden" r:id="rId11"/>
    <sheet name="forta 2014" sheetId="47" state="hidden" r:id="rId12"/>
    <sheet name="Infra 2014" sheetId="48" state="hidden" r:id="rId13"/>
    <sheet name="Ramo 23- 7148" sheetId="50" state="hidden" r:id="rId14"/>
    <sheet name="Anim Cult -1434" sheetId="51" state="hidden" r:id="rId15"/>
    <sheet name="Talleres Art.-1519" sheetId="52" state="hidden" r:id="rId16"/>
    <sheet name="Fondereg 14- 5976" sheetId="55" state="hidden" r:id="rId17"/>
    <sheet name="Prog Reg 14- 5994" sheetId="56" state="hidden" r:id="rId18"/>
    <sheet name="Inst Mujer 6067" sheetId="54" state="hidden" r:id="rId19"/>
    <sheet name="Cont Econ 6106" sheetId="53" state="hidden" r:id="rId20"/>
    <sheet name="Ap Migr 4730" sheetId="57" state="hidden" r:id="rId21"/>
    <sheet name="Ap e Infr y Prod 0977" sheetId="58" state="hidden" r:id="rId22"/>
    <sheet name="F infra dep 2873" sheetId="61" state="hidden" r:id="rId23"/>
    <sheet name="Fondereg 15-9591" sheetId="63" state="hidden" r:id="rId24"/>
    <sheet name="3x1 Migr 9528" sheetId="66" state="hidden" r:id="rId25"/>
    <sheet name="F Anim Cul 9676" sheetId="64" state="hidden" r:id="rId26"/>
    <sheet name="Ramo 20 7307" sheetId="67" state="hidden" r:id="rId27"/>
    <sheet name="Hoja1" sheetId="74" r:id="rId28"/>
  </sheets>
  <definedNames>
    <definedName name="_xlnm.Print_Area" localSheetId="0">GC!$A$1:$I$4</definedName>
    <definedName name="_xlnm.Print_Titles" localSheetId="5">'10) EQ E INFR DEP'!$1:$4</definedName>
    <definedName name="_xlnm.Print_Titles" localSheetId="1">'3) FORTA'!$1:$4</definedName>
    <definedName name="_xlnm.Print_Titles" localSheetId="2">'7)CONACULTA'!$1:$4</definedName>
    <definedName name="_xlnm.Print_Titles" localSheetId="3">'8)PRESA A. HONDO'!$1:$4</definedName>
    <definedName name="_xlnm.Print_Titles" localSheetId="4">'9)FONDO I Y S'!$1:$4</definedName>
    <definedName name="_xlnm.Print_Titles" localSheetId="6">fondereg13!$1:$4</definedName>
    <definedName name="_xlnm.Print_Titles" localSheetId="11">'forta 2014'!$1:$4</definedName>
  </definedNames>
  <calcPr calcId="152511"/>
</workbook>
</file>

<file path=xl/calcChain.xml><?xml version="1.0" encoding="utf-8"?>
<calcChain xmlns="http://schemas.openxmlformats.org/spreadsheetml/2006/main">
  <c r="L712" i="46" l="1"/>
  <c r="J174" i="46" l="1"/>
  <c r="H6" i="46"/>
  <c r="H7" i="46" s="1"/>
  <c r="H8" i="46" s="1"/>
  <c r="H9" i="46" s="1"/>
  <c r="H10" i="46" s="1"/>
  <c r="H11" i="46" s="1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34" i="46" s="1"/>
  <c r="H35" i="46" s="1"/>
  <c r="H36" i="46" s="1"/>
  <c r="H37" i="46" s="1"/>
  <c r="H38" i="46" s="1"/>
  <c r="H39" i="46" s="1"/>
  <c r="H40" i="46" s="1"/>
  <c r="H41" i="46" s="1"/>
  <c r="H42" i="46" s="1"/>
  <c r="H43" i="46" s="1"/>
  <c r="H44" i="46" s="1"/>
  <c r="H45" i="46" s="1"/>
  <c r="H46" i="46" s="1"/>
  <c r="H47" i="46" s="1"/>
  <c r="H48" i="46" s="1"/>
  <c r="H49" i="46" s="1"/>
  <c r="H50" i="46" s="1"/>
  <c r="H51" i="46" s="1"/>
  <c r="H52" i="46" s="1"/>
  <c r="H53" i="46" s="1"/>
  <c r="H54" i="46" s="1"/>
  <c r="H55" i="46" s="1"/>
  <c r="H56" i="46" s="1"/>
  <c r="H57" i="46" s="1"/>
  <c r="H58" i="46" s="1"/>
  <c r="H59" i="46" s="1"/>
  <c r="H60" i="46" s="1"/>
  <c r="H61" i="46" s="1"/>
  <c r="H62" i="46" s="1"/>
  <c r="H63" i="46" s="1"/>
  <c r="H64" i="46" s="1"/>
  <c r="H65" i="46" s="1"/>
  <c r="H66" i="46" s="1"/>
  <c r="H67" i="46" s="1"/>
  <c r="H68" i="46" s="1"/>
  <c r="H69" i="46" s="1"/>
  <c r="H70" i="46" s="1"/>
  <c r="H71" i="46" s="1"/>
  <c r="H72" i="46" s="1"/>
  <c r="H73" i="46" s="1"/>
  <c r="H74" i="46" s="1"/>
  <c r="H75" i="46" s="1"/>
  <c r="H76" i="46" s="1"/>
  <c r="H77" i="46" s="1"/>
  <c r="H78" i="46" s="1"/>
  <c r="H79" i="46" s="1"/>
  <c r="H80" i="46" s="1"/>
  <c r="H81" i="46" s="1"/>
  <c r="H82" i="46" s="1"/>
  <c r="H83" i="46" s="1"/>
  <c r="H84" i="46" s="1"/>
  <c r="H85" i="46" s="1"/>
  <c r="H86" i="46" s="1"/>
  <c r="H87" i="46" s="1"/>
  <c r="H88" i="46" s="1"/>
  <c r="H89" i="46" s="1"/>
  <c r="H90" i="46" s="1"/>
  <c r="H91" i="46" s="1"/>
  <c r="H92" i="46" s="1"/>
  <c r="H93" i="46" s="1"/>
  <c r="H94" i="46" s="1"/>
  <c r="H95" i="46" s="1"/>
  <c r="H96" i="46" s="1"/>
  <c r="H97" i="46" s="1"/>
  <c r="H98" i="46" s="1"/>
  <c r="H99" i="46" s="1"/>
  <c r="H100" i="46" s="1"/>
  <c r="H101" i="46" s="1"/>
  <c r="H102" i="46" s="1"/>
  <c r="H103" i="46" s="1"/>
  <c r="H104" i="46" s="1"/>
  <c r="H105" i="46" s="1"/>
  <c r="H106" i="46" s="1"/>
  <c r="H107" i="46" s="1"/>
  <c r="H108" i="46" s="1"/>
  <c r="H109" i="46" s="1"/>
  <c r="H110" i="46" s="1"/>
  <c r="H111" i="46" s="1"/>
  <c r="H112" i="46" s="1"/>
  <c r="H113" i="46" s="1"/>
  <c r="H114" i="46" s="1"/>
  <c r="H115" i="46" s="1"/>
  <c r="H116" i="46" s="1"/>
  <c r="H117" i="46" s="1"/>
  <c r="H118" i="46" s="1"/>
  <c r="H119" i="46" s="1"/>
  <c r="H120" i="46" s="1"/>
  <c r="H121" i="46" s="1"/>
  <c r="H122" i="46" s="1"/>
  <c r="H123" i="46" s="1"/>
  <c r="H124" i="46" s="1"/>
  <c r="H125" i="46" s="1"/>
  <c r="H126" i="46" s="1"/>
  <c r="H127" i="46" s="1"/>
  <c r="H128" i="46" s="1"/>
  <c r="H129" i="46" s="1"/>
  <c r="H130" i="46" s="1"/>
  <c r="H131" i="46" s="1"/>
  <c r="H132" i="46" s="1"/>
  <c r="H133" i="46" s="1"/>
  <c r="H134" i="46" s="1"/>
  <c r="H135" i="46" s="1"/>
  <c r="H136" i="46" s="1"/>
  <c r="H137" i="46" s="1"/>
  <c r="H138" i="46" s="1"/>
  <c r="H139" i="46" s="1"/>
  <c r="H140" i="46" s="1"/>
  <c r="H141" i="46" s="1"/>
  <c r="H142" i="46" s="1"/>
  <c r="H143" i="46" s="1"/>
  <c r="H144" i="46" s="1"/>
  <c r="H145" i="46" s="1"/>
  <c r="H146" i="46" s="1"/>
  <c r="H147" i="46" s="1"/>
  <c r="H148" i="46" s="1"/>
  <c r="H149" i="46" s="1"/>
  <c r="H150" i="46" s="1"/>
  <c r="H151" i="46" s="1"/>
  <c r="H152" i="46" s="1"/>
  <c r="H153" i="46" s="1"/>
  <c r="H154" i="46" s="1"/>
  <c r="H155" i="46" s="1"/>
  <c r="H156" i="46" s="1"/>
  <c r="H157" i="46" s="1"/>
  <c r="H158" i="46" s="1"/>
  <c r="H159" i="46" s="1"/>
  <c r="H160" i="46" s="1"/>
  <c r="H161" i="46" s="1"/>
  <c r="H162" i="46" s="1"/>
  <c r="H163" i="46" s="1"/>
  <c r="H164" i="46" s="1"/>
  <c r="H165" i="46" s="1"/>
  <c r="H166" i="46" s="1"/>
  <c r="H167" i="46" s="1"/>
  <c r="H168" i="46" s="1"/>
  <c r="H169" i="46" s="1"/>
  <c r="H170" i="46" s="1"/>
  <c r="H171" i="46" s="1"/>
  <c r="H172" i="46" s="1"/>
  <c r="H173" i="46" s="1"/>
  <c r="H174" i="46" s="1"/>
  <c r="H175" i="46" s="1"/>
  <c r="H176" i="46" s="1"/>
  <c r="H177" i="46" s="1"/>
  <c r="H178" i="46" s="1"/>
  <c r="H179" i="46" s="1"/>
  <c r="H180" i="46" s="1"/>
  <c r="H181" i="46" s="1"/>
  <c r="H182" i="46" s="1"/>
  <c r="H183" i="46" s="1"/>
  <c r="H184" i="46" s="1"/>
  <c r="H185" i="46" s="1"/>
  <c r="H186" i="46" s="1"/>
  <c r="H187" i="46" s="1"/>
  <c r="H188" i="46" s="1"/>
  <c r="H189" i="46" s="1"/>
  <c r="H190" i="46" s="1"/>
  <c r="H191" i="46" s="1"/>
  <c r="H192" i="46" s="1"/>
  <c r="H193" i="46" s="1"/>
  <c r="H194" i="46" s="1"/>
  <c r="H195" i="46" s="1"/>
  <c r="H196" i="46" s="1"/>
  <c r="H197" i="46" s="1"/>
  <c r="H198" i="46" s="1"/>
  <c r="H199" i="46" s="1"/>
  <c r="H200" i="46" s="1"/>
  <c r="H201" i="46" s="1"/>
  <c r="H202" i="46" s="1"/>
  <c r="H203" i="46" s="1"/>
  <c r="H204" i="46" s="1"/>
  <c r="H205" i="46" s="1"/>
  <c r="H206" i="46" s="1"/>
  <c r="H207" i="46" s="1"/>
  <c r="H208" i="46" s="1"/>
  <c r="H209" i="46" s="1"/>
  <c r="H210" i="46" s="1"/>
  <c r="H211" i="46" s="1"/>
  <c r="H212" i="46" s="1"/>
  <c r="H213" i="46" s="1"/>
  <c r="H214" i="46" s="1"/>
  <c r="H215" i="46" s="1"/>
  <c r="H216" i="46" s="1"/>
  <c r="H217" i="46" s="1"/>
  <c r="H218" i="46" s="1"/>
  <c r="H219" i="46" s="1"/>
  <c r="H220" i="46" s="1"/>
  <c r="H221" i="46" s="1"/>
  <c r="H222" i="46" s="1"/>
  <c r="H223" i="46" s="1"/>
  <c r="H224" i="46" s="1"/>
  <c r="H225" i="46" s="1"/>
  <c r="H226" i="46" s="1"/>
  <c r="H227" i="46" s="1"/>
  <c r="H228" i="46" s="1"/>
  <c r="H229" i="46" s="1"/>
  <c r="H230" i="46" s="1"/>
  <c r="H231" i="46" s="1"/>
  <c r="H232" i="46" s="1"/>
  <c r="H233" i="46" s="1"/>
  <c r="H234" i="46" s="1"/>
  <c r="H235" i="46" s="1"/>
  <c r="H236" i="46" s="1"/>
  <c r="H237" i="46" s="1"/>
  <c r="H238" i="46" s="1"/>
  <c r="H239" i="46" s="1"/>
  <c r="H240" i="46" s="1"/>
  <c r="H241" i="46" s="1"/>
  <c r="H242" i="46" s="1"/>
  <c r="H243" i="46" s="1"/>
  <c r="H244" i="46" s="1"/>
  <c r="H245" i="46" s="1"/>
  <c r="H246" i="46" s="1"/>
  <c r="H247" i="46" s="1"/>
  <c r="H248" i="46" s="1"/>
  <c r="H249" i="46" s="1"/>
  <c r="H250" i="46" s="1"/>
  <c r="H251" i="46" s="1"/>
  <c r="H252" i="46" s="1"/>
  <c r="H253" i="46" s="1"/>
  <c r="H254" i="46" s="1"/>
  <c r="H255" i="46" s="1"/>
  <c r="H256" i="46" s="1"/>
  <c r="H257" i="46" s="1"/>
  <c r="H258" i="46" s="1"/>
  <c r="H259" i="46" s="1"/>
  <c r="H260" i="46" s="1"/>
  <c r="H261" i="46" s="1"/>
  <c r="H262" i="46" s="1"/>
  <c r="H263" i="46" s="1"/>
  <c r="H264" i="46" s="1"/>
  <c r="H265" i="46" s="1"/>
  <c r="H266" i="46" s="1"/>
  <c r="H267" i="46" s="1"/>
  <c r="H268" i="46" s="1"/>
  <c r="H269" i="46" s="1"/>
  <c r="H270" i="46" s="1"/>
  <c r="H271" i="46" s="1"/>
  <c r="H272" i="46" s="1"/>
  <c r="H273" i="46" s="1"/>
  <c r="H274" i="46" s="1"/>
  <c r="H275" i="46" s="1"/>
  <c r="H276" i="46" s="1"/>
  <c r="H277" i="46" s="1"/>
  <c r="H278" i="46" s="1"/>
  <c r="H279" i="46" s="1"/>
  <c r="H280" i="46" s="1"/>
  <c r="H281" i="46" s="1"/>
  <c r="H282" i="46" s="1"/>
  <c r="H283" i="46" s="1"/>
  <c r="H284" i="46" s="1"/>
  <c r="H285" i="46" s="1"/>
  <c r="H286" i="46" s="1"/>
  <c r="H287" i="46" s="1"/>
  <c r="H288" i="46" s="1"/>
  <c r="H289" i="46" s="1"/>
  <c r="H290" i="46" s="1"/>
  <c r="H291" i="46" s="1"/>
  <c r="H292" i="46" s="1"/>
  <c r="H293" i="46" s="1"/>
  <c r="H294" i="46" s="1"/>
  <c r="H295" i="46" s="1"/>
  <c r="H296" i="46" s="1"/>
  <c r="H297" i="46" s="1"/>
  <c r="H298" i="46" s="1"/>
  <c r="H299" i="46" s="1"/>
  <c r="H300" i="46" s="1"/>
  <c r="H301" i="46" s="1"/>
  <c r="H302" i="46" s="1"/>
  <c r="H303" i="46" s="1"/>
  <c r="H304" i="46" s="1"/>
  <c r="H305" i="46" s="1"/>
  <c r="H306" i="46" s="1"/>
  <c r="H307" i="46" s="1"/>
  <c r="H308" i="46" s="1"/>
  <c r="H309" i="46" s="1"/>
  <c r="H310" i="46" s="1"/>
  <c r="H311" i="46" s="1"/>
  <c r="H312" i="46" s="1"/>
  <c r="H313" i="46" s="1"/>
  <c r="H314" i="46" s="1"/>
  <c r="H315" i="46" s="1"/>
  <c r="H316" i="46" s="1"/>
  <c r="H317" i="46" s="1"/>
  <c r="H318" i="46" s="1"/>
  <c r="H319" i="46" s="1"/>
  <c r="H320" i="46" s="1"/>
  <c r="H321" i="46" s="1"/>
  <c r="H322" i="46" s="1"/>
  <c r="H323" i="46" s="1"/>
  <c r="H324" i="46" s="1"/>
  <c r="H325" i="46" s="1"/>
  <c r="H326" i="46" s="1"/>
  <c r="H327" i="46" s="1"/>
  <c r="H328" i="46" s="1"/>
  <c r="H329" i="46" s="1"/>
  <c r="H330" i="46" s="1"/>
  <c r="H331" i="46" s="1"/>
  <c r="H332" i="46" s="1"/>
  <c r="H333" i="46" s="1"/>
  <c r="H334" i="46" s="1"/>
  <c r="H335" i="46" s="1"/>
  <c r="H336" i="46" s="1"/>
  <c r="H337" i="46" s="1"/>
  <c r="H338" i="46" s="1"/>
  <c r="H339" i="46" s="1"/>
  <c r="H340" i="46" s="1"/>
  <c r="H341" i="46" s="1"/>
  <c r="H342" i="46" s="1"/>
  <c r="H343" i="46" s="1"/>
  <c r="H344" i="46" s="1"/>
  <c r="H345" i="46" s="1"/>
  <c r="H346" i="46" s="1"/>
  <c r="H347" i="46" s="1"/>
  <c r="H348" i="46" s="1"/>
  <c r="H349" i="46" s="1"/>
  <c r="H350" i="46" s="1"/>
  <c r="H351" i="46" s="1"/>
  <c r="H352" i="46" s="1"/>
  <c r="H353" i="46" s="1"/>
  <c r="H354" i="46" s="1"/>
  <c r="H355" i="46" s="1"/>
  <c r="H356" i="46" s="1"/>
  <c r="H357" i="46" s="1"/>
  <c r="H358" i="46" s="1"/>
  <c r="H359" i="46" s="1"/>
  <c r="H360" i="46" s="1"/>
  <c r="H361" i="46" s="1"/>
  <c r="H362" i="46" s="1"/>
  <c r="H363" i="46" s="1"/>
  <c r="H364" i="46" s="1"/>
  <c r="H365" i="46" s="1"/>
  <c r="H366" i="46" s="1"/>
  <c r="H367" i="46" s="1"/>
  <c r="H368" i="46" s="1"/>
  <c r="H369" i="46" s="1"/>
  <c r="H370" i="46" s="1"/>
  <c r="H371" i="46" s="1"/>
  <c r="H372" i="46" s="1"/>
  <c r="H373" i="46" s="1"/>
  <c r="H374" i="46" s="1"/>
  <c r="H375" i="46" s="1"/>
  <c r="H376" i="46" s="1"/>
  <c r="H377" i="46" s="1"/>
  <c r="H378" i="46" s="1"/>
  <c r="H379" i="46" s="1"/>
  <c r="H380" i="46" s="1"/>
  <c r="H381" i="46" s="1"/>
  <c r="H382" i="46" s="1"/>
  <c r="H383" i="46" s="1"/>
  <c r="H384" i="46" s="1"/>
  <c r="H385" i="46" s="1"/>
  <c r="H386" i="46" s="1"/>
  <c r="H387" i="46" s="1"/>
  <c r="H388" i="46" s="1"/>
  <c r="H389" i="46" s="1"/>
  <c r="H390" i="46" s="1"/>
  <c r="H391" i="46" s="1"/>
  <c r="H392" i="46" s="1"/>
  <c r="H393" i="46" s="1"/>
  <c r="H394" i="46" s="1"/>
  <c r="H395" i="46" s="1"/>
  <c r="H396" i="46" s="1"/>
  <c r="H397" i="46" s="1"/>
  <c r="H398" i="46" s="1"/>
  <c r="H399" i="46" s="1"/>
  <c r="H400" i="46" s="1"/>
  <c r="H401" i="46" s="1"/>
  <c r="H402" i="46" s="1"/>
  <c r="H403" i="46" s="1"/>
  <c r="H404" i="46" s="1"/>
  <c r="H405" i="46" s="1"/>
  <c r="H406" i="46" s="1"/>
  <c r="H407" i="46" s="1"/>
  <c r="H408" i="46" s="1"/>
  <c r="H409" i="46" s="1"/>
  <c r="H410" i="46" s="1"/>
  <c r="H411" i="46" s="1"/>
  <c r="H412" i="46" s="1"/>
  <c r="H413" i="46" s="1"/>
  <c r="H414" i="46" s="1"/>
  <c r="H415" i="46" s="1"/>
  <c r="H416" i="46" s="1"/>
  <c r="H417" i="46" s="1"/>
  <c r="H418" i="46" s="1"/>
  <c r="H419" i="46" s="1"/>
  <c r="H420" i="46" s="1"/>
  <c r="H421" i="46" s="1"/>
  <c r="H422" i="46" s="1"/>
  <c r="H423" i="46" s="1"/>
  <c r="H424" i="46" s="1"/>
  <c r="H425" i="46" s="1"/>
  <c r="H426" i="46" s="1"/>
  <c r="H427" i="46" s="1"/>
  <c r="H428" i="46" s="1"/>
  <c r="H429" i="46" s="1"/>
  <c r="H430" i="46" s="1"/>
  <c r="H431" i="46" s="1"/>
  <c r="H432" i="46" s="1"/>
  <c r="H433" i="46" s="1"/>
  <c r="H434" i="46" s="1"/>
  <c r="H435" i="46" s="1"/>
  <c r="H436" i="46" s="1"/>
  <c r="H437" i="46" s="1"/>
  <c r="H438" i="46" s="1"/>
  <c r="H439" i="46" s="1"/>
  <c r="H440" i="46" s="1"/>
  <c r="H441" i="46" s="1"/>
  <c r="H442" i="46" s="1"/>
  <c r="H443" i="46" s="1"/>
  <c r="H444" i="46" s="1"/>
  <c r="H445" i="46" s="1"/>
  <c r="H446" i="46" s="1"/>
  <c r="H447" i="46" s="1"/>
  <c r="H448" i="46" s="1"/>
  <c r="H449" i="46" s="1"/>
  <c r="H450" i="46" s="1"/>
  <c r="H451" i="46" s="1"/>
  <c r="H452" i="46" s="1"/>
  <c r="H453" i="46" s="1"/>
  <c r="H454" i="46" s="1"/>
  <c r="H455" i="46" s="1"/>
  <c r="H456" i="46" s="1"/>
  <c r="H457" i="46" s="1"/>
  <c r="H458" i="46" s="1"/>
  <c r="H459" i="46" s="1"/>
  <c r="H460" i="46" s="1"/>
  <c r="H461" i="46" s="1"/>
  <c r="H462" i="46" s="1"/>
  <c r="H463" i="46" s="1"/>
  <c r="H464" i="46" s="1"/>
  <c r="H465" i="46" s="1"/>
  <c r="H466" i="46" s="1"/>
  <c r="H467" i="46" s="1"/>
  <c r="H468" i="46" s="1"/>
  <c r="H469" i="46" s="1"/>
  <c r="H470" i="46" s="1"/>
  <c r="H471" i="46" s="1"/>
  <c r="H472" i="46" s="1"/>
  <c r="H473" i="46" s="1"/>
  <c r="H474" i="46" s="1"/>
  <c r="H475" i="46" s="1"/>
  <c r="H476" i="46" s="1"/>
  <c r="H477" i="46" s="1"/>
  <c r="H478" i="46" s="1"/>
  <c r="H479" i="46" s="1"/>
  <c r="H480" i="46" s="1"/>
  <c r="H481" i="46" s="1"/>
  <c r="H482" i="46" s="1"/>
  <c r="H483" i="46" s="1"/>
  <c r="H484" i="46" s="1"/>
  <c r="H485" i="46" s="1"/>
  <c r="H486" i="46" s="1"/>
  <c r="H487" i="46" s="1"/>
  <c r="H488" i="46" s="1"/>
  <c r="H489" i="46" s="1"/>
  <c r="H490" i="46" s="1"/>
  <c r="H491" i="46" s="1"/>
  <c r="H492" i="46" s="1"/>
  <c r="H493" i="46" s="1"/>
  <c r="H494" i="46" s="1"/>
  <c r="H495" i="46" s="1"/>
  <c r="H496" i="46" s="1"/>
  <c r="H497" i="46" s="1"/>
  <c r="H498" i="46" s="1"/>
  <c r="H499" i="46" s="1"/>
  <c r="H500" i="46" s="1"/>
  <c r="H501" i="46" s="1"/>
  <c r="H502" i="46" s="1"/>
  <c r="H503" i="46" s="1"/>
  <c r="H504" i="46" s="1"/>
  <c r="H505" i="46" s="1"/>
  <c r="H506" i="46" s="1"/>
  <c r="H507" i="46" s="1"/>
  <c r="H508" i="46" s="1"/>
  <c r="H509" i="46" s="1"/>
  <c r="H510" i="46" s="1"/>
  <c r="H511" i="46" s="1"/>
  <c r="H512" i="46" s="1"/>
  <c r="H513" i="46" s="1"/>
  <c r="H514" i="46" s="1"/>
  <c r="H515" i="46" s="1"/>
  <c r="H516" i="46" s="1"/>
  <c r="H517" i="46" s="1"/>
  <c r="H518" i="46" s="1"/>
  <c r="H519" i="46" s="1"/>
  <c r="H520" i="46" s="1"/>
  <c r="H521" i="46" s="1"/>
  <c r="H522" i="46" s="1"/>
  <c r="H523" i="46" s="1"/>
  <c r="H524" i="46" s="1"/>
  <c r="H525" i="46" s="1"/>
  <c r="H526" i="46" s="1"/>
  <c r="H527" i="46" s="1"/>
  <c r="H528" i="46" s="1"/>
  <c r="H529" i="46" s="1"/>
  <c r="H530" i="46" s="1"/>
  <c r="H531" i="46" s="1"/>
  <c r="H532" i="46" s="1"/>
  <c r="H533" i="46" s="1"/>
  <c r="H534" i="46" s="1"/>
  <c r="H535" i="46" s="1"/>
  <c r="H536" i="46" s="1"/>
  <c r="H537" i="46" s="1"/>
  <c r="H538" i="46" s="1"/>
  <c r="H539" i="46" s="1"/>
  <c r="H540" i="46" s="1"/>
  <c r="H541" i="46" s="1"/>
  <c r="H542" i="46" s="1"/>
  <c r="H543" i="46" s="1"/>
  <c r="H544" i="46" s="1"/>
  <c r="H545" i="46" s="1"/>
  <c r="H546" i="46" s="1"/>
  <c r="H547" i="46" s="1"/>
  <c r="H548" i="46" s="1"/>
  <c r="H549" i="46" s="1"/>
  <c r="H550" i="46" s="1"/>
  <c r="H551" i="46" s="1"/>
  <c r="H552" i="46" s="1"/>
  <c r="H553" i="46" s="1"/>
  <c r="H554" i="46" s="1"/>
  <c r="H555" i="46" s="1"/>
  <c r="H556" i="46" s="1"/>
  <c r="H557" i="46" s="1"/>
  <c r="H558" i="46" s="1"/>
  <c r="H559" i="46" s="1"/>
  <c r="H560" i="46" s="1"/>
  <c r="H561" i="46" s="1"/>
  <c r="H562" i="46" s="1"/>
  <c r="H563" i="46" s="1"/>
  <c r="H564" i="46" s="1"/>
  <c r="H565" i="46" s="1"/>
  <c r="H566" i="46" s="1"/>
  <c r="H567" i="46" s="1"/>
  <c r="H568" i="46" s="1"/>
  <c r="H569" i="46" s="1"/>
  <c r="H570" i="46" s="1"/>
  <c r="H571" i="46" s="1"/>
  <c r="H572" i="46" s="1"/>
  <c r="H573" i="46" s="1"/>
  <c r="H574" i="46" s="1"/>
  <c r="H575" i="46" s="1"/>
  <c r="H576" i="46" s="1"/>
  <c r="H577" i="46" s="1"/>
  <c r="H578" i="46" s="1"/>
  <c r="H579" i="46" s="1"/>
  <c r="H580" i="46" s="1"/>
  <c r="H581" i="46" s="1"/>
  <c r="H582" i="46" s="1"/>
  <c r="H583" i="46" s="1"/>
  <c r="H584" i="46" s="1"/>
  <c r="H585" i="46" s="1"/>
  <c r="H586" i="46" s="1"/>
  <c r="H587" i="46" s="1"/>
  <c r="H588" i="46" s="1"/>
  <c r="H589" i="46" s="1"/>
  <c r="H590" i="46" s="1"/>
  <c r="H591" i="46" s="1"/>
  <c r="H592" i="46" s="1"/>
  <c r="H593" i="46" s="1"/>
  <c r="H594" i="46" s="1"/>
  <c r="H595" i="46" s="1"/>
  <c r="H596" i="46" s="1"/>
  <c r="H597" i="46" s="1"/>
  <c r="H598" i="46" s="1"/>
  <c r="H599" i="46" s="1"/>
  <c r="H600" i="46" s="1"/>
  <c r="H601" i="46" s="1"/>
  <c r="H602" i="46" s="1"/>
  <c r="H603" i="46" s="1"/>
  <c r="H604" i="46" s="1"/>
  <c r="H605" i="46" s="1"/>
  <c r="H606" i="46" s="1"/>
  <c r="H607" i="46" s="1"/>
  <c r="H608" i="46" s="1"/>
  <c r="H609" i="46" s="1"/>
  <c r="H610" i="46" s="1"/>
  <c r="H611" i="46" s="1"/>
  <c r="H612" i="46" s="1"/>
  <c r="H613" i="46" s="1"/>
  <c r="H614" i="46" s="1"/>
  <c r="H615" i="46" s="1"/>
  <c r="H616" i="46" s="1"/>
  <c r="H617" i="46" s="1"/>
  <c r="H618" i="46" s="1"/>
  <c r="H619" i="46" s="1"/>
  <c r="H620" i="46" s="1"/>
  <c r="H621" i="46" s="1"/>
  <c r="H622" i="46" s="1"/>
  <c r="H623" i="46" s="1"/>
  <c r="H624" i="46" s="1"/>
  <c r="H625" i="46" s="1"/>
  <c r="H626" i="46" s="1"/>
  <c r="H627" i="46" s="1"/>
  <c r="H628" i="46" s="1"/>
  <c r="H629" i="46" s="1"/>
  <c r="H630" i="46" s="1"/>
  <c r="H631" i="46" s="1"/>
  <c r="H632" i="46" s="1"/>
  <c r="H633" i="46" s="1"/>
  <c r="H634" i="46" s="1"/>
  <c r="H635" i="46" s="1"/>
  <c r="H636" i="46" s="1"/>
  <c r="H637" i="46" s="1"/>
  <c r="H638" i="46" s="1"/>
  <c r="H639" i="46" s="1"/>
  <c r="H640" i="46" s="1"/>
  <c r="H641" i="46" s="1"/>
  <c r="H642" i="46" s="1"/>
  <c r="H643" i="46" s="1"/>
  <c r="H644" i="46" s="1"/>
  <c r="H645" i="46" s="1"/>
  <c r="H646" i="46" s="1"/>
  <c r="H647" i="46" s="1"/>
  <c r="H648" i="46" s="1"/>
  <c r="H649" i="46" s="1"/>
  <c r="H650" i="46" s="1"/>
  <c r="H651" i="46" s="1"/>
  <c r="H652" i="46" s="1"/>
  <c r="H653" i="46" s="1"/>
  <c r="H654" i="46" s="1"/>
  <c r="H655" i="46" s="1"/>
  <c r="H656" i="46" s="1"/>
  <c r="H657" i="46" s="1"/>
  <c r="H658" i="46" s="1"/>
  <c r="H659" i="46" s="1"/>
  <c r="H660" i="46" s="1"/>
  <c r="H661" i="46" s="1"/>
  <c r="H662" i="46" s="1"/>
  <c r="H663" i="46" s="1"/>
  <c r="H664" i="46" s="1"/>
  <c r="H665" i="46" s="1"/>
  <c r="H666" i="46" s="1"/>
  <c r="H667" i="46" s="1"/>
  <c r="H668" i="46" s="1"/>
  <c r="H669" i="46" s="1"/>
  <c r="H670" i="46" s="1"/>
  <c r="H671" i="46" s="1"/>
  <c r="H672" i="46" s="1"/>
  <c r="H673" i="46" s="1"/>
  <c r="H674" i="46" s="1"/>
  <c r="H675" i="46" s="1"/>
  <c r="H676" i="46" s="1"/>
  <c r="H677" i="46" s="1"/>
  <c r="H678" i="46" s="1"/>
  <c r="H679" i="46" s="1"/>
  <c r="H680" i="46" s="1"/>
  <c r="H681" i="46" s="1"/>
  <c r="H682" i="46" s="1"/>
  <c r="H683" i="46" s="1"/>
  <c r="H684" i="46" s="1"/>
  <c r="H685" i="46" s="1"/>
  <c r="H686" i="46" s="1"/>
  <c r="H687" i="46" s="1"/>
  <c r="H688" i="46" s="1"/>
  <c r="H689" i="46" s="1"/>
  <c r="H690" i="46" s="1"/>
  <c r="H691" i="46" s="1"/>
  <c r="H692" i="46" s="1"/>
  <c r="H693" i="46" s="1"/>
  <c r="H694" i="46" s="1"/>
  <c r="H695" i="46" s="1"/>
  <c r="H696" i="46" s="1"/>
  <c r="H697" i="46" s="1"/>
  <c r="H698" i="46" s="1"/>
  <c r="H699" i="46" s="1"/>
  <c r="H700" i="46" s="1"/>
  <c r="H701" i="46" s="1"/>
  <c r="H702" i="46" s="1"/>
  <c r="H703" i="46" s="1"/>
  <c r="H704" i="46" s="1"/>
  <c r="H705" i="46" s="1"/>
  <c r="H706" i="46" s="1"/>
  <c r="H707" i="46" s="1"/>
  <c r="H708" i="46" s="1"/>
  <c r="H709" i="46" s="1"/>
  <c r="H710" i="46" s="1"/>
  <c r="H711" i="46" s="1"/>
  <c r="H712" i="46" s="1"/>
  <c r="H713" i="46" s="1"/>
  <c r="H714" i="46" s="1"/>
  <c r="H715" i="46" s="1"/>
  <c r="H716" i="46" s="1"/>
  <c r="H717" i="46" s="1"/>
  <c r="H718" i="46" s="1"/>
  <c r="H719" i="46" s="1"/>
  <c r="H720" i="46" s="1"/>
  <c r="H721" i="46" s="1"/>
  <c r="H722" i="46" s="1"/>
  <c r="H723" i="46" s="1"/>
  <c r="H724" i="46" s="1"/>
  <c r="H725" i="46" s="1"/>
  <c r="H726" i="46" s="1"/>
  <c r="H727" i="46" s="1"/>
  <c r="H728" i="46" s="1"/>
  <c r="H729" i="46" s="1"/>
  <c r="H730" i="46" s="1"/>
  <c r="H731" i="46" s="1"/>
  <c r="H732" i="46" s="1"/>
  <c r="H733" i="46" s="1"/>
  <c r="H734" i="46" s="1"/>
  <c r="H735" i="46" s="1"/>
  <c r="H736" i="46" s="1"/>
  <c r="H737" i="46" s="1"/>
  <c r="H738" i="46" s="1"/>
  <c r="H739" i="46" s="1"/>
  <c r="H740" i="46" s="1"/>
  <c r="H741" i="46" s="1"/>
  <c r="H742" i="46" s="1"/>
  <c r="H743" i="46" s="1"/>
  <c r="H744" i="46" s="1"/>
  <c r="H745" i="46" s="1"/>
  <c r="H746" i="46" s="1"/>
  <c r="H747" i="46" s="1"/>
  <c r="H748" i="46" s="1"/>
  <c r="H749" i="46" s="1"/>
  <c r="H750" i="46" s="1"/>
  <c r="H751" i="46" s="1"/>
  <c r="H752" i="46" s="1"/>
  <c r="H753" i="46" s="1"/>
  <c r="H754" i="46" s="1"/>
  <c r="H755" i="46" s="1"/>
  <c r="H756" i="46" s="1"/>
  <c r="H757" i="46" s="1"/>
  <c r="H758" i="46" s="1"/>
  <c r="H759" i="46" s="1"/>
  <c r="H760" i="46" s="1"/>
  <c r="H761" i="46" s="1"/>
  <c r="H762" i="46" s="1"/>
  <c r="H763" i="46" s="1"/>
  <c r="H764" i="46" s="1"/>
  <c r="H765" i="46" s="1"/>
  <c r="H766" i="46" s="1"/>
  <c r="H767" i="46" s="1"/>
  <c r="H768" i="46" s="1"/>
  <c r="H769" i="46" s="1"/>
  <c r="H770" i="46" s="1"/>
  <c r="H771" i="46" s="1"/>
  <c r="H772" i="46" s="1"/>
  <c r="H773" i="46" s="1"/>
  <c r="H774" i="46" s="1"/>
  <c r="H775" i="46" s="1"/>
  <c r="H776" i="46" s="1"/>
  <c r="H777" i="46" s="1"/>
  <c r="H778" i="46" s="1"/>
  <c r="H779" i="46" s="1"/>
  <c r="H780" i="46" s="1"/>
  <c r="H781" i="46" s="1"/>
  <c r="H782" i="46" s="1"/>
  <c r="H783" i="46" s="1"/>
  <c r="H784" i="46" s="1"/>
  <c r="H785" i="46" s="1"/>
  <c r="H786" i="46" s="1"/>
  <c r="H787" i="46" s="1"/>
  <c r="H788" i="46" s="1"/>
  <c r="H789" i="46" s="1"/>
  <c r="H790" i="46" s="1"/>
  <c r="H791" i="46" s="1"/>
  <c r="H792" i="46" s="1"/>
  <c r="H793" i="46" s="1"/>
  <c r="H794" i="46" s="1"/>
  <c r="H795" i="46" s="1"/>
  <c r="H796" i="46" s="1"/>
  <c r="H797" i="46" s="1"/>
  <c r="H798" i="46" s="1"/>
  <c r="H799" i="46" s="1"/>
  <c r="H800" i="46" s="1"/>
  <c r="H801" i="46" s="1"/>
  <c r="H802" i="46" s="1"/>
  <c r="H803" i="46" s="1"/>
  <c r="H804" i="46" s="1"/>
  <c r="H805" i="46" s="1"/>
  <c r="H806" i="46" s="1"/>
  <c r="H807" i="46" s="1"/>
  <c r="H808" i="46" s="1"/>
  <c r="H809" i="46" s="1"/>
  <c r="H810" i="46" s="1"/>
  <c r="H811" i="46" s="1"/>
  <c r="H812" i="46" s="1"/>
  <c r="H813" i="46" s="1"/>
  <c r="H814" i="46" s="1"/>
  <c r="H815" i="46" s="1"/>
  <c r="H816" i="46" s="1"/>
  <c r="H817" i="46" s="1"/>
  <c r="H818" i="46" s="1"/>
  <c r="H819" i="46" s="1"/>
  <c r="H820" i="46" s="1"/>
  <c r="H821" i="46" s="1"/>
  <c r="H822" i="46" s="1"/>
  <c r="H823" i="46" s="1"/>
  <c r="H824" i="46" s="1"/>
  <c r="H825" i="46" s="1"/>
  <c r="H826" i="46" s="1"/>
  <c r="H827" i="46" s="1"/>
  <c r="H828" i="46" s="1"/>
  <c r="H829" i="46" s="1"/>
  <c r="H830" i="46" s="1"/>
  <c r="H831" i="46" s="1"/>
  <c r="H832" i="46" s="1"/>
  <c r="H833" i="46" s="1"/>
  <c r="H834" i="46" s="1"/>
  <c r="H835" i="46" s="1"/>
  <c r="H836" i="46" s="1"/>
  <c r="H837" i="46" s="1"/>
  <c r="H838" i="46" s="1"/>
  <c r="H839" i="46" s="1"/>
  <c r="H840" i="46" s="1"/>
  <c r="H841" i="46" s="1"/>
  <c r="H842" i="46" s="1"/>
  <c r="H843" i="46" s="1"/>
  <c r="H844" i="46" s="1"/>
  <c r="H845" i="46" s="1"/>
  <c r="H846" i="46" s="1"/>
  <c r="H847" i="46" s="1"/>
  <c r="H848" i="46" s="1"/>
  <c r="H849" i="46" s="1"/>
  <c r="H850" i="46" s="1"/>
  <c r="H851" i="46" s="1"/>
  <c r="H852" i="46" s="1"/>
  <c r="H853" i="46" s="1"/>
  <c r="H854" i="46" s="1"/>
  <c r="H855" i="46" s="1"/>
  <c r="H856" i="46" s="1"/>
  <c r="H857" i="46" s="1"/>
  <c r="H858" i="46" s="1"/>
  <c r="H859" i="46" s="1"/>
  <c r="H860" i="46" s="1"/>
  <c r="H861" i="46" s="1"/>
  <c r="H862" i="46" s="1"/>
  <c r="H863" i="46" s="1"/>
  <c r="H864" i="46" s="1"/>
  <c r="H865" i="46" s="1"/>
  <c r="H866" i="46" s="1"/>
  <c r="H867" i="46" s="1"/>
  <c r="H868" i="46" s="1"/>
  <c r="H869" i="46" s="1"/>
  <c r="H870" i="46" s="1"/>
  <c r="H871" i="46" s="1"/>
  <c r="H872" i="46" s="1"/>
  <c r="H873" i="46" s="1"/>
  <c r="H874" i="46" s="1"/>
  <c r="H875" i="46" s="1"/>
  <c r="H876" i="46" s="1"/>
  <c r="H877" i="46" s="1"/>
  <c r="H878" i="46" s="1"/>
  <c r="H879" i="46" s="1"/>
  <c r="H880" i="46" s="1"/>
  <c r="H881" i="46" s="1"/>
  <c r="H882" i="46" s="1"/>
  <c r="H883" i="46" s="1"/>
  <c r="H884" i="46" s="1"/>
  <c r="H885" i="46" s="1"/>
  <c r="H886" i="46" s="1"/>
  <c r="H887" i="46" s="1"/>
  <c r="H888" i="46" s="1"/>
  <c r="H889" i="46" s="1"/>
  <c r="H890" i="46" s="1"/>
  <c r="H891" i="46" s="1"/>
  <c r="H892" i="46" s="1"/>
  <c r="H893" i="46" s="1"/>
  <c r="H894" i="46" s="1"/>
  <c r="H895" i="46" s="1"/>
  <c r="H896" i="46" s="1"/>
  <c r="H897" i="46" s="1"/>
  <c r="H898" i="46" s="1"/>
  <c r="H899" i="46" s="1"/>
  <c r="H900" i="46" s="1"/>
  <c r="H901" i="46" s="1"/>
  <c r="H902" i="46" s="1"/>
  <c r="H903" i="46" s="1"/>
  <c r="H904" i="46" s="1"/>
  <c r="H905" i="46" s="1"/>
  <c r="H906" i="46" s="1"/>
  <c r="H907" i="46" s="1"/>
  <c r="H908" i="46" s="1"/>
  <c r="H909" i="46" s="1"/>
  <c r="H910" i="46" s="1"/>
  <c r="H911" i="46" s="1"/>
  <c r="H912" i="46" s="1"/>
  <c r="H913" i="46" s="1"/>
  <c r="H914" i="46" s="1"/>
  <c r="H915" i="46" s="1"/>
  <c r="H916" i="46" s="1"/>
  <c r="H917" i="46" s="1"/>
  <c r="H918" i="46" s="1"/>
  <c r="H919" i="46" s="1"/>
  <c r="H920" i="46" s="1"/>
  <c r="H921" i="46" s="1"/>
  <c r="H922" i="46" s="1"/>
  <c r="H923" i="46" s="1"/>
  <c r="H924" i="46" s="1"/>
  <c r="H925" i="46" s="1"/>
  <c r="H926" i="46" s="1"/>
  <c r="H927" i="46" s="1"/>
  <c r="H928" i="46" s="1"/>
  <c r="H929" i="46" s="1"/>
  <c r="H930" i="46" s="1"/>
  <c r="H931" i="46" s="1"/>
  <c r="H932" i="46" s="1"/>
  <c r="H933" i="46" s="1"/>
  <c r="H934" i="46" s="1"/>
  <c r="H935" i="46" s="1"/>
  <c r="H936" i="46" s="1"/>
  <c r="H937" i="46" s="1"/>
  <c r="H938" i="46" s="1"/>
  <c r="H939" i="46" s="1"/>
  <c r="H940" i="46" s="1"/>
  <c r="H941" i="46" s="1"/>
  <c r="H942" i="46" s="1"/>
  <c r="H943" i="46" s="1"/>
  <c r="H944" i="46" s="1"/>
  <c r="H945" i="46" s="1"/>
  <c r="H946" i="46" s="1"/>
  <c r="H947" i="46" s="1"/>
  <c r="H948" i="46" s="1"/>
  <c r="H949" i="46" s="1"/>
  <c r="H950" i="46" s="1"/>
  <c r="H951" i="46" s="1"/>
  <c r="H952" i="46" s="1"/>
  <c r="H953" i="46" s="1"/>
  <c r="H954" i="46" s="1"/>
  <c r="H955" i="46" s="1"/>
  <c r="H956" i="46" s="1"/>
  <c r="H957" i="46" s="1"/>
  <c r="H958" i="46" s="1"/>
  <c r="H959" i="46" s="1"/>
  <c r="H960" i="46" s="1"/>
  <c r="H961" i="46" s="1"/>
  <c r="H962" i="46" s="1"/>
  <c r="H963" i="46" s="1"/>
  <c r="H964" i="46" s="1"/>
  <c r="H965" i="46" s="1"/>
  <c r="H966" i="46" s="1"/>
  <c r="H967" i="46" s="1"/>
  <c r="H968" i="46" s="1"/>
  <c r="H969" i="46" s="1"/>
  <c r="H970" i="46" s="1"/>
  <c r="H971" i="46" s="1"/>
  <c r="H972" i="46" s="1"/>
  <c r="H973" i="46" s="1"/>
  <c r="H974" i="46" s="1"/>
  <c r="H975" i="46" s="1"/>
  <c r="H976" i="46" s="1"/>
  <c r="H977" i="46" s="1"/>
  <c r="H978" i="46" s="1"/>
  <c r="H979" i="46" s="1"/>
  <c r="H980" i="46" s="1"/>
  <c r="H981" i="46" s="1"/>
  <c r="H982" i="46" s="1"/>
  <c r="H983" i="46" s="1"/>
  <c r="H984" i="46" s="1"/>
  <c r="H985" i="46" s="1"/>
  <c r="H986" i="46" s="1"/>
  <c r="H987" i="46" s="1"/>
  <c r="H988" i="46" s="1"/>
  <c r="H989" i="46" s="1"/>
  <c r="H990" i="46" s="1"/>
  <c r="H991" i="46" s="1"/>
  <c r="H992" i="46" s="1"/>
  <c r="H993" i="46" s="1"/>
  <c r="H994" i="46" s="1"/>
  <c r="H995" i="46" s="1"/>
  <c r="H996" i="46" s="1"/>
  <c r="H997" i="46" s="1"/>
  <c r="H998" i="46" s="1"/>
  <c r="H999" i="46" s="1"/>
  <c r="H1000" i="46" s="1"/>
  <c r="H1001" i="46" s="1"/>
  <c r="H1002" i="46" s="1"/>
  <c r="H1003" i="46" s="1"/>
  <c r="H1004" i="46" s="1"/>
  <c r="H1005" i="46" s="1"/>
  <c r="H1006" i="46" s="1"/>
  <c r="H1007" i="46" s="1"/>
  <c r="H1008" i="46" s="1"/>
  <c r="H1009" i="46" s="1"/>
  <c r="H1010" i="46" s="1"/>
  <c r="H1011" i="46" s="1"/>
  <c r="H1012" i="46" s="1"/>
  <c r="H1013" i="46" s="1"/>
  <c r="H1014" i="46" s="1"/>
  <c r="H1015" i="46" s="1"/>
  <c r="H1016" i="46" s="1"/>
  <c r="H1017" i="46" s="1"/>
  <c r="H1018" i="46" s="1"/>
  <c r="H1019" i="46" s="1"/>
  <c r="H1020" i="46" s="1"/>
  <c r="H1021" i="46" s="1"/>
  <c r="H1022" i="46" s="1"/>
  <c r="H1023" i="46" s="1"/>
  <c r="H1024" i="46" s="1"/>
  <c r="H1025" i="46" s="1"/>
  <c r="H1026" i="46" s="1"/>
  <c r="H1027" i="46" s="1"/>
  <c r="H1028" i="46" s="1"/>
  <c r="H1029" i="46" s="1"/>
  <c r="H1030" i="46" s="1"/>
  <c r="H1031" i="46" s="1"/>
  <c r="H1032" i="46" s="1"/>
  <c r="H1033" i="46" s="1"/>
  <c r="H1034" i="46" s="1"/>
  <c r="H1035" i="46" s="1"/>
  <c r="H1036" i="46" s="1"/>
  <c r="H1037" i="46" s="1"/>
  <c r="H1038" i="46" s="1"/>
  <c r="H1039" i="46" s="1"/>
  <c r="H1040" i="46" s="1"/>
  <c r="H1041" i="46" s="1"/>
  <c r="H1042" i="46" s="1"/>
  <c r="H1043" i="46" s="1"/>
  <c r="H1044" i="46" s="1"/>
  <c r="H1045" i="46" s="1"/>
  <c r="H1046" i="46" s="1"/>
  <c r="H1047" i="46" s="1"/>
  <c r="H1048" i="46" s="1"/>
  <c r="H1049" i="46" s="1"/>
  <c r="H1050" i="46" s="1"/>
  <c r="H1051" i="46" s="1"/>
  <c r="H1052" i="46" s="1"/>
  <c r="H1053" i="46" s="1"/>
  <c r="H1054" i="46" s="1"/>
  <c r="H1055" i="46" s="1"/>
  <c r="H1056" i="46" s="1"/>
  <c r="H1057" i="46" s="1"/>
  <c r="H1058" i="46" s="1"/>
  <c r="H1059" i="46" s="1"/>
  <c r="H1060" i="46" s="1"/>
  <c r="H1061" i="46" s="1"/>
  <c r="H1062" i="46" s="1"/>
  <c r="H1063" i="46" s="1"/>
  <c r="H1064" i="46" s="1"/>
  <c r="H1065" i="46" s="1"/>
  <c r="H1066" i="46" s="1"/>
  <c r="H1067" i="46" s="1"/>
  <c r="H1068" i="46" s="1"/>
  <c r="H1069" i="46" s="1"/>
  <c r="H1070" i="46" s="1"/>
  <c r="H1071" i="46" s="1"/>
  <c r="H1072" i="46" s="1"/>
  <c r="H1073" i="46" s="1"/>
  <c r="H1074" i="46" s="1"/>
  <c r="H1075" i="46" s="1"/>
  <c r="H1076" i="46" s="1"/>
  <c r="H1077" i="46" s="1"/>
  <c r="H1078" i="46" s="1"/>
  <c r="H1079" i="46" s="1"/>
  <c r="H1080" i="46" s="1"/>
  <c r="H1081" i="46" s="1"/>
  <c r="H1082" i="46" s="1"/>
  <c r="H1083" i="46" s="1"/>
  <c r="H1084" i="46" s="1"/>
  <c r="H1085" i="46" s="1"/>
  <c r="H1086" i="46" s="1"/>
  <c r="H1087" i="46" s="1"/>
  <c r="H1088" i="46" s="1"/>
  <c r="H1089" i="46" s="1"/>
  <c r="H1090" i="46" s="1"/>
  <c r="H1091" i="46" s="1"/>
  <c r="H1092" i="46" s="1"/>
  <c r="H1093" i="46" s="1"/>
  <c r="H1094" i="46" s="1"/>
  <c r="H1095" i="46" s="1"/>
  <c r="H1096" i="46" s="1"/>
  <c r="H1097" i="46" s="1"/>
  <c r="H1098" i="46" s="1"/>
  <c r="H1099" i="46" s="1"/>
  <c r="H1100" i="46" s="1"/>
  <c r="H1101" i="46" s="1"/>
  <c r="H1102" i="46" s="1"/>
  <c r="H1103" i="46" s="1"/>
  <c r="H1104" i="46" s="1"/>
  <c r="H1105" i="46" s="1"/>
  <c r="H1106" i="46" s="1"/>
  <c r="H1107" i="46" s="1"/>
  <c r="H1108" i="46" s="1"/>
  <c r="H1109" i="46" s="1"/>
  <c r="H1110" i="46" s="1"/>
  <c r="H1111" i="46" s="1"/>
  <c r="H1112" i="46" s="1"/>
  <c r="H1113" i="46" s="1"/>
  <c r="H1114" i="46" s="1"/>
  <c r="H1115" i="46" s="1"/>
  <c r="H1116" i="46" s="1"/>
  <c r="H1117" i="46" s="1"/>
  <c r="H1118" i="46" s="1"/>
  <c r="H1119" i="46" s="1"/>
  <c r="H1120" i="46" s="1"/>
  <c r="H1121" i="46" s="1"/>
  <c r="H1122" i="46" s="1"/>
  <c r="H1123" i="46" s="1"/>
  <c r="H1124" i="46" s="1"/>
  <c r="H1125" i="46" s="1"/>
  <c r="H1126" i="46" s="1"/>
  <c r="H1127" i="46" s="1"/>
  <c r="H1128" i="46" s="1"/>
  <c r="H1129" i="46" s="1"/>
  <c r="H1130" i="46" s="1"/>
  <c r="H1131" i="46" s="1"/>
  <c r="H1132" i="46" s="1"/>
  <c r="H1133" i="46" s="1"/>
  <c r="H1134" i="46" s="1"/>
  <c r="H1135" i="46" s="1"/>
  <c r="H1136" i="46" s="1"/>
  <c r="H1137" i="46" s="1"/>
  <c r="H1138" i="46" s="1"/>
  <c r="H1139" i="46" s="1"/>
  <c r="H1140" i="46" s="1"/>
  <c r="H1141" i="46" s="1"/>
  <c r="H1142" i="46" s="1"/>
  <c r="H1143" i="46" s="1"/>
  <c r="H1144" i="46" s="1"/>
  <c r="H1145" i="46" s="1"/>
  <c r="H1146" i="46" s="1"/>
  <c r="H1147" i="46" s="1"/>
  <c r="H1148" i="46" s="1"/>
  <c r="K104" i="46"/>
  <c r="K40" i="46"/>
  <c r="K24" i="46"/>
  <c r="J78" i="46"/>
  <c r="J56" i="46"/>
  <c r="J45" i="46"/>
  <c r="J15" i="46"/>
  <c r="K134" i="46"/>
  <c r="H1149" i="46" l="1"/>
  <c r="K1148" i="46"/>
  <c r="J714" i="46"/>
  <c r="J169" i="46"/>
  <c r="K169" i="46"/>
  <c r="K46" i="66" l="1"/>
  <c r="K101" i="63"/>
  <c r="K195" i="48"/>
  <c r="K26" i="66" l="1"/>
  <c r="K91" i="63" l="1"/>
  <c r="K79" i="61" l="1"/>
  <c r="K35" i="66"/>
  <c r="K189" i="48" l="1"/>
  <c r="H5" i="67" l="1"/>
  <c r="H6" i="67" s="1"/>
  <c r="H7" i="67" s="1"/>
  <c r="H8" i="67" s="1"/>
  <c r="H9" i="67" s="1"/>
  <c r="H10" i="67" s="1"/>
  <c r="H11" i="67" s="1"/>
  <c r="H12" i="67" s="1"/>
  <c r="K62" i="63" l="1"/>
  <c r="K54" i="61" l="1"/>
  <c r="K180" i="48"/>
  <c r="K157" i="48" l="1"/>
  <c r="K30" i="63"/>
  <c r="K37" i="61"/>
  <c r="K25" i="61" l="1"/>
  <c r="H5" i="66" l="1"/>
  <c r="H6" i="66" s="1"/>
  <c r="H7" i="66" s="1"/>
  <c r="H8" i="66" s="1"/>
  <c r="H9" i="66" s="1"/>
  <c r="H10" i="66" s="1"/>
  <c r="H11" i="66" s="1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2" i="66" s="1"/>
  <c r="H33" i="66" s="1"/>
  <c r="H34" i="66" s="1"/>
  <c r="H35" i="66" s="1"/>
  <c r="H36" i="66" s="1"/>
  <c r="H37" i="66" s="1"/>
  <c r="H38" i="66" s="1"/>
  <c r="H39" i="66" s="1"/>
  <c r="H40" i="66" s="1"/>
  <c r="H41" i="66" s="1"/>
  <c r="H42" i="66" s="1"/>
  <c r="H43" i="66" s="1"/>
  <c r="H44" i="66" s="1"/>
  <c r="H45" i="66" s="1"/>
  <c r="H46" i="66" s="1"/>
  <c r="H47" i="66" s="1"/>
  <c r="H48" i="66" s="1"/>
  <c r="H51" i="66" l="1"/>
  <c r="K115" i="48"/>
  <c r="K88" i="48" l="1"/>
  <c r="K15" i="61" l="1"/>
  <c r="H5" i="64" l="1"/>
  <c r="H6" i="64" s="1"/>
  <c r="H7" i="64" s="1"/>
  <c r="H8" i="64" s="1"/>
  <c r="H9" i="64" s="1"/>
  <c r="H10" i="64" s="1"/>
  <c r="H11" i="64" s="1"/>
  <c r="H12" i="64" s="1"/>
  <c r="H13" i="64" s="1"/>
  <c r="H14" i="64" s="1"/>
  <c r="H15" i="64" s="1"/>
  <c r="H16" i="64" s="1"/>
  <c r="H17" i="64" s="1"/>
  <c r="H18" i="64" s="1"/>
  <c r="H19" i="64" s="1"/>
  <c r="H20" i="64" s="1"/>
  <c r="H24" i="64" l="1"/>
  <c r="K62" i="48" l="1"/>
  <c r="H5" i="63" l="1"/>
  <c r="H6" i="63" s="1"/>
  <c r="H7" i="63" s="1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l="1"/>
  <c r="H45" i="63" s="1"/>
  <c r="H46" i="63" s="1"/>
  <c r="H47" i="63" s="1"/>
  <c r="H48" i="63" s="1"/>
  <c r="H49" i="63" s="1"/>
  <c r="H50" i="63" s="1"/>
  <c r="H51" i="63" s="1"/>
  <c r="H52" i="63" s="1"/>
  <c r="H53" i="63" s="1"/>
  <c r="H54" i="63" s="1"/>
  <c r="H55" i="63" s="1"/>
  <c r="H56" i="63" s="1"/>
  <c r="H57" i="63" s="1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H98" i="63" s="1"/>
  <c r="H99" i="63" s="1"/>
  <c r="H100" i="63" s="1"/>
  <c r="H101" i="63" s="1"/>
  <c r="H102" i="63" s="1"/>
  <c r="H103" i="63" s="1"/>
  <c r="H5" i="61" l="1"/>
  <c r="H6" i="61" s="1"/>
  <c r="H7" i="61" s="1"/>
  <c r="H8" i="61" s="1"/>
  <c r="H9" i="61" l="1"/>
  <c r="H10" i="61" s="1"/>
  <c r="H110" i="61" l="1"/>
  <c r="H11" i="61"/>
  <c r="H12" i="61" s="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37" i="61" s="1"/>
  <c r="H38" i="61" s="1"/>
  <c r="H39" i="61" s="1"/>
  <c r="H40" i="61" s="1"/>
  <c r="H41" i="61" s="1"/>
  <c r="H42" i="61" s="1"/>
  <c r="H43" i="61" s="1"/>
  <c r="H44" i="61" s="1"/>
  <c r="H45" i="61" s="1"/>
  <c r="H46" i="61" s="1"/>
  <c r="H47" i="61" s="1"/>
  <c r="H48" i="61" s="1"/>
  <c r="H49" i="61" s="1"/>
  <c r="H50" i="61" s="1"/>
  <c r="H51" i="61" s="1"/>
  <c r="H52" i="61" s="1"/>
  <c r="H53" i="61" s="1"/>
  <c r="H54" i="61" s="1"/>
  <c r="H55" i="61" s="1"/>
  <c r="H56" i="61" s="1"/>
  <c r="H57" i="61" s="1"/>
  <c r="H58" i="61" s="1"/>
  <c r="H59" i="61" s="1"/>
  <c r="H60" i="61" s="1"/>
  <c r="H61" i="61" s="1"/>
  <c r="H62" i="61" s="1"/>
  <c r="H63" i="61" s="1"/>
  <c r="H64" i="61" s="1"/>
  <c r="H65" i="61" s="1"/>
  <c r="H66" i="61" s="1"/>
  <c r="H67" i="61" s="1"/>
  <c r="H68" i="61" s="1"/>
  <c r="H69" i="61" s="1"/>
  <c r="H70" i="61" s="1"/>
  <c r="H71" i="61" s="1"/>
  <c r="H72" i="61" s="1"/>
  <c r="H73" i="61" s="1"/>
  <c r="H74" i="61" s="1"/>
  <c r="H75" i="61" s="1"/>
  <c r="H76" i="61" s="1"/>
  <c r="H77" i="61" s="1"/>
  <c r="H78" i="61" s="1"/>
  <c r="H79" i="61" s="1"/>
  <c r="H80" i="61" s="1"/>
  <c r="H81" i="61" s="1"/>
  <c r="H82" i="61" s="1"/>
  <c r="H83" i="61" s="1"/>
  <c r="H84" i="61" s="1"/>
  <c r="H85" i="61" s="1"/>
  <c r="H86" i="61" s="1"/>
  <c r="H87" i="61" s="1"/>
  <c r="H88" i="61" s="1"/>
  <c r="H89" i="61" s="1"/>
  <c r="H90" i="61" s="1"/>
  <c r="H91" i="61" s="1"/>
  <c r="H92" i="61" s="1"/>
  <c r="H93" i="61" s="1"/>
  <c r="H94" i="61" s="1"/>
  <c r="H95" i="61" s="1"/>
  <c r="H96" i="61" s="1"/>
  <c r="H97" i="61" s="1"/>
  <c r="H98" i="61" s="1"/>
  <c r="H99" i="61" s="1"/>
  <c r="H100" i="61" s="1"/>
  <c r="H101" i="61" s="1"/>
  <c r="H102" i="61" s="1"/>
  <c r="H103" i="61" s="1"/>
  <c r="H104" i="61" s="1"/>
  <c r="H105" i="61" s="1"/>
  <c r="H106" i="61" s="1"/>
  <c r="H107" i="61" s="1"/>
  <c r="K32" i="48" l="1"/>
  <c r="K7" i="55" l="1"/>
  <c r="K10" i="48" l="1"/>
  <c r="H6" i="58" l="1"/>
  <c r="H7" i="58" s="1"/>
  <c r="H8" i="58" s="1"/>
  <c r="H9" i="58" s="1"/>
  <c r="H10" i="58" s="1"/>
  <c r="H11" i="58" s="1"/>
  <c r="H12" i="58" s="1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6" i="57"/>
  <c r="H7" i="57" s="1"/>
  <c r="H6" i="54"/>
  <c r="H7" i="54" s="1"/>
  <c r="H6" i="53"/>
  <c r="H7" i="53" s="1"/>
  <c r="H6" i="56" l="1"/>
  <c r="H7" i="56" s="1"/>
  <c r="H6" i="55"/>
  <c r="H7" i="55" s="1"/>
  <c r="H8" i="55" s="1"/>
  <c r="H9" i="55" s="1"/>
  <c r="H6" i="51"/>
  <c r="H7" i="51" s="1"/>
  <c r="H6" i="52"/>
  <c r="H7" i="52" s="1"/>
  <c r="H6" i="41"/>
  <c r="H7" i="41" s="1"/>
  <c r="H6" i="29"/>
  <c r="H7" i="29" s="1"/>
  <c r="H6" i="47" l="1"/>
  <c r="H7" i="47" s="1"/>
  <c r="H8" i="47" s="1"/>
  <c r="H9" i="47" s="1"/>
  <c r="H10" i="47" s="1"/>
  <c r="H11" i="47" s="1"/>
  <c r="H12" i="47" s="1"/>
  <c r="H13" i="47" s="1"/>
  <c r="H14" i="47" s="1"/>
  <c r="H15" i="47" s="1"/>
  <c r="H16" i="47" s="1"/>
  <c r="H17" i="47" s="1"/>
  <c r="H18" i="47" s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H33" i="47" s="1"/>
  <c r="H34" i="47" s="1"/>
  <c r="H35" i="47" s="1"/>
  <c r="H36" i="47" s="1"/>
  <c r="H37" i="47" s="1"/>
  <c r="H38" i="47" s="1"/>
  <c r="H39" i="47" s="1"/>
  <c r="H40" i="47" s="1"/>
  <c r="H41" i="47" s="1"/>
  <c r="H42" i="47" s="1"/>
  <c r="H43" i="47" s="1"/>
  <c r="H6" i="48" l="1"/>
  <c r="H7" i="48" s="1"/>
  <c r="H8" i="48" s="1"/>
  <c r="H9" i="48" s="1"/>
  <c r="H10" i="48" s="1"/>
  <c r="H11" i="48" s="1"/>
  <c r="H12" i="48" s="1"/>
  <c r="H13" i="48" s="1"/>
  <c r="H14" i="48" s="1"/>
  <c r="H15" i="48" s="1"/>
  <c r="H16" i="48" s="1"/>
  <c r="H17" i="48" s="1"/>
  <c r="H18" i="48" s="1"/>
  <c r="H19" i="48" s="1"/>
  <c r="H20" i="48" s="1"/>
  <c r="H21" i="48" s="1"/>
  <c r="H22" i="48" s="1"/>
  <c r="H23" i="48" s="1"/>
  <c r="H24" i="48" s="1"/>
  <c r="H25" i="48" s="1"/>
  <c r="H26" i="48" s="1"/>
  <c r="H27" i="48" s="1"/>
  <c r="H28" i="48" s="1"/>
  <c r="H29" i="48" s="1"/>
  <c r="H30" i="48" s="1"/>
  <c r="H31" i="48" s="1"/>
  <c r="H32" i="48" s="1"/>
  <c r="H33" i="48" s="1"/>
  <c r="H34" i="48" s="1"/>
  <c r="H35" i="48" s="1"/>
  <c r="H36" i="48" s="1"/>
  <c r="H37" i="48" s="1"/>
  <c r="H38" i="48" s="1"/>
  <c r="H39" i="48" s="1"/>
  <c r="H40" i="48" s="1"/>
  <c r="H41" i="48" s="1"/>
  <c r="H42" i="48" s="1"/>
  <c r="H43" i="48" s="1"/>
  <c r="H44" i="48" s="1"/>
  <c r="H45" i="48" s="1"/>
  <c r="H46" i="48" s="1"/>
  <c r="H47" i="48" s="1"/>
  <c r="H48" i="48" s="1"/>
  <c r="H49" i="48" s="1"/>
  <c r="H50" i="48" s="1"/>
  <c r="H51" i="48" s="1"/>
  <c r="H52" i="48" s="1"/>
  <c r="H53" i="48" s="1"/>
  <c r="H54" i="48" s="1"/>
  <c r="H55" i="48" s="1"/>
  <c r="H56" i="48" s="1"/>
  <c r="H57" i="48" s="1"/>
  <c r="H58" i="48" s="1"/>
  <c r="H59" i="48" s="1"/>
  <c r="H60" i="48" s="1"/>
  <c r="H61" i="48" s="1"/>
  <c r="H62" i="48" s="1"/>
  <c r="H63" i="48" s="1"/>
  <c r="H64" i="48" s="1"/>
  <c r="H65" i="48" s="1"/>
  <c r="H66" i="48" s="1"/>
  <c r="H67" i="48" s="1"/>
  <c r="H68" i="48" s="1"/>
  <c r="H69" i="48" s="1"/>
  <c r="H70" i="48" s="1"/>
  <c r="H71" i="48" s="1"/>
  <c r="H72" i="48" s="1"/>
  <c r="H73" i="48" s="1"/>
  <c r="H74" i="48" s="1"/>
  <c r="H75" i="48" s="1"/>
  <c r="H76" i="48" s="1"/>
  <c r="H77" i="48" s="1"/>
  <c r="H78" i="48" s="1"/>
  <c r="H79" i="48" s="1"/>
  <c r="H80" i="48" s="1"/>
  <c r="H81" i="48" s="1"/>
  <c r="H82" i="48" s="1"/>
  <c r="H83" i="48" s="1"/>
  <c r="H84" i="48" s="1"/>
  <c r="H85" i="48" s="1"/>
  <c r="H86" i="48" s="1"/>
  <c r="H87" i="48" s="1"/>
  <c r="H88" i="48" s="1"/>
  <c r="H89" i="48" s="1"/>
  <c r="H90" i="48" s="1"/>
  <c r="H91" i="48" s="1"/>
  <c r="H92" i="48" s="1"/>
  <c r="H93" i="48" s="1"/>
  <c r="H94" i="48" s="1"/>
  <c r="H95" i="48" s="1"/>
  <c r="H96" i="48" s="1"/>
  <c r="H97" i="48" s="1"/>
  <c r="H98" i="48" s="1"/>
  <c r="H99" i="48" s="1"/>
  <c r="H100" i="48" s="1"/>
  <c r="H101" i="48" s="1"/>
  <c r="H102" i="48" s="1"/>
  <c r="H103" i="48" s="1"/>
  <c r="H104" i="48" s="1"/>
  <c r="H105" i="48" s="1"/>
  <c r="H106" i="48" s="1"/>
  <c r="H107" i="48" s="1"/>
  <c r="H108" i="48" s="1"/>
  <c r="H109" i="48" s="1"/>
  <c r="H110" i="48" s="1"/>
  <c r="H111" i="48" s="1"/>
  <c r="H112" i="48" s="1"/>
  <c r="H113" i="48" s="1"/>
  <c r="H114" i="48" s="1"/>
  <c r="H115" i="48" s="1"/>
  <c r="H116" i="48" s="1"/>
  <c r="H117" i="48" s="1"/>
  <c r="H118" i="48" s="1"/>
  <c r="H119" i="48" s="1"/>
  <c r="H120" i="48" s="1"/>
  <c r="H121" i="48" s="1"/>
  <c r="H122" i="48" s="1"/>
  <c r="H123" i="48" s="1"/>
  <c r="H124" i="48" s="1"/>
  <c r="H125" i="48" s="1"/>
  <c r="H126" i="48" s="1"/>
  <c r="H127" i="48" s="1"/>
  <c r="H128" i="48" s="1"/>
  <c r="H129" i="48" s="1"/>
  <c r="H130" i="48" s="1"/>
  <c r="H131" i="48" s="1"/>
  <c r="H132" i="48" s="1"/>
  <c r="H133" i="48" s="1"/>
  <c r="H134" i="48" s="1"/>
  <c r="H135" i="48" s="1"/>
  <c r="H136" i="48" s="1"/>
  <c r="H137" i="48" s="1"/>
  <c r="H138" i="48" s="1"/>
  <c r="H139" i="48" s="1"/>
  <c r="H140" i="48" s="1"/>
  <c r="H141" i="48" s="1"/>
  <c r="H142" i="48" s="1"/>
  <c r="H143" i="48" s="1"/>
  <c r="H144" i="48" s="1"/>
  <c r="H145" i="48" s="1"/>
  <c r="H146" i="48" s="1"/>
  <c r="H147" i="48" s="1"/>
  <c r="H148" i="48" s="1"/>
  <c r="H149" i="48" s="1"/>
  <c r="H150" i="48" s="1"/>
  <c r="H151" i="48" s="1"/>
  <c r="H152" i="48" s="1"/>
  <c r="H153" i="48" s="1"/>
  <c r="H154" i="48" s="1"/>
  <c r="H155" i="48" s="1"/>
  <c r="H156" i="48" s="1"/>
  <c r="H157" i="48" s="1"/>
  <c r="H158" i="48" s="1"/>
  <c r="H159" i="48" s="1"/>
  <c r="H160" i="48" s="1"/>
  <c r="H161" i="48" s="1"/>
  <c r="H162" i="48" s="1"/>
  <c r="H163" i="48" s="1"/>
  <c r="H164" i="48" s="1"/>
  <c r="H165" i="48" s="1"/>
  <c r="H166" i="48" s="1"/>
  <c r="H167" i="48" s="1"/>
  <c r="H168" i="48" s="1"/>
  <c r="H169" i="48" s="1"/>
  <c r="H170" i="48" s="1"/>
  <c r="H171" i="48" s="1"/>
  <c r="H172" i="48" s="1"/>
  <c r="H173" i="48" s="1"/>
  <c r="H174" i="48" s="1"/>
  <c r="H175" i="48" s="1"/>
  <c r="H176" i="48" s="1"/>
  <c r="H177" i="48" s="1"/>
  <c r="H178" i="48" s="1"/>
  <c r="H179" i="48" s="1"/>
  <c r="H180" i="48" s="1"/>
  <c r="H181" i="48" s="1"/>
  <c r="H182" i="48" s="1"/>
  <c r="H183" i="48" s="1"/>
  <c r="H184" i="48" s="1"/>
  <c r="H185" i="48" s="1"/>
  <c r="H186" i="48" s="1"/>
  <c r="H187" i="48" s="1"/>
  <c r="H188" i="48" s="1"/>
  <c r="H189" i="48" s="1"/>
  <c r="H190" i="48" s="1"/>
  <c r="H191" i="48" s="1"/>
  <c r="H192" i="48" s="1"/>
  <c r="H193" i="48" s="1"/>
  <c r="H194" i="48" s="1"/>
  <c r="H195" i="48" s="1"/>
  <c r="H196" i="48" s="1"/>
  <c r="H197" i="48" s="1"/>
  <c r="K37" i="45" l="1"/>
  <c r="H6" i="42" l="1"/>
  <c r="H7" i="42" s="1"/>
  <c r="H8" i="42" s="1"/>
  <c r="H9" i="42" s="1"/>
  <c r="H10" i="42" s="1"/>
  <c r="H11" i="42" s="1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K16" i="44" l="1"/>
  <c r="K19" i="45"/>
  <c r="G47" i="45" l="1"/>
  <c r="G31" i="44"/>
  <c r="H6" i="50" l="1"/>
  <c r="H7" i="50" s="1"/>
  <c r="I12" i="45" l="1"/>
  <c r="H7" i="5" l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7" i="44" l="1"/>
  <c r="H8" i="44" s="1"/>
  <c r="H9" i="44" s="1"/>
  <c r="H10" i="44" s="1"/>
  <c r="H11" i="44" s="1"/>
  <c r="H12" i="44" s="1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7" i="32"/>
  <c r="H8" i="32" s="1"/>
  <c r="H9" i="32" s="1"/>
  <c r="H7" i="31"/>
  <c r="H8" i="31" s="1"/>
  <c r="H9" i="31" s="1"/>
  <c r="H7" i="45" l="1"/>
  <c r="H8" i="45" s="1"/>
  <c r="H9" i="45" s="1"/>
  <c r="H10" i="45" s="1"/>
  <c r="H11" i="45" s="1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H28" i="45" s="1"/>
  <c r="H29" i="45" s="1"/>
  <c r="H30" i="45" s="1"/>
  <c r="H31" i="45" s="1"/>
  <c r="H32" i="45" s="1"/>
  <c r="H33" i="45" s="1"/>
  <c r="H34" i="45" s="1"/>
  <c r="H35" i="45" s="1"/>
  <c r="H36" i="45" s="1"/>
  <c r="H37" i="45" s="1"/>
  <c r="H38" i="45" s="1"/>
  <c r="H39" i="45" s="1"/>
  <c r="H40" i="45" s="1"/>
  <c r="H41" i="45" s="1"/>
  <c r="H42" i="45" s="1"/>
  <c r="H43" i="45" s="1"/>
  <c r="H44" i="45" s="1"/>
  <c r="H7" i="43"/>
  <c r="H8" i="43" s="1"/>
  <c r="H9" i="43" s="1"/>
  <c r="H10" i="43" s="1"/>
  <c r="H11" i="43" s="1"/>
  <c r="H6" i="28" l="1"/>
  <c r="H7" i="28" s="1"/>
  <c r="H8" i="28" s="1"/>
  <c r="H9" i="28" s="1"/>
  <c r="H10" i="28" s="1"/>
  <c r="H11" i="28" s="1"/>
  <c r="H12" i="28" s="1"/>
</calcChain>
</file>

<file path=xl/sharedStrings.xml><?xml version="1.0" encoding="utf-8"?>
<sst xmlns="http://schemas.openxmlformats.org/spreadsheetml/2006/main" count="3803" uniqueCount="726">
  <si>
    <t>No. CHEQUE</t>
  </si>
  <si>
    <t>EXPEDIDO</t>
  </si>
  <si>
    <t>COBRADO</t>
  </si>
  <si>
    <t xml:space="preserve">                              Nombre</t>
  </si>
  <si>
    <t>CONCEPTO</t>
  </si>
  <si>
    <t>ENTRADAS</t>
  </si>
  <si>
    <t>SALIDAS</t>
  </si>
  <si>
    <t>SALDO</t>
  </si>
  <si>
    <t>CH. EN CIRCULACION</t>
  </si>
  <si>
    <t>GASTO CORRIENTE</t>
  </si>
  <si>
    <t>FORTALECIMIENTO</t>
  </si>
  <si>
    <t>CUENTA 0528565904</t>
  </si>
  <si>
    <t>MUNICIPIO DE TOTATICHE, JALISCO</t>
  </si>
  <si>
    <t>CUENTA 00632188228</t>
  </si>
  <si>
    <t>FONDO DE INFRAESTRUCTURA Y SEGURIDAD</t>
  </si>
  <si>
    <t>CUENTA 00825678174</t>
  </si>
  <si>
    <t>PRESA ARROYO HONDO</t>
  </si>
  <si>
    <t>CONACULTA</t>
  </si>
  <si>
    <t>CUENTA 00831423384</t>
  </si>
  <si>
    <t>EQUIPAMIENTO E INFRAESTRUCTURA DEPORTIVA</t>
  </si>
  <si>
    <t>NOMBRE</t>
  </si>
  <si>
    <t>CUENTA 820410977</t>
  </si>
  <si>
    <t>FONDEREG 2013</t>
  </si>
  <si>
    <t>CUENTA 0865574740</t>
  </si>
  <si>
    <t>CUENTA 0869241750</t>
  </si>
  <si>
    <t>CUENTA 0880242181</t>
  </si>
  <si>
    <t>FONDO APOYO A MIGRANTES 2013</t>
  </si>
  <si>
    <t xml:space="preserve"> CHEQUE</t>
  </si>
  <si>
    <t>CUENTA 0205029967</t>
  </si>
  <si>
    <t>PROGRAMAS RAMO 20  2013</t>
  </si>
  <si>
    <t>CUENTA 0205030141</t>
  </si>
  <si>
    <t>PROGRAMAS FISE  2013</t>
  </si>
  <si>
    <t>SALDO AL 31 DE DICIEMBRE DE 2013</t>
  </si>
  <si>
    <t>SALDO AL 01 DE ENERO DE 2014</t>
  </si>
  <si>
    <t>Municipio de Totatiche</t>
  </si>
  <si>
    <t>C A N C E L A D O</t>
  </si>
  <si>
    <t>Combustible</t>
  </si>
  <si>
    <t>Banorte</t>
  </si>
  <si>
    <t>Participaciones resibidas de Sec. De Fin.</t>
  </si>
  <si>
    <t>Aportacion del club de migrantes al 3X1</t>
  </si>
  <si>
    <t>Rafael Angel Mora Mares</t>
  </si>
  <si>
    <t>Rta. De maquinaria  concreto calle Vic. Gro.</t>
  </si>
  <si>
    <t>Margarita Robles Acosta</t>
  </si>
  <si>
    <t>Mario Melgarejo Juarez</t>
  </si>
  <si>
    <t>Felipe de Jesús Covarrubias Cárdenas</t>
  </si>
  <si>
    <t>Comision por cheques Expedidos</t>
  </si>
  <si>
    <t>SALDOS AL 31 DE ENERO DE 2014</t>
  </si>
  <si>
    <t>SALDOS AL 01 DE FEBRERO DE 2014</t>
  </si>
  <si>
    <t>I.V.A. Liq. Por cheques expedidos</t>
  </si>
  <si>
    <t>CHEQUES EN CIRCULACION</t>
  </si>
  <si>
    <t>comision por cheques expedidos</t>
  </si>
  <si>
    <t>I.V.A. LIQ.</t>
  </si>
  <si>
    <t>Comision por cheques expedidos</t>
  </si>
  <si>
    <t>Juan Manuel Calderon Valenzuela</t>
  </si>
  <si>
    <t>cemento</t>
  </si>
  <si>
    <t>Deposito a cta. De fortalecimiento 2014</t>
  </si>
  <si>
    <t>CUENTA 02010723540</t>
  </si>
  <si>
    <t>FORTALECIMIENTO 2014</t>
  </si>
  <si>
    <t>CUENTA 0210723531</t>
  </si>
  <si>
    <t>INFRAESTRUCTURA 2014</t>
  </si>
  <si>
    <t>Trasferencia  a Cuenta de Gasto Corriente (5904)</t>
  </si>
  <si>
    <t>Traspaso a cta. 0528565904 (gto. Corriente) para cancelar cuenta</t>
  </si>
  <si>
    <t>Traspaso a cta. 0528565904 ( Gto. Corriente para cancelar  cuenta</t>
  </si>
  <si>
    <t>Traspaso a cta. 0528565904 (Gto. Corriente ) para cancelar cuenta.</t>
  </si>
  <si>
    <t>Listas de Raya de concreto Hidrahulico v. gro.</t>
  </si>
  <si>
    <t>SALDOS AL 28 DE FEBRERO DE 2014</t>
  </si>
  <si>
    <t>i.v.a. por cheques Expedidos</t>
  </si>
  <si>
    <t>CANCELACION DE CUENTA</t>
  </si>
  <si>
    <t>cancelacion de cuenta</t>
  </si>
  <si>
    <t>CANCELACION DE LA CUENTA</t>
  </si>
  <si>
    <t>Listas de Raya de banquetas calle V. Gro.</t>
  </si>
  <si>
    <t>Lista de raya  camino a sta. Ma. Por el cerrito</t>
  </si>
  <si>
    <t>Refugio de Jesús Ureña Sánchez</t>
  </si>
  <si>
    <t>SALDOS AL 01 DE MARZO DE 2014</t>
  </si>
  <si>
    <t>Héctor Ivan Enríquez Medrano</t>
  </si>
  <si>
    <t>Participaciones recibidas de Sec. De Fin.</t>
  </si>
  <si>
    <t>SALDOS AL 31 DE MARZO DE 2014</t>
  </si>
  <si>
    <t>SALDOS AL 01 DE ABRIL DE 2014</t>
  </si>
  <si>
    <t>SALDOS AL 30 DE ABRIL DE 2014</t>
  </si>
  <si>
    <t>Comisión por no mantener saldo</t>
  </si>
  <si>
    <t xml:space="preserve">SALDOS AL 31 DE MARZO DE 2014 </t>
  </si>
  <si>
    <t>CUENTA 0219317148</t>
  </si>
  <si>
    <t>Cancelado</t>
  </si>
  <si>
    <t>Comisión e IVA por transferencia</t>
  </si>
  <si>
    <t>Servicio de Administración Tributaria</t>
  </si>
  <si>
    <t>SALDOS AL 01 DE MAYO DE 2014</t>
  </si>
  <si>
    <t>SALDOS AL 31 DE MAYO DE 2014</t>
  </si>
  <si>
    <t xml:space="preserve">SALDOS AL 30 DE ABRIL DE 2014 </t>
  </si>
  <si>
    <t>Hras de trabajo de la Retro y Camión</t>
  </si>
  <si>
    <t>Servicio Sandoval SA de CV</t>
  </si>
  <si>
    <t>SALDOS AL 01 DE JUNIO DE 2014</t>
  </si>
  <si>
    <t>Sría. de Planeacion, Admon y Fin. del Gob. del Edo</t>
  </si>
  <si>
    <t>Transferencia de Saldo a cta 5904 x cancelación</t>
  </si>
  <si>
    <t>Traspaso a cta G.C. 5904, x cancelación de cuenta</t>
  </si>
  <si>
    <t>CUENTA CANCELADA</t>
  </si>
  <si>
    <t>Juan Carlos Avila Romero</t>
  </si>
  <si>
    <t>Lona</t>
  </si>
  <si>
    <t>CANCELADO</t>
  </si>
  <si>
    <t>Viajes de Material y Hras de Maquinaria</t>
  </si>
  <si>
    <t>Construcción Gedico SA de CV</t>
  </si>
  <si>
    <t>Hras de trabajo de la Retro y Camión y mat. Banco</t>
  </si>
  <si>
    <t>Lista de raya  camino a Sta. Ma. por el cerrito</t>
  </si>
  <si>
    <t>Trasf.  a Cta de Gasto Corriente (5904) x cancelacion de cta</t>
  </si>
  <si>
    <t xml:space="preserve"> JUNIO 2014</t>
  </si>
  <si>
    <t>Herramientas y materiales</t>
  </si>
  <si>
    <t>Viajes de grava arena</t>
  </si>
  <si>
    <t>CUENTA  0225891434</t>
  </si>
  <si>
    <t>CUENTA  0225891519</t>
  </si>
  <si>
    <t>CUENTA  0229976106</t>
  </si>
  <si>
    <t>CUENTA  0229975976</t>
  </si>
  <si>
    <t>CUENTA  0229975994</t>
  </si>
  <si>
    <t>FONDO DE ANIMACION CULTURAL</t>
  </si>
  <si>
    <t>FONDEREG 2014</t>
  </si>
  <si>
    <t>PROGRAMAS REGIONALES 2014</t>
  </si>
  <si>
    <t>INSTANCIA DE LA MUJER</t>
  </si>
  <si>
    <t xml:space="preserve">Sistema DIF Municipal </t>
  </si>
  <si>
    <t>CUENTA  0229976067</t>
  </si>
  <si>
    <t>Austreberto Alcala Delgado</t>
  </si>
  <si>
    <t>Herramientas</t>
  </si>
  <si>
    <t>CUENTA  0235404730</t>
  </si>
  <si>
    <t>FONDO APOYO A MIGRANTES 2014</t>
  </si>
  <si>
    <t>MUNICIPIO DE TOTATICHE JALISCO (INFRAESTRUCTURA 2013)</t>
  </si>
  <si>
    <t>CUENTA 0825678110</t>
  </si>
  <si>
    <t>CONTINGENCIAS ECONOMICAS 2014 PARA INVERSION</t>
  </si>
  <si>
    <t>TALLERES ARTISTICOS 2014</t>
  </si>
  <si>
    <t>RAMO 23 2014</t>
  </si>
  <si>
    <t>Proveedora Muza SA de CV</t>
  </si>
  <si>
    <t>SALDOS AL 01 DE ENERO DE 2015</t>
  </si>
  <si>
    <t>SALDOS AL 31 DE ENERO DE 2015</t>
  </si>
  <si>
    <t>SALDOS AL 01 DE FEBRERO DE 2015</t>
  </si>
  <si>
    <t>SALDOS AL 28 DE FEBRERO DE 2015</t>
  </si>
  <si>
    <t>SALDOS AL 01 DE MARZO DE 2015</t>
  </si>
  <si>
    <t>Jesús Manuel Bugarín Ramírez</t>
  </si>
  <si>
    <t>Refacciones</t>
  </si>
  <si>
    <t>Material de construcción</t>
  </si>
  <si>
    <t>ISR Retenciones por Salarios</t>
  </si>
  <si>
    <t>Celerina Cárdenas Covarrubias</t>
  </si>
  <si>
    <t>Material eléctrico</t>
  </si>
  <si>
    <t>Papelería</t>
  </si>
  <si>
    <t>Material de reparación</t>
  </si>
  <si>
    <t>CR Formas SA de CV</t>
  </si>
  <si>
    <t>Celia Arteaga Bugarín</t>
  </si>
  <si>
    <t>Reposición de Caja</t>
  </si>
  <si>
    <t>Miguel Angel Sánchez Sánchez</t>
  </si>
  <si>
    <t>Telefonos de México SA de CV</t>
  </si>
  <si>
    <t>Comisión Federal de Electricidad</t>
  </si>
  <si>
    <t>Energía Eléctrica</t>
  </si>
  <si>
    <t>Lista de Raya, rehabilitación Jardín de Niños Santa Rita</t>
  </si>
  <si>
    <t>Guillermo Gutiérrez González</t>
  </si>
  <si>
    <t>Pintura</t>
  </si>
  <si>
    <t>Construcciones Harfa SA de CV</t>
  </si>
  <si>
    <t xml:space="preserve">1er qna de Enero Nómina </t>
  </si>
  <si>
    <t xml:space="preserve">1er qna de Enero O.P. </t>
  </si>
  <si>
    <t xml:space="preserve">2da qna de Enero Nómina </t>
  </si>
  <si>
    <t xml:space="preserve">2da qna de Enero O.P. </t>
  </si>
  <si>
    <t>Qna extra por fiestas en Temastian</t>
  </si>
  <si>
    <t>Cancelación de cuenta, traspaso a G.C.</t>
  </si>
  <si>
    <t>SALDOS AL 01 DE ENERO 2015</t>
  </si>
  <si>
    <t>SALDOS AL 31 DE ENERO 2015</t>
  </si>
  <si>
    <t>SALDOS AL 31 DE DICIEMBRE 2015</t>
  </si>
  <si>
    <t>CUENTA  0241350977</t>
  </si>
  <si>
    <t>FONDO DE APOYO E INFRAESTRUCTURA Y PRODUCTIVIDAD</t>
  </si>
  <si>
    <t>Seguros Banorte</t>
  </si>
  <si>
    <t>Iva por renta mensual</t>
  </si>
  <si>
    <t>Comisión por cheques expedidos</t>
  </si>
  <si>
    <t>Iva por comisión por cheques exp</t>
  </si>
  <si>
    <t xml:space="preserve">Banorte </t>
  </si>
  <si>
    <t>Iva por comisiones</t>
  </si>
  <si>
    <t>Apertura de Cuenta</t>
  </si>
  <si>
    <t>Gabriela Iñiguez Luna</t>
  </si>
  <si>
    <t>Joel Ignacio Sandoval Gutiérrez</t>
  </si>
  <si>
    <t>Cemento y cal</t>
  </si>
  <si>
    <t>1er quincena Febrero O.P.</t>
  </si>
  <si>
    <t>1er quincena Febrero Nómina</t>
  </si>
  <si>
    <t>Leonel Campos Núñez</t>
  </si>
  <si>
    <t>Material para reparacion de conexiones de agua</t>
  </si>
  <si>
    <t>Llantas</t>
  </si>
  <si>
    <t>2da quincena Febrero Nómina</t>
  </si>
  <si>
    <t>Lista de Raya, cerco perimetral agua Temas</t>
  </si>
  <si>
    <t>Lista de Raya, caseta parada de autobus Cartagenas</t>
  </si>
  <si>
    <t>Lista de Raya, rehabilitación de camino, Balcones</t>
  </si>
  <si>
    <t>Lista de Raya, arreglo noria y protecc. Bordo Acatepulco</t>
  </si>
  <si>
    <t>Lista de Raya, extensión de red de agua la cantera, Temastián</t>
  </si>
  <si>
    <t>Lista de Raya, cerco perimetral plaza Acaspulco</t>
  </si>
  <si>
    <t>Lista de Raya</t>
  </si>
  <si>
    <t>Biodigestor 3000 lt</t>
  </si>
  <si>
    <t>Qualitas Compañía de Seguros SA de CV</t>
  </si>
  <si>
    <t>Seguro flotilla de patrullas</t>
  </si>
  <si>
    <t>Francisco Javier Huerta Covarrubias</t>
  </si>
  <si>
    <t>Indemnización</t>
  </si>
  <si>
    <t>2da quincena Febrero O.P.</t>
  </si>
  <si>
    <t>SALDOS AL 27 DE FEBRERO DE 2015</t>
  </si>
  <si>
    <t>Lista de Raya, enmallado cerco plaza Balcones</t>
  </si>
  <si>
    <t xml:space="preserve">Cancelado </t>
  </si>
  <si>
    <t>Lista de Raya, extensión red drenaje Unid. Dep. Temastian.</t>
  </si>
  <si>
    <t>Lista de Raya, inst. tanque agua unid. Dep. Totatiche</t>
  </si>
  <si>
    <t>Malla ciclónica</t>
  </si>
  <si>
    <t>Materiales</t>
  </si>
  <si>
    <t>Tubo alcantarillado</t>
  </si>
  <si>
    <t>Renta de retroexcavadora</t>
  </si>
  <si>
    <t>Arena, adovon y ladrillo</t>
  </si>
  <si>
    <t>Ladrillo y arena</t>
  </si>
  <si>
    <t>Arena y piedra</t>
  </si>
  <si>
    <t>Senorina Gamboa Pinedo</t>
  </si>
  <si>
    <t>Ptr, tubular y varilla</t>
  </si>
  <si>
    <t>Lista de Raya, arreglo noria y protecc. escuela Acatepulco</t>
  </si>
  <si>
    <t>Cisterna</t>
  </si>
  <si>
    <t>Material de Seguridad Pública Mpal.</t>
  </si>
  <si>
    <t xml:space="preserve">Apoyos </t>
  </si>
  <si>
    <t>J. Vicente Raygoza Ramírez</t>
  </si>
  <si>
    <t>1er min obra "Línea de conducción del pozo a tanque existente"</t>
  </si>
  <si>
    <t>Carlos Alberto Torres Nava</t>
  </si>
  <si>
    <t>Nicandro Alonso Pérez Miramontes</t>
  </si>
  <si>
    <t>Marcelino Octavio Ramos Flores</t>
  </si>
  <si>
    <t>FONDO DE INFRAESTRUCTURA DEPORTIVA</t>
  </si>
  <si>
    <t>CUENTA  0263582873</t>
  </si>
  <si>
    <t>SALDOS AL 30 DE ABRIL DE 2015</t>
  </si>
  <si>
    <t>SALDOS AL 01 DE MAYO DE 2015</t>
  </si>
  <si>
    <t>Comisión e IVA por transferencia (Forta 15)</t>
  </si>
  <si>
    <t>SALDOS AL 31 DE MARZO DE 2015</t>
  </si>
  <si>
    <t>SALDOS AL 01 DE ABRIL DE 2015</t>
  </si>
  <si>
    <t>FONDEREG 2015</t>
  </si>
  <si>
    <t>CUENTA  0270569591</t>
  </si>
  <si>
    <t>Jaime Morales Cárdenas</t>
  </si>
  <si>
    <t>Pedro Luna Serrano</t>
  </si>
  <si>
    <t>Construcciones HARFA SA de CV</t>
  </si>
  <si>
    <t>Viajes de arena</t>
  </si>
  <si>
    <t>Material de rep. Agua potable</t>
  </si>
  <si>
    <t>Materiales para construcción</t>
  </si>
  <si>
    <t>Joel Ignacio Sandoval Gutierrez</t>
  </si>
  <si>
    <t>Lista de Raya rehabilitación drenaje calle Centenario Temas</t>
  </si>
  <si>
    <t>Pago x error lista de raya Constr. Cancha Futbol Acaspulco</t>
  </si>
  <si>
    <t>Lista de Raya Inst. lavamanos y accesorios en casa salud sta rita</t>
  </si>
  <si>
    <t>Reposición de pago x error de la cta 2873</t>
  </si>
  <si>
    <t>Viajes de arena y piedra</t>
  </si>
  <si>
    <t>Viajes de grava y arena</t>
  </si>
  <si>
    <t>Ramiro Trejo Mojarro</t>
  </si>
  <si>
    <t>Brocal de concreto</t>
  </si>
  <si>
    <t>Lista de Raya Constr. Cancha futbol rápido Acaspulco</t>
  </si>
  <si>
    <t>Construmateriales Aztecasa SA de CV</t>
  </si>
  <si>
    <t xml:space="preserve">Cemento </t>
  </si>
  <si>
    <t>FONDO DE ANIMACION CULTURAL 2015</t>
  </si>
  <si>
    <t>SALDOS AL 01 DE MAYO  DE 2015</t>
  </si>
  <si>
    <t>SALDOS AL 31 DE MAYO DE 2015</t>
  </si>
  <si>
    <t>SALDOS AL 01 DE JUNIO DE 2015</t>
  </si>
  <si>
    <t>Traspaso de la cta de Ingr Prop 8583</t>
  </si>
  <si>
    <t>Traspaso a cta Forta 15, x cancelación de cta</t>
  </si>
  <si>
    <t>Comisión por no mantener saldo mínimo</t>
  </si>
  <si>
    <t>IVA Liq.</t>
  </si>
  <si>
    <t>Tránsito</t>
  </si>
  <si>
    <t>Traspaso x pago x error de la cta 3531 Infra 14</t>
  </si>
  <si>
    <t>Traspaso de la cta 8583, para completar saldo minimo</t>
  </si>
  <si>
    <t>Renta de maquinaria</t>
  </si>
  <si>
    <t>Abarrotes</t>
  </si>
  <si>
    <t>Cemento</t>
  </si>
  <si>
    <t>Cemento y alambre</t>
  </si>
  <si>
    <t>Arath Juan Abelardo Sanchez Virgen</t>
  </si>
  <si>
    <t>Anticipo 80% obra "Linea de conducción colonia el seminario"</t>
  </si>
  <si>
    <t>Lista de raya, enmallado cancha Sementera</t>
  </si>
  <si>
    <t>Lista de raya, rehabilitación unidad deportiva Temastián</t>
  </si>
  <si>
    <t>Lista raya, restauración aula desayunos esc. Sta. Rita</t>
  </si>
  <si>
    <t>Lista de raya, const. Baños y biodigestor unidad dep Sta Rita</t>
  </si>
  <si>
    <t>Lista de raya, const. Baño y biodigestor kinder Sta Lucia</t>
  </si>
  <si>
    <t>Cemento, cal y alambre</t>
  </si>
  <si>
    <t>Juan Carlos Gutierrez Villegas</t>
  </si>
  <si>
    <t>Anticipo 70% obra "Electrificación en la comunidad de Agua Zarca"</t>
  </si>
  <si>
    <t>Anticipo 70% obra "Alumbrado público calle centernario"</t>
  </si>
  <si>
    <t>Anticipo 70% obra "Electrificación calle Alameda, serv. Panteon"</t>
  </si>
  <si>
    <t>Héctor Juan Arellano Pinedo</t>
  </si>
  <si>
    <t>Lista de raya, const. Vado en la Loc. Balcones</t>
  </si>
  <si>
    <t>Estr. y techado casa de salud Acatepulco</t>
  </si>
  <si>
    <t>Lista de raya, rehabilitación calle Porfirio Díaz, Totatiche</t>
  </si>
  <si>
    <t>Miguel Ángel Sánchez Sánchez</t>
  </si>
  <si>
    <t>Cal y malla ciclónica</t>
  </si>
  <si>
    <t>CUENTA  0270569676</t>
  </si>
  <si>
    <t xml:space="preserve">CUENTA 0270599528  </t>
  </si>
  <si>
    <t>3 X 1 PARA MIGRANTES 2015</t>
  </si>
  <si>
    <t>Traspaso de cta de participaciones</t>
  </si>
  <si>
    <t>Norvink Salvador Leyva Pérez</t>
  </si>
  <si>
    <t>Refacciones y accesorios</t>
  </si>
  <si>
    <t>Salvador Campos Molina</t>
  </si>
  <si>
    <t>José Mendoza González</t>
  </si>
  <si>
    <t>Anticipo 40% Rehabilitación Palapa</t>
  </si>
  <si>
    <t>Lista de raya, pavimentación calle Bicentenario Tec Tala</t>
  </si>
  <si>
    <t>José Antonio Ruiz Meza</t>
  </si>
  <si>
    <t xml:space="preserve">Anticipo, contr. Domo Delegación Temastian </t>
  </si>
  <si>
    <t>Viajes de arena, grava y piedra</t>
  </si>
  <si>
    <t>Renta maquinaria</t>
  </si>
  <si>
    <t>Lista de raya, huellas concreto hidr. Santa Rita</t>
  </si>
  <si>
    <t>Rehabilitación pozo profundo Temastian</t>
  </si>
  <si>
    <t>Viajes de piedra</t>
  </si>
  <si>
    <t>Viajes de arena y grava</t>
  </si>
  <si>
    <t>Armex, cemento y cal</t>
  </si>
  <si>
    <t>Viajes de grava</t>
  </si>
  <si>
    <t>Renta de retroexcavadora, Viajes de grava arena y adovon</t>
  </si>
  <si>
    <t>Renta de retro, viajes de grava arena</t>
  </si>
  <si>
    <t>Biodigestor 600 lt</t>
  </si>
  <si>
    <t>Biodigestor 1,500 lt</t>
  </si>
  <si>
    <t>Lista de raya, estructura y techada casa salud Acatepulco</t>
  </si>
  <si>
    <t>Lista de raya, contrucción de vado en La Cofradia</t>
  </si>
  <si>
    <t>Lista de raya, contrucción de vado en el Puerto</t>
  </si>
  <si>
    <t>Lista de raya, contrucción de vado 2 en La Cofradia</t>
  </si>
  <si>
    <t>Arath Juan Abelardo Sánchez Virgen</t>
  </si>
  <si>
    <t>Instalación y pruebas de medidor, tuberia y transformador</t>
  </si>
  <si>
    <t>Finiquito línea de conducción Totatiche</t>
  </si>
  <si>
    <t>Material para baño</t>
  </si>
  <si>
    <t>Material para casa de salud Acatepulco</t>
  </si>
  <si>
    <t>Cemento y tubo</t>
  </si>
  <si>
    <t>SALDOS AL 30 DE JUNIO DE 2015</t>
  </si>
  <si>
    <t>SALDOS AL 01 DE JULIO DE 2015</t>
  </si>
  <si>
    <t>Traspaso de la cta 1750 Infra 13 x cancelación</t>
  </si>
  <si>
    <t>Traspaso para cancelación de cta a la 3531 Infra 14</t>
  </si>
  <si>
    <t>Seguros Inbursa SA</t>
  </si>
  <si>
    <t>Ubaldo Covarrubias Bugarín</t>
  </si>
  <si>
    <t>2 puertas y 2 ventanas Banos unid. Dep. Sta Rita</t>
  </si>
  <si>
    <t>Finiquito electrificación panteon Temastian</t>
  </si>
  <si>
    <t>Finiquito alumbrado calle Centenario en Totatiche</t>
  </si>
  <si>
    <t>Material de const. y rep. (Techo Sec. Temastian)</t>
  </si>
  <si>
    <t>Material de const. y rep. (Techo Esc. Santa Rita)</t>
  </si>
  <si>
    <t>Material de reparación (baños kinder Sta Lucia)</t>
  </si>
  <si>
    <t>Material de reparación (drenaje Av. Guadalajara)</t>
  </si>
  <si>
    <t>Material de reparación (baños unid. dep. Sta Rita)</t>
  </si>
  <si>
    <t>Material de reparación (casa de salud Sta Rita)</t>
  </si>
  <si>
    <t>Viajes de grava-arena (Vado 1 La Cofradia)</t>
  </si>
  <si>
    <t>Viaje de arena (baños unid. dep. Sta Rita)</t>
  </si>
  <si>
    <t>Viaje de arena (Vado El Puerto)</t>
  </si>
  <si>
    <t>Renta de retroexcavadora (drenaje Av. Gdl)</t>
  </si>
  <si>
    <t>Renta de maquinaria, tierra de cantera  y adobon (drenaje c. Niño Obrero Temas)</t>
  </si>
  <si>
    <t>Ladrillo, grava y adobon (baños unid. dep. Sta Rita)</t>
  </si>
  <si>
    <t>Ladrillo y adobon (baños kinder Sta Lucia)</t>
  </si>
  <si>
    <t>Renta de maquinaria y viajes de piedra (vado La Cofradia)</t>
  </si>
  <si>
    <t>Carretillas</t>
  </si>
  <si>
    <t>Malla electrosoldada</t>
  </si>
  <si>
    <t>Renta de retro, mat. de banco y piedra</t>
  </si>
  <si>
    <t>Vicente Cárdenas García</t>
  </si>
  <si>
    <t>Guillermina Acuña Haro</t>
  </si>
  <si>
    <t>Pies de Madera</t>
  </si>
  <si>
    <t>Vigas, ventanas  y puertas baños</t>
  </si>
  <si>
    <t>Cal y varilla</t>
  </si>
  <si>
    <t>Palas, cal, varilla</t>
  </si>
  <si>
    <t>Material de banco</t>
  </si>
  <si>
    <t>Rollo de piola</t>
  </si>
  <si>
    <t>Jose Mendoza González</t>
  </si>
  <si>
    <t>1er pago parcial palapa</t>
  </si>
  <si>
    <t>Arena, grava y material de banco</t>
  </si>
  <si>
    <t>Viajes de piedra, arena y grava</t>
  </si>
  <si>
    <t>Constructora y urbanizadora del Norte de Jalisco SA de CV</t>
  </si>
  <si>
    <t>RAMO ADMINISTRATIVO 20 DESARROLLO SOCIAL</t>
  </si>
  <si>
    <t>CUENTA  0279787307</t>
  </si>
  <si>
    <t>SALDOS AL 31 DE JULIO DE 2015</t>
  </si>
  <si>
    <t>SALDOS AL 01 DE AGOSTO DE 2015</t>
  </si>
  <si>
    <t>Aportación Federal SEDESOL</t>
  </si>
  <si>
    <t>Participaciones recibidas SEDESOL</t>
  </si>
  <si>
    <t>Comisión por dev. De cheque</t>
  </si>
  <si>
    <t>Bonificación de comisión x cheque dev.</t>
  </si>
  <si>
    <t>Bonificación IVA</t>
  </si>
  <si>
    <t>SALDOS AL 30 DE JULIO DE 2015</t>
  </si>
  <si>
    <t>Finiquito línea de conducción C. San Juan a Seminario</t>
  </si>
  <si>
    <t>1er Min. Pavimentacion calle Tec Tala</t>
  </si>
  <si>
    <t>1er min. Huellas c.h. centro salud sta rita</t>
  </si>
  <si>
    <t>1er min. Rehab. Palapa</t>
  </si>
  <si>
    <t>1er min. Techacho prim. B. Juarez Temas</t>
  </si>
  <si>
    <t>2da min. Huellas c.h. centro salud sta rita</t>
  </si>
  <si>
    <t>2da min. Techacho prim. B. Juarez Temas</t>
  </si>
  <si>
    <t>2da Min. Pavimentacion calle Tec Tala</t>
  </si>
  <si>
    <t>2da min. Rehab. Palapa</t>
  </si>
  <si>
    <t>Renta de retroexcavadora con martillo</t>
  </si>
  <si>
    <t>Cemento, cal, alambre y varilla</t>
  </si>
  <si>
    <t>Jose Antonio Ruiz Meza</t>
  </si>
  <si>
    <t>Finiquito Domo esc. Benito Juarez Temastian</t>
  </si>
  <si>
    <t>Finiquito Palapa</t>
  </si>
  <si>
    <t>Viajes de material de banco y arena</t>
  </si>
  <si>
    <t>Madera</t>
  </si>
  <si>
    <t>Viajes de arena, grava y piedra y cemento</t>
  </si>
  <si>
    <t>Anticipo 25% Banquetas c. Niño Obrero 1ra etapa</t>
  </si>
  <si>
    <t>Anticipo 25% Guarniciones C. Niño Obrero 1ra etapa</t>
  </si>
  <si>
    <t>Anticipo 25% concreto hidr. C. Niño Obrero 1ra etapa</t>
  </si>
  <si>
    <t>Constr. Concreto hidr. C. Niño Obrero 1ra etapa 1ra estimacion</t>
  </si>
  <si>
    <t>Alambre, alambrón, clavo y codo</t>
  </si>
  <si>
    <t>Ptr, tubo y monten</t>
  </si>
  <si>
    <t>Adobones, ladrillos y piedra</t>
  </si>
  <si>
    <t>Soldadura</t>
  </si>
  <si>
    <t>Maya ciclónica, ptr, tubo y monten</t>
  </si>
  <si>
    <t>Traspaso de la cta de participaciones</t>
  </si>
  <si>
    <t>Traspaso de la cta. De participaciones</t>
  </si>
  <si>
    <t>SALDOS AL 31 DE AGOSTO DE 2015</t>
  </si>
  <si>
    <t>SALDOS AL 01 DE SEPTIEMBRE DE 2015</t>
  </si>
  <si>
    <t>Traspaso de la cta de Infra 15  2695</t>
  </si>
  <si>
    <t>3er min. Huellas c.h. centro salud sta rita</t>
  </si>
  <si>
    <t>3er min. Techacho prim. B. Juarez Temas</t>
  </si>
  <si>
    <t>3er Min. Pavimentacion calle Tec Tala</t>
  </si>
  <si>
    <t>3er min. Rehab. Palapa</t>
  </si>
  <si>
    <t>Traspaso de la cta de Infra 15 2695</t>
  </si>
  <si>
    <t>Fac 43</t>
  </si>
  <si>
    <t>Fac 84</t>
  </si>
  <si>
    <t>Fac 42</t>
  </si>
  <si>
    <t>Finiquito obra electrificación Agua Zarca</t>
  </si>
  <si>
    <t>Constr. Banquetas C. Niño Obrero, 1ra etapa, 1ra estim</t>
  </si>
  <si>
    <t>Costr. Guarniciones C. Niño Obrero, 1ra etapa, 1ra estim</t>
  </si>
  <si>
    <t>Constr. Concreto hidr. C. Niño Obrero 1ra etapa 2da estimacion</t>
  </si>
  <si>
    <t>Adquisición de Instrumentos</t>
  </si>
  <si>
    <t>50% anticipo para fabr. Puertas, divisiones y pasamanos</t>
  </si>
  <si>
    <t>Antonio Mendoza Martínez</t>
  </si>
  <si>
    <t>Mat. Para registro eléctrico</t>
  </si>
  <si>
    <t>Pija punta de broca</t>
  </si>
  <si>
    <t>Disco de corte</t>
  </si>
  <si>
    <t>Biodigestor y tz/tq</t>
  </si>
  <si>
    <t>Finiquito fabric. Puertas, divisiones y pasamanos</t>
  </si>
  <si>
    <t>Equipamiento cancha futbol (anticipo)</t>
  </si>
  <si>
    <t>Finiquito equipamiento cancha futbol</t>
  </si>
  <si>
    <t>Aportación de Terceros</t>
  </si>
  <si>
    <t>Aportación de beneficiarios</t>
  </si>
  <si>
    <t>Renta de mueble</t>
  </si>
  <si>
    <t>Lámina e instalación</t>
  </si>
  <si>
    <t>Costr. Guarniciones C. Niño Obrero, 1ra et, 2da estim y finiq</t>
  </si>
  <si>
    <t>Constr. Concreto hidr. C. Niño Obrero 1ra et 3ra estim y finiq</t>
  </si>
  <si>
    <t>Constr. Banquetas C. Niño Obrero, 1ra etapa, 2da estim y finiq</t>
  </si>
  <si>
    <t>Constructora y Urbanizadora del Norte de Jalisco SA de CV</t>
  </si>
  <si>
    <t>Constr. Calle Niño Obrero, Temastian, anticipo 25%</t>
  </si>
  <si>
    <t>Comisión e IVA por transferencia (Infra 15)</t>
  </si>
  <si>
    <t>SALDOS AL 30 DE SEPTIEMBRE DE 2015</t>
  </si>
  <si>
    <t>SALDOS AL 01 DE OCTUBRE DE 2015</t>
  </si>
  <si>
    <t>Finiquito obra techado prim Benito Juárez Temastian</t>
  </si>
  <si>
    <t>Soldadura y renta de equipo para soldar</t>
  </si>
  <si>
    <t>Hojas cimbra</t>
  </si>
  <si>
    <t>Traspaso a cta de Gasto Corriente</t>
  </si>
  <si>
    <t>Traspaso a cta Gasto Corriente x cancelación de cta</t>
  </si>
  <si>
    <t>Traspaso de la cta 2695 Infra 15</t>
  </si>
  <si>
    <t>Traspaso a la cta 9528 3 x 1 para migrantes</t>
  </si>
  <si>
    <t>Traspaso de la cta 3531 Infra 14</t>
  </si>
  <si>
    <t>Mariela Margarita Pérez Herrera</t>
  </si>
  <si>
    <t>Hipoclorito de Sodio y pastilla de cloro</t>
  </si>
  <si>
    <t>Rosa Isela Alcala Quezada</t>
  </si>
  <si>
    <t>José Ramiro Bugarín Bugarín</t>
  </si>
  <si>
    <t>Liobardo Gamboa Morales</t>
  </si>
  <si>
    <t>Solución Digital Empresarial SA de CV</t>
  </si>
  <si>
    <t>Renta de fotocopiadoras</t>
  </si>
  <si>
    <t>Angelica Cristina Gutiérrez Ureña</t>
  </si>
  <si>
    <t>Sergio Jara Pérez</t>
  </si>
  <si>
    <t>Presentación banda La Original</t>
  </si>
  <si>
    <t>Luis Eduardo de la Cruz Torres</t>
  </si>
  <si>
    <t>O.P. Mensuales</t>
  </si>
  <si>
    <t>Abraham González Enríquez</t>
  </si>
  <si>
    <t>Traspaso de la cta 8574 Catastro</t>
  </si>
  <si>
    <t>SALDOS AL 01 DE ENERO DE 2016</t>
  </si>
  <si>
    <t>Myrna Ligia Valdes Avila</t>
  </si>
  <si>
    <t>Tarjetas plastificadas digitales</t>
  </si>
  <si>
    <t>Luciano Rangel Manzano</t>
  </si>
  <si>
    <t>Revision y diagnóstico patrulla T-05</t>
  </si>
  <si>
    <t>Cesar Adrian Covarrubias Sampablo</t>
  </si>
  <si>
    <t>Cancel de aluminio corredizo</t>
  </si>
  <si>
    <t>Servicio de telefono fijo</t>
  </si>
  <si>
    <t>Tanque estacionario (comedor Totatiche)</t>
  </si>
  <si>
    <t>CLS Constructora SA de CV</t>
  </si>
  <si>
    <t>Anticipo 25% "Huellas de Concreto con Adoquín"</t>
  </si>
  <si>
    <t>Pelotas</t>
  </si>
  <si>
    <t>Servando Rafael Velazquez Flores</t>
  </si>
  <si>
    <t>María de Jesús Haro Martínez</t>
  </si>
  <si>
    <t>Inyectores</t>
  </si>
  <si>
    <t xml:space="preserve">1er qna Ene O.P. </t>
  </si>
  <si>
    <t>Flotilla de seguros</t>
  </si>
  <si>
    <t>Teléfono inalambrico</t>
  </si>
  <si>
    <t>Los Cuates Herrera Torres SA de CV</t>
  </si>
  <si>
    <t>Tubo y alambre</t>
  </si>
  <si>
    <t>Reparación de herramientas y refacciones</t>
  </si>
  <si>
    <t>Formas oficiales</t>
  </si>
  <si>
    <t>Material para campaña de limpieza</t>
  </si>
  <si>
    <t>Subsidio Enero 2016</t>
  </si>
  <si>
    <t>Pintura y accesorios</t>
  </si>
  <si>
    <t>Ramiro Carrillo Rivera</t>
  </si>
  <si>
    <t>Cooperativa de Productos Alcala SC de RL</t>
  </si>
  <si>
    <t>Canastas de productos regionales</t>
  </si>
  <si>
    <t>Cortes de tubo, reparación y varilla</t>
  </si>
  <si>
    <t>Checador, inst. de extenciones telefónicas</t>
  </si>
  <si>
    <t>Renta de fotocopiadoras Enero 16</t>
  </si>
  <si>
    <t>2da qna Ene O.P. Quincenales</t>
  </si>
  <si>
    <t>Seguro Camión</t>
  </si>
  <si>
    <t>Desechables y abarrotes</t>
  </si>
  <si>
    <t>Material de limpieza</t>
  </si>
  <si>
    <t>Apertura de cta de Forta 2016</t>
  </si>
  <si>
    <t>SALDOS AL 31 DE ENERO DE 2016</t>
  </si>
  <si>
    <t>Apertura de cta de Infra 2016</t>
  </si>
  <si>
    <t>Renta BEM Internet</t>
  </si>
  <si>
    <t>SALDOS AL 01 DE FEBRERO DE 2016</t>
  </si>
  <si>
    <t>Traspaso de la cta 2707 Nómina Seg Pub.</t>
  </si>
  <si>
    <t>Nómina 2da qna Enero</t>
  </si>
  <si>
    <t>???</t>
  </si>
  <si>
    <t>Nómina de la 1er qna Enero</t>
  </si>
  <si>
    <t>Traspaso de cta 8583 Ingr. Prop</t>
  </si>
  <si>
    <t>Traspaso de la cta 8604 Fracc</t>
  </si>
  <si>
    <t>Comisión e IVA por SPEI</t>
  </si>
  <si>
    <t>Aportación de terceros para obra de beneficio social</t>
  </si>
  <si>
    <t>Apoyos policias fiestas de Enero Temastian</t>
  </si>
  <si>
    <t>Focos</t>
  </si>
  <si>
    <t>Kenia Cristina Arellano Sánchez</t>
  </si>
  <si>
    <t>Mario Enrique Nava Delgado</t>
  </si>
  <si>
    <t>Tintas y toner</t>
  </si>
  <si>
    <t>2 sopladoras y aditivos</t>
  </si>
  <si>
    <t>Juan Francisco Jara Flores</t>
  </si>
  <si>
    <t>Material de herreria</t>
  </si>
  <si>
    <t>Teléfono fijo</t>
  </si>
  <si>
    <t>Nómina de la 1er qna Febrero</t>
  </si>
  <si>
    <t xml:space="preserve">Pago de 1er qna Febrero O.P. Quincenales </t>
  </si>
  <si>
    <t>Maqueza de Occidente SA de CV</t>
  </si>
  <si>
    <t>María Guadalupe Cristina Cárdenas Loera</t>
  </si>
  <si>
    <t>Taller de música de banda</t>
  </si>
  <si>
    <t>Presentaciones de banda Corona SR</t>
  </si>
  <si>
    <t>Subsidio Febrero 2016</t>
  </si>
  <si>
    <t>Presentaciones de banda La Original</t>
  </si>
  <si>
    <t>Cuchillas y Refacciones SA de CV</t>
  </si>
  <si>
    <t>Inversor tipo rotativo generador de 3ra fase</t>
  </si>
  <si>
    <t>Material para red de agua potable</t>
  </si>
  <si>
    <t>Fabricación de escalera y reparación de herramienta</t>
  </si>
  <si>
    <t>Nómina de la 2da qna de Febrero</t>
  </si>
  <si>
    <t xml:space="preserve">Pago de 2da qna Febrero O.P. Quincenales </t>
  </si>
  <si>
    <t>Pago Febrero O.P. Mensuales</t>
  </si>
  <si>
    <t>Irvin German Leyva Pérez</t>
  </si>
  <si>
    <t>Artículos de papelería y telefono</t>
  </si>
  <si>
    <t xml:space="preserve">Hipoclorito de Sodio </t>
  </si>
  <si>
    <t xml:space="preserve">Refugio de Jesús Ureña Sánchez </t>
  </si>
  <si>
    <t>Renta de maquinaria y materiales complementarios</t>
  </si>
  <si>
    <t>Materiales de construcción</t>
  </si>
  <si>
    <t>Herminia Yolanda Quezada Valdes</t>
  </si>
  <si>
    <t>Tela y artículos de Mercería</t>
  </si>
  <si>
    <t>Comisión e IVA por transferencia (Cont. Econ.)</t>
  </si>
  <si>
    <t>Traspaso de la cta de Catastro</t>
  </si>
  <si>
    <t>Devolución de transferencia a Jesús Manuel Bugarín</t>
  </si>
  <si>
    <t>SALDOS AL 29 DE FEBRERO DE 2016</t>
  </si>
  <si>
    <t>SALDOS AL 01 DE MARZO DE 2016</t>
  </si>
  <si>
    <t>Desechable</t>
  </si>
  <si>
    <t>Artículos de limpieza</t>
  </si>
  <si>
    <t>Irma Yolanda Presas Gonzalez</t>
  </si>
  <si>
    <t>Equipo para incendios</t>
  </si>
  <si>
    <t>Renta de Fotocopiadoras Febrero</t>
  </si>
  <si>
    <t>Grupo Logistico Merel SA de CV</t>
  </si>
  <si>
    <t>Arboles Olivo 5 mts altura</t>
  </si>
  <si>
    <t>Opciones de Administración Index y Estrategias SC</t>
  </si>
  <si>
    <t>Instalación Contpaqi Nóminas</t>
  </si>
  <si>
    <t>1ra estim. Obra "Huellas de Concreto Hidráulico con Adoquin"</t>
  </si>
  <si>
    <t>Salvador de la Mora González</t>
  </si>
  <si>
    <t>Tomos encuadernados Reg. Civil y Catastro</t>
  </si>
  <si>
    <t>Fabricación puerta comedor asistencial</t>
  </si>
  <si>
    <t>Pago de Nómina 1er qna de Marzo</t>
  </si>
  <si>
    <t>Pago de O.P. Quincenales 1ra Marzo</t>
  </si>
  <si>
    <t>Telefonos y reparaciones</t>
  </si>
  <si>
    <t>Muros de tablarroca, inst. chapa y pelicula esmerilada</t>
  </si>
  <si>
    <t>Renta de fotocopiadoras Marzo 16</t>
  </si>
  <si>
    <t>Daniel Fernández del Villar</t>
  </si>
  <si>
    <t>Reparación de ambulancia de la Delegación</t>
  </si>
  <si>
    <t>Artículos deportivos</t>
  </si>
  <si>
    <t>Pago de O.P. Mensuales Marzo 16</t>
  </si>
  <si>
    <t>Pago de O.P. Quincenales 2da Marzo</t>
  </si>
  <si>
    <t>Artículos de papelería</t>
  </si>
  <si>
    <t>Material para construcción</t>
  </si>
  <si>
    <t>Conexiones para red de agua potable</t>
  </si>
  <si>
    <t>Recibos oficiales y ordenes de pago</t>
  </si>
  <si>
    <t>Presentaciones de la Banda Corona SR</t>
  </si>
  <si>
    <t>Roberto Claudio Luna Iñiguez</t>
  </si>
  <si>
    <t>Pablo de Jesús Ureña Cárdenas</t>
  </si>
  <si>
    <t>Depósito</t>
  </si>
  <si>
    <t>Traspaso de la cta de Ingr propios</t>
  </si>
  <si>
    <t>SALDOS AL 31 DE MARZO DE 2016</t>
  </si>
  <si>
    <t>SALDOS AL 01 DE ABRIL DE 2016</t>
  </si>
  <si>
    <t>Traspaso de la cta Forta 2016, nómina seg.pub.</t>
  </si>
  <si>
    <t>Comisión e IVA por transferencia (Forta 16)</t>
  </si>
  <si>
    <t>Comisión e IVA por transferencia (3x1 9693)</t>
  </si>
  <si>
    <t>Nómina de la 2da qna de Marzo</t>
  </si>
  <si>
    <t>Comisión e IVA pago spei</t>
  </si>
  <si>
    <t>Cemento, grava y arena</t>
  </si>
  <si>
    <t>Mallatodo SA de CV</t>
  </si>
  <si>
    <t>Malla, tubo y alambre</t>
  </si>
  <si>
    <t>Arena y grava</t>
  </si>
  <si>
    <t>2da est obra "Huellas de concreto hidraulico con adoquin"</t>
  </si>
  <si>
    <t>SALDOS AL 30 DE ABRIL DE 2016</t>
  </si>
  <si>
    <t>SALDOS AL 01 DE MAYO DE 2016</t>
  </si>
  <si>
    <t>Juan Zuñiga Ramírez</t>
  </si>
  <si>
    <t>Reparación de vehículos</t>
  </si>
  <si>
    <t>Material de impresión</t>
  </si>
  <si>
    <t>Instalación de red de cómputo</t>
  </si>
  <si>
    <t>Soldaduras varias</t>
  </si>
  <si>
    <t>Carlos Medina Valdes</t>
  </si>
  <si>
    <t>Refacciones de vehículos</t>
  </si>
  <si>
    <t>Humberto García Robles</t>
  </si>
  <si>
    <t>Pirotecnia</t>
  </si>
  <si>
    <t>Subsidio Marzo</t>
  </si>
  <si>
    <t xml:space="preserve">5 al millar obras de calle Niño Obrero </t>
  </si>
  <si>
    <t>Refrendos</t>
  </si>
  <si>
    <t>Valvula de compuerta</t>
  </si>
  <si>
    <t>1er qna Abril O.P. Quincenales</t>
  </si>
  <si>
    <t>Dispersión nómina 1er qna de Abril</t>
  </si>
  <si>
    <t>Renta de fotocopiadoras Abril</t>
  </si>
  <si>
    <t>Hilda Berenice Martin Herrera</t>
  </si>
  <si>
    <t>Asesoria del manejo del Nomipaq</t>
  </si>
  <si>
    <t>SYC Motors SA de CV</t>
  </si>
  <si>
    <t>Cristal de Patrulla Dakota</t>
  </si>
  <si>
    <t>Material de red de agua</t>
  </si>
  <si>
    <t>Subsidio Abril</t>
  </si>
  <si>
    <t>Seguro Chevy</t>
  </si>
  <si>
    <t>Seguro Tsuru</t>
  </si>
  <si>
    <t>Motor para bomba sumergible y control</t>
  </si>
  <si>
    <t>Semana Cultural Temastian</t>
  </si>
  <si>
    <t>2da qna Abril O.P. Quincenales</t>
  </si>
  <si>
    <t>Pago O.P. Mensuales Abril</t>
  </si>
  <si>
    <t>Jose Luis Pérez Martínez</t>
  </si>
  <si>
    <t>Carne para juegos magisteriales</t>
  </si>
  <si>
    <t>Telefono</t>
  </si>
  <si>
    <t>Presentaciones banda Corona SR</t>
  </si>
  <si>
    <t>Traspaso a la cta de Cont. Eco para evitar com. x saldo min</t>
  </si>
  <si>
    <t>Pagos en tránsito</t>
  </si>
  <si>
    <t>Nómina de la 2da qna de Abril</t>
  </si>
  <si>
    <t>Saldo mas los pagos en tránsito</t>
  </si>
  <si>
    <t>Apertura de cuenta Fondereg 2016</t>
  </si>
  <si>
    <t>Cheques: 4388, 4389</t>
  </si>
  <si>
    <t>Felipe Godina Jara</t>
  </si>
  <si>
    <t>Pilas</t>
  </si>
  <si>
    <t>Desechables</t>
  </si>
  <si>
    <t>Juegos Magisteriales</t>
  </si>
  <si>
    <t>Tela para cortina, franela y listón</t>
  </si>
  <si>
    <t>Arena</t>
  </si>
  <si>
    <t>Presentaciones banda La Original</t>
  </si>
  <si>
    <t>3ra est obra "Huellas de concreto hidr con adoquín"</t>
  </si>
  <si>
    <t>Seguro Dodge Ram 2500 PK</t>
  </si>
  <si>
    <t>Omar Alejandro Murillo Vega</t>
  </si>
  <si>
    <t>Mariachi por aniversario de Totatiche</t>
  </si>
  <si>
    <t>Pastillas de cloro</t>
  </si>
  <si>
    <t>Materiales de reparación</t>
  </si>
  <si>
    <t>Jorge Octavio Luna Diaz</t>
  </si>
  <si>
    <t>Barra desayunadora</t>
  </si>
  <si>
    <t>Rafael Madrigal Rodríguez</t>
  </si>
  <si>
    <t>Alimentos y hospedaje</t>
  </si>
  <si>
    <t>Saul Bustos Gómez</t>
  </si>
  <si>
    <t>Barrra, cilindro, tapa y empaques</t>
  </si>
  <si>
    <t>Horas extra seguridad pública</t>
  </si>
  <si>
    <t>Memorias USB y cables eléctricos</t>
  </si>
  <si>
    <t>1er qna Mayo O.P. Quincenales</t>
  </si>
  <si>
    <t>Renta de fotocopiadoras Mayo 16</t>
  </si>
  <si>
    <t>Nómina de la 1er qna de Mayo</t>
  </si>
  <si>
    <t>Ness Tecnology S de RL de CV</t>
  </si>
  <si>
    <t>Módulo laca acrílica, crucetas y escaleras</t>
  </si>
  <si>
    <t>Enrique Alonso Pinedo Arellano</t>
  </si>
  <si>
    <t>Garrafones de agua de Oct 15 a Abr 16</t>
  </si>
  <si>
    <t>Apertura de cuenta Fondo Jalisco de Anim Cultural</t>
  </si>
  <si>
    <t>Tesoreria de la Federación</t>
  </si>
  <si>
    <t>Reintegro SEDESOL, salón de usos múltiples</t>
  </si>
  <si>
    <t>Juan Humberto Aguilar Bautista</t>
  </si>
  <si>
    <t>Reparación de transmisión de ambulancia</t>
  </si>
  <si>
    <t>Juan Manuel Murillo Vega</t>
  </si>
  <si>
    <t>Taller de mariachi</t>
  </si>
  <si>
    <t>Carlos Humberto Landeros Romero</t>
  </si>
  <si>
    <t>Sellos, hojas, lonas, programas, invitaciones</t>
  </si>
  <si>
    <t>Gabriela del Rosario Leyva Gamboa</t>
  </si>
  <si>
    <t>Renta de mueble día del maestro</t>
  </si>
  <si>
    <t>Gastos del día del niño y día de la madre</t>
  </si>
  <si>
    <t>Road Machinery Co. SA de CV</t>
  </si>
  <si>
    <t>Partes de maquinaria</t>
  </si>
  <si>
    <t>Pago de O.P. Mensuales Mayo 16</t>
  </si>
  <si>
    <t>2da qna Mayo O.P. Quincenales</t>
  </si>
  <si>
    <t>Estructura para asiento de retro y reparaciones varias</t>
  </si>
  <si>
    <t>Presentaciones banda fiestas de mayo</t>
  </si>
  <si>
    <t>Pago de comisión x exp. de cheque certificado</t>
  </si>
  <si>
    <t>SALDOS AL 31 DE MAYO DE 2016</t>
  </si>
  <si>
    <t>SALDOS AL 01 DE JUNIO DE 2016</t>
  </si>
  <si>
    <t>Traspaso de la cta de Forta 16 para nómina S.P.</t>
  </si>
  <si>
    <t>Traspaso de la cta de Forta 16 para hras extra S.P.</t>
  </si>
  <si>
    <t>Depósito en efectivo</t>
  </si>
  <si>
    <t>Cheque certificado</t>
  </si>
  <si>
    <t>Nómina de la 2da qna de Mayo</t>
  </si>
  <si>
    <t>Recurso para Semana Cultural Totatiche</t>
  </si>
  <si>
    <t>Renta de manteles</t>
  </si>
  <si>
    <t>App Documents SA de CV</t>
  </si>
  <si>
    <t>Impresora Epson ecotank</t>
  </si>
  <si>
    <t>Fabiola Cárdenas Loera</t>
  </si>
  <si>
    <t>Subsidio Mayo</t>
  </si>
  <si>
    <t>Materiales para la construcción</t>
  </si>
  <si>
    <t>Yolanda Morales Cárdenas</t>
  </si>
  <si>
    <t>Ma. Guadalupe Pérez Flores</t>
  </si>
  <si>
    <t>J Ascención Núñez Salinas</t>
  </si>
  <si>
    <t>Vigas y varillas</t>
  </si>
  <si>
    <t>Finiquito Obra "Huellas de concreto hidráulico con adoquín"</t>
  </si>
  <si>
    <t>Seguro Autobus de transporte personal/escolar</t>
  </si>
  <si>
    <t>Anticipo para fabricación de vigas y puerta</t>
  </si>
  <si>
    <t>Afianzadora Sofimex SA</t>
  </si>
  <si>
    <t>Fianzas</t>
  </si>
  <si>
    <t>Arturo Martín López García</t>
  </si>
  <si>
    <t>Gastos por ratificación firmas fianzas ante notario</t>
  </si>
  <si>
    <t>Gastos para el festejo del día del maestro</t>
  </si>
  <si>
    <t>Carnes para día del maestro</t>
  </si>
  <si>
    <t>Laboratorios Julio SA de CV</t>
  </si>
  <si>
    <t>Indetec</t>
  </si>
  <si>
    <t>Curso timbrado de nómina</t>
  </si>
  <si>
    <t>Renta de fotocopiadoras Junio</t>
  </si>
  <si>
    <t>Multifuncional Hp OfficeJet</t>
  </si>
  <si>
    <t>Instalación y materiales de red eléctrica y cómputo</t>
  </si>
  <si>
    <t>Pago de O.P. Quincenales 1ra Jun</t>
  </si>
  <si>
    <t>Llantas maquinaria</t>
  </si>
  <si>
    <t>Seguro camiones individual</t>
  </si>
  <si>
    <t>Renovación nomipaq y factura electrónica</t>
  </si>
  <si>
    <t>Subsidio Junio</t>
  </si>
  <si>
    <t>Reparación de tarima</t>
  </si>
  <si>
    <t>Ratificación de firmas ante notario para fianzas</t>
  </si>
  <si>
    <t>Bailarina Parazzini con motor Honda</t>
  </si>
  <si>
    <t>Finiquito fabricación de vigas y puerta</t>
  </si>
  <si>
    <t>Validar una vez efectuada la operación</t>
  </si>
  <si>
    <t>Cadeco SA de CV</t>
  </si>
  <si>
    <t>Cuchillas y tornillos</t>
  </si>
  <si>
    <t>Antonio Arteaga Paz</t>
  </si>
  <si>
    <t>Difusión de programas sociales Ene-May 16</t>
  </si>
  <si>
    <t>Pago de O.P. Quincenales 2da Jun</t>
  </si>
  <si>
    <t>Pago de O.P. Mensuales Junio</t>
  </si>
  <si>
    <t>Servicios Insour SA de CV</t>
  </si>
  <si>
    <t>Presentación artística Semana cultural Santa Rita</t>
  </si>
  <si>
    <t>Technology Unlimited SA de CV</t>
  </si>
  <si>
    <t>Anticipo 50% paquetes de útiles escolares</t>
  </si>
  <si>
    <t>Depósito por cancelación de cta Fondo Apoyo Migrantes 2015</t>
  </si>
  <si>
    <t>Revolvedora con motor Honda 13hp</t>
  </si>
  <si>
    <t>Tubos y coples</t>
  </si>
  <si>
    <t>Comisión e IVA por transferencia (FAIP)</t>
  </si>
  <si>
    <t>Comisión e IVA por transferencia (Infra 16)</t>
  </si>
  <si>
    <t>SALDOS AL 30 DE JUNIO DE 2016</t>
  </si>
  <si>
    <t>SALDOS AL 01 DE JULIO DE 2016</t>
  </si>
  <si>
    <t>Traspaso de Forta 16 para nómina y hras extra S.P.</t>
  </si>
  <si>
    <t>Pago de Nómina 2da qna de Junio</t>
  </si>
  <si>
    <t>Pago de Nómina 1er qna de Junio</t>
  </si>
  <si>
    <t>Comisión x devolución de cheque</t>
  </si>
  <si>
    <t>Traspaso de la cta Forta 2015, por cancelación de cta</t>
  </si>
  <si>
    <t>Traspaso de la cta Cont Eco 15, por cancelación de 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</si>
</sst>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4" fontId="0" fillId="0" borderId="0" xfId="0" applyNumberFormat="1"/>
    <xf numFmtId="164" fontId="0" fillId="2" borderId="1" xfId="0" applyNumberFormat="1" applyFill="1" applyBorder="1"/>
    <xf numFmtId="164" fontId="0" fillId="0" borderId="1" xfId="0" applyNumberFormat="1" applyBorder="1"/>
    <xf numFmtId="4" fontId="0" fillId="0" borderId="0" xfId="0" applyNumberFormat="1" applyBorder="1"/>
    <xf numFmtId="0" fontId="0" fillId="3" borderId="0" xfId="0" applyFill="1" applyBorder="1"/>
    <xf numFmtId="4" fontId="0" fillId="3" borderId="0" xfId="0" applyNumberFormat="1" applyFill="1" applyBorder="1"/>
    <xf numFmtId="164" fontId="0" fillId="0" borderId="1" xfId="0" applyNumberFormat="1" applyFill="1" applyBorder="1"/>
    <xf numFmtId="0" fontId="0" fillId="0" borderId="0" xfId="0" applyFont="1"/>
    <xf numFmtId="0" fontId="0" fillId="0" borderId="1" xfId="0" applyBorder="1"/>
    <xf numFmtId="4" fontId="0" fillId="0" borderId="0" xfId="0" applyNumberForma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" fontId="0" fillId="2" borderId="1" xfId="0" applyNumberFormat="1" applyFill="1" applyBorder="1"/>
    <xf numFmtId="16" fontId="0" fillId="0" borderId="1" xfId="0" applyNumberFormat="1" applyFill="1" applyBorder="1"/>
    <xf numFmtId="4" fontId="0" fillId="0" borderId="1" xfId="0" applyNumberFormat="1" applyFill="1" applyBorder="1"/>
    <xf numFmtId="4" fontId="0" fillId="2" borderId="1" xfId="0" applyNumberFormat="1" applyFill="1" applyBorder="1"/>
    <xf numFmtId="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6" fontId="0" fillId="0" borderId="1" xfId="0" applyNumberFormat="1" applyFill="1" applyBorder="1" applyAlignment="1">
      <alignment horizontal="left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164" fontId="4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164" fontId="4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Border="1"/>
    <xf numFmtId="16" fontId="0" fillId="0" borderId="1" xfId="0" applyNumberFormat="1" applyBorder="1" applyAlignment="1">
      <alignment horizontal="left"/>
    </xf>
    <xf numFmtId="0" fontId="0" fillId="4" borderId="1" xfId="0" applyFill="1" applyBorder="1"/>
    <xf numFmtId="16" fontId="0" fillId="4" borderId="1" xfId="0" applyNumberFormat="1" applyFill="1" applyBorder="1"/>
    <xf numFmtId="4" fontId="0" fillId="4" borderId="1" xfId="0" applyNumberFormat="1" applyFill="1" applyBorder="1"/>
    <xf numFmtId="0" fontId="0" fillId="5" borderId="1" xfId="0" applyFill="1" applyBorder="1"/>
    <xf numFmtId="4" fontId="0" fillId="5" borderId="1" xfId="0" applyNumberFormat="1" applyFill="1" applyBorder="1"/>
    <xf numFmtId="164" fontId="0" fillId="5" borderId="1" xfId="0" applyNumberFormat="1" applyFill="1" applyBorder="1"/>
    <xf numFmtId="16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4" fontId="0" fillId="5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6" borderId="1" xfId="0" applyFill="1" applyBorder="1"/>
    <xf numFmtId="4" fontId="0" fillId="6" borderId="1" xfId="0" applyNumberFormat="1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4" fontId="0" fillId="6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6" borderId="1" xfId="0" applyNumberFormat="1" applyFill="1" applyBorder="1" applyAlignment="1">
      <alignment horizontal="right"/>
    </xf>
    <xf numFmtId="17" fontId="0" fillId="6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/>
    <xf numFmtId="4" fontId="0" fillId="4" borderId="1" xfId="0" applyNumberFormat="1" applyFill="1" applyBorder="1" applyAlignment="1">
      <alignment horizontal="right"/>
    </xf>
    <xf numFmtId="4" fontId="7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16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3" xfId="0" applyBorder="1"/>
    <xf numFmtId="0" fontId="0" fillId="4" borderId="0" xfId="0" applyFill="1"/>
    <xf numFmtId="16" fontId="0" fillId="0" borderId="1" xfId="0" applyNumberForma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33CC33"/>
      <color rgb="FFFF2121"/>
      <color rgb="FFFF0000"/>
      <color rgb="FFFD0185"/>
      <color rgb="FFFF9BCF"/>
      <color rgb="FFFFCC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62"/>
  <sheetViews>
    <sheetView tabSelected="1" zoomScaleNormal="100" workbookViewId="0">
      <pane ySplit="4" topLeftCell="A5" activePane="bottomLeft" state="frozen"/>
      <selection pane="bottomLeft" activeCell="D1149" sqref="D1149"/>
    </sheetView>
  </sheetViews>
  <sheetFormatPr baseColWidth="10" defaultRowHeight="15" x14ac:dyDescent="0.25"/>
  <cols>
    <col min="1" max="1" width="6" customWidth="1"/>
    <col min="2" max="3" width="8.42578125" bestFit="1" customWidth="1"/>
    <col min="4" max="4" width="42.85546875" customWidth="1"/>
    <col min="5" max="5" width="43.42578125" customWidth="1"/>
    <col min="6" max="6" width="12.5703125" style="7" customWidth="1"/>
    <col min="7" max="7" width="14.42578125" style="7" customWidth="1"/>
    <col min="8" max="8" width="14.85546875" style="7" customWidth="1"/>
    <col min="9" max="9" width="10.85546875" style="7" customWidth="1"/>
    <col min="10" max="10" width="11.5703125" bestFit="1" customWidth="1"/>
    <col min="11" max="11" width="13.28515625" customWidth="1"/>
  </cols>
  <sheetData>
    <row r="1" spans="1:10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0" s="17" customFormat="1" ht="15.75" x14ac:dyDescent="0.25">
      <c r="A2" s="95" t="s">
        <v>11</v>
      </c>
      <c r="B2" s="94"/>
      <c r="C2" s="94"/>
      <c r="D2" s="94"/>
      <c r="E2" s="94"/>
      <c r="F2" s="94"/>
      <c r="G2" s="94"/>
      <c r="H2" s="94"/>
      <c r="I2" s="94"/>
    </row>
    <row r="3" spans="1:10" s="17" customFormat="1" ht="15.75" x14ac:dyDescent="0.25">
      <c r="A3" s="95" t="s">
        <v>9</v>
      </c>
      <c r="B3" s="94"/>
      <c r="C3" s="94"/>
      <c r="D3" s="94"/>
      <c r="E3" s="94"/>
      <c r="F3" s="94"/>
      <c r="G3" s="94"/>
      <c r="H3" s="94"/>
      <c r="I3" s="94"/>
    </row>
    <row r="4" spans="1:10" ht="32.25" customHeight="1" x14ac:dyDescent="0.25">
      <c r="A4" s="77" t="s">
        <v>0</v>
      </c>
      <c r="B4" s="78" t="s">
        <v>1</v>
      </c>
      <c r="C4" s="78" t="s">
        <v>2</v>
      </c>
      <c r="D4" s="32" t="s">
        <v>20</v>
      </c>
      <c r="E4" s="32" t="s">
        <v>4</v>
      </c>
      <c r="F4" s="33" t="s">
        <v>5</v>
      </c>
      <c r="G4" s="34" t="s">
        <v>6</v>
      </c>
      <c r="H4" s="35" t="s">
        <v>7</v>
      </c>
      <c r="I4" s="79" t="s">
        <v>8</v>
      </c>
    </row>
    <row r="5" spans="1:10" x14ac:dyDescent="0.25">
      <c r="A5" s="67"/>
      <c r="B5" s="67"/>
      <c r="C5" s="67"/>
      <c r="D5" s="67"/>
      <c r="E5" s="67" t="s">
        <v>444</v>
      </c>
      <c r="F5" s="68"/>
      <c r="G5" s="68"/>
      <c r="H5" s="68">
        <v>83921.8</v>
      </c>
      <c r="I5" s="67"/>
    </row>
    <row r="6" spans="1:10" hidden="1" x14ac:dyDescent="0.25">
      <c r="A6" s="15"/>
      <c r="B6" s="15"/>
      <c r="C6" s="53">
        <v>42373</v>
      </c>
      <c r="D6" s="15" t="s">
        <v>445</v>
      </c>
      <c r="E6" s="15" t="s">
        <v>446</v>
      </c>
      <c r="F6" s="51"/>
      <c r="G6" s="51">
        <v>1380.4</v>
      </c>
      <c r="H6" s="24">
        <f t="shared" ref="H6:H49" si="0">H5+F6-G6</f>
        <v>82541.400000000009</v>
      </c>
      <c r="I6" s="51"/>
    </row>
    <row r="7" spans="1:10" hidden="1" x14ac:dyDescent="0.25">
      <c r="A7" s="15"/>
      <c r="B7" s="15"/>
      <c r="C7" s="53">
        <v>42373</v>
      </c>
      <c r="D7" s="15" t="s">
        <v>37</v>
      </c>
      <c r="E7" s="15" t="s">
        <v>83</v>
      </c>
      <c r="F7" s="51"/>
      <c r="G7" s="24">
        <v>3.48</v>
      </c>
      <c r="H7" s="24">
        <f t="shared" si="0"/>
        <v>82537.920000000013</v>
      </c>
      <c r="I7" s="51"/>
    </row>
    <row r="8" spans="1:10" hidden="1" x14ac:dyDescent="0.25">
      <c r="A8" s="15"/>
      <c r="B8" s="15"/>
      <c r="C8" s="53">
        <v>42373</v>
      </c>
      <c r="D8" s="15" t="s">
        <v>447</v>
      </c>
      <c r="E8" s="15" t="s">
        <v>448</v>
      </c>
      <c r="F8" s="51"/>
      <c r="G8" s="51">
        <v>9800.26</v>
      </c>
      <c r="H8" s="24">
        <f t="shared" si="0"/>
        <v>72737.660000000018</v>
      </c>
      <c r="I8" s="51"/>
    </row>
    <row r="9" spans="1:10" hidden="1" x14ac:dyDescent="0.25">
      <c r="A9" s="15"/>
      <c r="B9" s="15"/>
      <c r="C9" s="53">
        <v>42373</v>
      </c>
      <c r="D9" s="15" t="s">
        <v>37</v>
      </c>
      <c r="E9" s="15" t="s">
        <v>490</v>
      </c>
      <c r="F9" s="51"/>
      <c r="G9" s="24">
        <v>10.32</v>
      </c>
      <c r="H9" s="24">
        <f t="shared" si="0"/>
        <v>72727.340000000011</v>
      </c>
      <c r="I9" s="51"/>
    </row>
    <row r="10" spans="1:10" hidden="1" x14ac:dyDescent="0.25">
      <c r="A10" s="15"/>
      <c r="B10" s="15"/>
      <c r="C10" s="53">
        <v>42374</v>
      </c>
      <c r="D10" s="15" t="s">
        <v>145</v>
      </c>
      <c r="E10" s="15" t="s">
        <v>146</v>
      </c>
      <c r="F10" s="51"/>
      <c r="G10" s="51">
        <v>999</v>
      </c>
      <c r="H10" s="24">
        <f t="shared" si="0"/>
        <v>71728.340000000011</v>
      </c>
      <c r="I10" s="51"/>
    </row>
    <row r="11" spans="1:10" hidden="1" x14ac:dyDescent="0.25">
      <c r="A11" s="15"/>
      <c r="B11" s="15"/>
      <c r="C11" s="53">
        <v>42374</v>
      </c>
      <c r="D11" s="15" t="s">
        <v>145</v>
      </c>
      <c r="E11" s="15" t="s">
        <v>146</v>
      </c>
      <c r="F11" s="51"/>
      <c r="G11" s="51">
        <v>8571</v>
      </c>
      <c r="H11" s="24">
        <f t="shared" si="0"/>
        <v>63157.340000000011</v>
      </c>
      <c r="I11" s="51"/>
    </row>
    <row r="12" spans="1:10" hidden="1" x14ac:dyDescent="0.25">
      <c r="A12" s="15"/>
      <c r="B12" s="15"/>
      <c r="C12" s="53">
        <v>42374</v>
      </c>
      <c r="D12" s="15" t="s">
        <v>145</v>
      </c>
      <c r="E12" s="15" t="s">
        <v>146</v>
      </c>
      <c r="F12" s="51"/>
      <c r="G12" s="51">
        <v>243</v>
      </c>
      <c r="H12" s="24">
        <f t="shared" si="0"/>
        <v>62914.340000000011</v>
      </c>
      <c r="I12" s="51"/>
    </row>
    <row r="13" spans="1:10" hidden="1" x14ac:dyDescent="0.25">
      <c r="A13" s="15"/>
      <c r="B13" s="15"/>
      <c r="C13" s="53">
        <v>42374</v>
      </c>
      <c r="D13" s="15" t="s">
        <v>145</v>
      </c>
      <c r="E13" s="15" t="s">
        <v>146</v>
      </c>
      <c r="F13" s="51"/>
      <c r="G13" s="51">
        <v>179</v>
      </c>
      <c r="H13" s="24">
        <f t="shared" si="0"/>
        <v>62735.340000000011</v>
      </c>
      <c r="I13" s="51"/>
    </row>
    <row r="14" spans="1:10" hidden="1" x14ac:dyDescent="0.25">
      <c r="A14" s="15"/>
      <c r="B14" s="15"/>
      <c r="C14" s="53">
        <v>42374</v>
      </c>
      <c r="D14" s="15" t="s">
        <v>145</v>
      </c>
      <c r="E14" s="15" t="s">
        <v>146</v>
      </c>
      <c r="F14" s="51"/>
      <c r="G14" s="51">
        <v>132</v>
      </c>
      <c r="H14" s="24">
        <f t="shared" si="0"/>
        <v>62603.340000000011</v>
      </c>
      <c r="I14" s="51"/>
    </row>
    <row r="15" spans="1:10" hidden="1" x14ac:dyDescent="0.25">
      <c r="A15" s="15"/>
      <c r="B15" s="15"/>
      <c r="C15" s="53">
        <v>42374</v>
      </c>
      <c r="D15" s="15" t="s">
        <v>145</v>
      </c>
      <c r="E15" s="15" t="s">
        <v>146</v>
      </c>
      <c r="F15" s="51"/>
      <c r="G15" s="51">
        <v>1185</v>
      </c>
      <c r="H15" s="24">
        <f t="shared" si="0"/>
        <v>61418.340000000011</v>
      </c>
      <c r="I15" s="51"/>
      <c r="J15" s="7">
        <f>SUM(G10:G15)</f>
        <v>11309</v>
      </c>
    </row>
    <row r="16" spans="1:10" hidden="1" x14ac:dyDescent="0.25">
      <c r="A16" s="15"/>
      <c r="B16" s="15"/>
      <c r="C16" s="53">
        <v>42374</v>
      </c>
      <c r="D16" s="15" t="s">
        <v>437</v>
      </c>
      <c r="E16" s="15" t="s">
        <v>253</v>
      </c>
      <c r="F16" s="51"/>
      <c r="G16" s="51">
        <v>1800</v>
      </c>
      <c r="H16" s="24">
        <f t="shared" si="0"/>
        <v>59618.340000000011</v>
      </c>
      <c r="I16" s="51"/>
    </row>
    <row r="17" spans="1:11" hidden="1" x14ac:dyDescent="0.25">
      <c r="A17" s="15"/>
      <c r="B17" s="15"/>
      <c r="C17" s="53">
        <v>42374</v>
      </c>
      <c r="D17" s="15" t="s">
        <v>37</v>
      </c>
      <c r="E17" s="15" t="s">
        <v>83</v>
      </c>
      <c r="F17" s="51"/>
      <c r="G17" s="24">
        <v>3.48</v>
      </c>
      <c r="H17" s="24">
        <f t="shared" si="0"/>
        <v>59614.860000000008</v>
      </c>
      <c r="I17" s="51"/>
    </row>
    <row r="18" spans="1:11" hidden="1" x14ac:dyDescent="0.25">
      <c r="A18" s="15"/>
      <c r="B18" s="15"/>
      <c r="C18" s="53">
        <v>42374</v>
      </c>
      <c r="D18" s="15" t="s">
        <v>136</v>
      </c>
      <c r="E18" s="15" t="s">
        <v>137</v>
      </c>
      <c r="F18" s="51"/>
      <c r="G18" s="51">
        <v>13179.05</v>
      </c>
      <c r="H18" s="24">
        <f t="shared" si="0"/>
        <v>46435.810000000012</v>
      </c>
      <c r="I18" s="51"/>
    </row>
    <row r="19" spans="1:11" hidden="1" x14ac:dyDescent="0.25">
      <c r="A19" s="15"/>
      <c r="B19" s="15"/>
      <c r="C19" s="53">
        <v>42374</v>
      </c>
      <c r="D19" s="15" t="s">
        <v>37</v>
      </c>
      <c r="E19" s="15" t="s">
        <v>83</v>
      </c>
      <c r="F19" s="51"/>
      <c r="G19" s="24">
        <v>3.48</v>
      </c>
      <c r="H19" s="24">
        <f t="shared" si="0"/>
        <v>46432.330000000009</v>
      </c>
      <c r="I19" s="51"/>
    </row>
    <row r="20" spans="1:11" hidden="1" x14ac:dyDescent="0.25">
      <c r="A20" s="15"/>
      <c r="B20" s="15"/>
      <c r="C20" s="53">
        <v>42374</v>
      </c>
      <c r="D20" s="15" t="s">
        <v>449</v>
      </c>
      <c r="E20" s="15" t="s">
        <v>450</v>
      </c>
      <c r="F20" s="51"/>
      <c r="G20" s="51">
        <v>15776</v>
      </c>
      <c r="H20" s="24">
        <f t="shared" si="0"/>
        <v>30656.330000000009</v>
      </c>
      <c r="I20" s="51"/>
    </row>
    <row r="21" spans="1:11" hidden="1" x14ac:dyDescent="0.25">
      <c r="A21" s="15"/>
      <c r="B21" s="15"/>
      <c r="C21" s="53">
        <v>42374</v>
      </c>
      <c r="D21" s="15" t="s">
        <v>37</v>
      </c>
      <c r="E21" s="15" t="s">
        <v>83</v>
      </c>
      <c r="F21" s="51"/>
      <c r="G21" s="24">
        <v>3.48</v>
      </c>
      <c r="H21" s="24">
        <f t="shared" si="0"/>
        <v>30652.850000000009</v>
      </c>
      <c r="I21" s="51"/>
    </row>
    <row r="22" spans="1:11" hidden="1" x14ac:dyDescent="0.25">
      <c r="A22" s="15"/>
      <c r="B22" s="15"/>
      <c r="C22" s="53">
        <v>42374</v>
      </c>
      <c r="D22" s="15" t="s">
        <v>169</v>
      </c>
      <c r="E22" s="15" t="s">
        <v>139</v>
      </c>
      <c r="F22" s="51"/>
      <c r="G22" s="51">
        <v>9562.41</v>
      </c>
      <c r="H22" s="24">
        <f t="shared" si="0"/>
        <v>21090.44000000001</v>
      </c>
      <c r="I22" s="51"/>
    </row>
    <row r="23" spans="1:11" hidden="1" x14ac:dyDescent="0.25">
      <c r="A23" s="15"/>
      <c r="B23" s="15"/>
      <c r="C23" s="53">
        <v>42374</v>
      </c>
      <c r="D23" s="15" t="s">
        <v>37</v>
      </c>
      <c r="E23" s="15" t="s">
        <v>83</v>
      </c>
      <c r="F23" s="51"/>
      <c r="G23" s="24">
        <v>3.48</v>
      </c>
      <c r="H23" s="24">
        <f t="shared" si="0"/>
        <v>21086.96000000001</v>
      </c>
      <c r="I23" s="51"/>
    </row>
    <row r="24" spans="1:11" hidden="1" x14ac:dyDescent="0.25">
      <c r="A24" s="15"/>
      <c r="B24" s="15"/>
      <c r="C24" s="53">
        <v>42374</v>
      </c>
      <c r="D24" s="15" t="s">
        <v>144</v>
      </c>
      <c r="E24" s="15" t="s">
        <v>451</v>
      </c>
      <c r="F24" s="51"/>
      <c r="G24" s="51">
        <v>1017</v>
      </c>
      <c r="H24" s="24">
        <f t="shared" si="0"/>
        <v>20069.96000000001</v>
      </c>
      <c r="I24" s="51"/>
      <c r="K24" s="7">
        <f>G24</f>
        <v>1017</v>
      </c>
    </row>
    <row r="25" spans="1:11" hidden="1" x14ac:dyDescent="0.25">
      <c r="A25" s="15"/>
      <c r="B25" s="15"/>
      <c r="C25" s="53">
        <v>42374</v>
      </c>
      <c r="D25" s="15" t="s">
        <v>89</v>
      </c>
      <c r="E25" s="15" t="s">
        <v>36</v>
      </c>
      <c r="F25" s="51"/>
      <c r="G25" s="51">
        <v>24628</v>
      </c>
      <c r="H25" s="24">
        <f t="shared" si="0"/>
        <v>-4558.03999999999</v>
      </c>
      <c r="I25" s="51"/>
    </row>
    <row r="26" spans="1:11" hidden="1" x14ac:dyDescent="0.25">
      <c r="A26" s="15"/>
      <c r="B26" s="15"/>
      <c r="C26" s="53">
        <v>42374</v>
      </c>
      <c r="D26" s="15" t="s">
        <v>37</v>
      </c>
      <c r="E26" s="15" t="s">
        <v>83</v>
      </c>
      <c r="F26" s="51"/>
      <c r="G26" s="24">
        <v>3.48</v>
      </c>
      <c r="H26" s="24">
        <f t="shared" si="0"/>
        <v>-4561.5199999999895</v>
      </c>
      <c r="I26" s="51"/>
    </row>
    <row r="27" spans="1:11" hidden="1" x14ac:dyDescent="0.25">
      <c r="A27" s="15"/>
      <c r="B27" s="15"/>
      <c r="C27" s="53">
        <v>42374</v>
      </c>
      <c r="D27" s="15" t="s">
        <v>37</v>
      </c>
      <c r="E27" s="67" t="s">
        <v>218</v>
      </c>
      <c r="F27" s="51"/>
      <c r="G27" s="24">
        <v>3.48</v>
      </c>
      <c r="H27" s="24">
        <f t="shared" si="0"/>
        <v>-4564.9999999999891</v>
      </c>
      <c r="I27" s="51"/>
    </row>
    <row r="28" spans="1:11" hidden="1" x14ac:dyDescent="0.25">
      <c r="A28" s="15"/>
      <c r="B28" s="15"/>
      <c r="C28" s="53">
        <v>42374</v>
      </c>
      <c r="D28" s="15" t="s">
        <v>34</v>
      </c>
      <c r="E28" s="20" t="s">
        <v>384</v>
      </c>
      <c r="F28" s="51">
        <v>37000</v>
      </c>
      <c r="G28" s="24"/>
      <c r="H28" s="24">
        <f t="shared" si="0"/>
        <v>32435.000000000011</v>
      </c>
      <c r="I28" s="51"/>
    </row>
    <row r="29" spans="1:11" s="83" customFormat="1" hidden="1" x14ac:dyDescent="0.25">
      <c r="A29" s="20"/>
      <c r="B29" s="20"/>
      <c r="C29" s="23">
        <v>42374</v>
      </c>
      <c r="D29" s="20" t="s">
        <v>34</v>
      </c>
      <c r="E29" s="20" t="s">
        <v>489</v>
      </c>
      <c r="F29" s="24">
        <v>120000</v>
      </c>
      <c r="G29" s="24"/>
      <c r="H29" s="24">
        <f t="shared" si="0"/>
        <v>152435</v>
      </c>
      <c r="I29" s="24"/>
    </row>
    <row r="30" spans="1:11" hidden="1" x14ac:dyDescent="0.25">
      <c r="A30" s="15"/>
      <c r="B30" s="15"/>
      <c r="C30" s="53">
        <v>42375</v>
      </c>
      <c r="D30" s="15" t="s">
        <v>239</v>
      </c>
      <c r="E30" s="15" t="s">
        <v>452</v>
      </c>
      <c r="F30" s="51"/>
      <c r="G30" s="51">
        <v>3625</v>
      </c>
      <c r="H30" s="24">
        <f t="shared" si="0"/>
        <v>148810</v>
      </c>
      <c r="I30" s="51"/>
    </row>
    <row r="31" spans="1:11" hidden="1" x14ac:dyDescent="0.25">
      <c r="A31" s="15"/>
      <c r="B31" s="15"/>
      <c r="C31" s="53">
        <v>42375</v>
      </c>
      <c r="D31" s="15" t="s">
        <v>37</v>
      </c>
      <c r="E31" s="15" t="s">
        <v>83</v>
      </c>
      <c r="F31" s="51"/>
      <c r="G31" s="24">
        <v>3.48</v>
      </c>
      <c r="H31" s="24">
        <f t="shared" si="0"/>
        <v>148806.51999999999</v>
      </c>
      <c r="I31" s="51"/>
    </row>
    <row r="32" spans="1:11" hidden="1" x14ac:dyDescent="0.25">
      <c r="A32" s="15"/>
      <c r="B32" s="15"/>
      <c r="C32" s="53">
        <v>42375</v>
      </c>
      <c r="D32" s="15" t="s">
        <v>453</v>
      </c>
      <c r="E32" s="15" t="s">
        <v>454</v>
      </c>
      <c r="F32" s="51"/>
      <c r="G32" s="51">
        <v>106451.39</v>
      </c>
      <c r="H32" s="24">
        <f t="shared" si="0"/>
        <v>42355.12999999999</v>
      </c>
      <c r="I32" s="51"/>
    </row>
    <row r="33" spans="1:11" hidden="1" x14ac:dyDescent="0.25">
      <c r="A33" s="15"/>
      <c r="B33" s="15"/>
      <c r="C33" s="53">
        <v>42375</v>
      </c>
      <c r="D33" s="15" t="s">
        <v>37</v>
      </c>
      <c r="E33" s="15" t="s">
        <v>83</v>
      </c>
      <c r="F33" s="51"/>
      <c r="G33" s="24">
        <v>3.48</v>
      </c>
      <c r="H33" s="24">
        <f t="shared" si="0"/>
        <v>42351.649999999987</v>
      </c>
      <c r="I33" s="51"/>
    </row>
    <row r="34" spans="1:11" hidden="1" x14ac:dyDescent="0.25">
      <c r="A34" s="15"/>
      <c r="B34" s="15"/>
      <c r="C34" s="53">
        <v>42375</v>
      </c>
      <c r="D34" s="15" t="s">
        <v>37</v>
      </c>
      <c r="E34" s="67" t="s">
        <v>419</v>
      </c>
      <c r="F34" s="51"/>
      <c r="G34" s="24">
        <v>3.48</v>
      </c>
      <c r="H34" s="24">
        <f t="shared" si="0"/>
        <v>42348.169999999984</v>
      </c>
      <c r="I34" s="51"/>
    </row>
    <row r="35" spans="1:11" x14ac:dyDescent="0.25">
      <c r="A35" s="15">
        <v>4354</v>
      </c>
      <c r="B35" s="53">
        <v>42375</v>
      </c>
      <c r="C35" s="53"/>
      <c r="D35" s="15" t="s">
        <v>82</v>
      </c>
      <c r="E35" s="15" t="s">
        <v>82</v>
      </c>
      <c r="F35" s="51"/>
      <c r="G35" s="24">
        <v>0</v>
      </c>
      <c r="H35" s="24">
        <f t="shared" si="0"/>
        <v>42348.169999999984</v>
      </c>
      <c r="I35" s="51"/>
    </row>
    <row r="36" spans="1:11" x14ac:dyDescent="0.25">
      <c r="A36" s="15">
        <v>4355</v>
      </c>
      <c r="B36" s="53">
        <v>42375</v>
      </c>
      <c r="C36" s="53"/>
      <c r="D36" s="15" t="s">
        <v>432</v>
      </c>
      <c r="E36" s="15" t="s">
        <v>142</v>
      </c>
      <c r="F36" s="51"/>
      <c r="G36" s="24">
        <v>37168.120000000003</v>
      </c>
      <c r="H36" s="24">
        <f t="shared" si="0"/>
        <v>5180.0499999999811</v>
      </c>
      <c r="I36" s="51"/>
    </row>
    <row r="37" spans="1:11" hidden="1" x14ac:dyDescent="0.25">
      <c r="A37" s="15"/>
      <c r="B37" s="53"/>
      <c r="C37" s="53">
        <v>42375</v>
      </c>
      <c r="D37" s="15" t="s">
        <v>34</v>
      </c>
      <c r="E37" s="15" t="s">
        <v>488</v>
      </c>
      <c r="F37" s="51">
        <v>30000</v>
      </c>
      <c r="G37" s="24"/>
      <c r="H37" s="24">
        <f t="shared" si="0"/>
        <v>35180.049999999981</v>
      </c>
      <c r="I37" s="51"/>
    </row>
    <row r="38" spans="1:11" hidden="1" x14ac:dyDescent="0.25">
      <c r="A38" s="15"/>
      <c r="B38" s="15"/>
      <c r="C38" s="53">
        <v>42377</v>
      </c>
      <c r="D38" s="15" t="s">
        <v>117</v>
      </c>
      <c r="E38" s="15" t="s">
        <v>455</v>
      </c>
      <c r="F38" s="51"/>
      <c r="G38" s="51">
        <v>5568</v>
      </c>
      <c r="H38" s="24">
        <f t="shared" si="0"/>
        <v>29612.049999999981</v>
      </c>
      <c r="I38" s="51"/>
    </row>
    <row r="39" spans="1:11" hidden="1" x14ac:dyDescent="0.25">
      <c r="A39" s="15"/>
      <c r="B39" s="15"/>
      <c r="C39" s="53">
        <v>42377</v>
      </c>
      <c r="D39" s="15" t="s">
        <v>37</v>
      </c>
      <c r="E39" s="15" t="s">
        <v>83</v>
      </c>
      <c r="F39" s="51"/>
      <c r="G39" s="24">
        <v>3.48</v>
      </c>
      <c r="H39" s="24">
        <f t="shared" si="0"/>
        <v>29608.569999999982</v>
      </c>
      <c r="I39" s="51"/>
    </row>
    <row r="40" spans="1:11" hidden="1" x14ac:dyDescent="0.25">
      <c r="A40" s="15"/>
      <c r="B40" s="15"/>
      <c r="C40" s="53">
        <v>42377</v>
      </c>
      <c r="D40" s="15" t="s">
        <v>144</v>
      </c>
      <c r="E40" s="15" t="s">
        <v>451</v>
      </c>
      <c r="F40" s="51"/>
      <c r="G40" s="51">
        <v>2164</v>
      </c>
      <c r="H40" s="24">
        <f t="shared" si="0"/>
        <v>27444.569999999982</v>
      </c>
      <c r="I40" s="51"/>
      <c r="K40" s="7">
        <f>G40</f>
        <v>2164</v>
      </c>
    </row>
    <row r="41" spans="1:11" hidden="1" x14ac:dyDescent="0.25">
      <c r="A41" s="15"/>
      <c r="B41" s="15"/>
      <c r="C41" s="53">
        <v>42377</v>
      </c>
      <c r="D41" s="15" t="s">
        <v>145</v>
      </c>
      <c r="E41" s="15" t="s">
        <v>146</v>
      </c>
      <c r="F41" s="51"/>
      <c r="G41" s="24">
        <v>1635</v>
      </c>
      <c r="H41" s="24">
        <f t="shared" si="0"/>
        <v>25809.569999999982</v>
      </c>
      <c r="I41" s="51"/>
    </row>
    <row r="42" spans="1:11" hidden="1" x14ac:dyDescent="0.25">
      <c r="A42" s="15"/>
      <c r="B42" s="15"/>
      <c r="C42" s="53">
        <v>42377</v>
      </c>
      <c r="D42" s="15" t="s">
        <v>145</v>
      </c>
      <c r="E42" s="15" t="s">
        <v>146</v>
      </c>
      <c r="F42" s="51"/>
      <c r="G42" s="51">
        <v>153</v>
      </c>
      <c r="H42" s="24">
        <f t="shared" si="0"/>
        <v>25656.569999999982</v>
      </c>
      <c r="I42" s="51"/>
    </row>
    <row r="43" spans="1:11" hidden="1" x14ac:dyDescent="0.25">
      <c r="A43" s="15"/>
      <c r="B43" s="15"/>
      <c r="C43" s="53">
        <v>42377</v>
      </c>
      <c r="D43" s="15" t="s">
        <v>145</v>
      </c>
      <c r="E43" s="15" t="s">
        <v>146</v>
      </c>
      <c r="F43" s="51"/>
      <c r="G43" s="51">
        <v>1183</v>
      </c>
      <c r="H43" s="24">
        <f t="shared" si="0"/>
        <v>24473.569999999982</v>
      </c>
      <c r="I43" s="51"/>
    </row>
    <row r="44" spans="1:11" hidden="1" x14ac:dyDescent="0.25">
      <c r="A44" s="15"/>
      <c r="B44" s="15"/>
      <c r="C44" s="53">
        <v>42377</v>
      </c>
      <c r="D44" s="15" t="s">
        <v>145</v>
      </c>
      <c r="E44" s="15" t="s">
        <v>146</v>
      </c>
      <c r="F44" s="51"/>
      <c r="G44" s="51">
        <v>75</v>
      </c>
      <c r="H44" s="24">
        <f t="shared" si="0"/>
        <v>24398.569999999982</v>
      </c>
      <c r="I44" s="51"/>
    </row>
    <row r="45" spans="1:11" hidden="1" x14ac:dyDescent="0.25">
      <c r="A45" s="15"/>
      <c r="B45" s="15"/>
      <c r="C45" s="53">
        <v>42377</v>
      </c>
      <c r="D45" s="15" t="s">
        <v>145</v>
      </c>
      <c r="E45" s="15" t="s">
        <v>146</v>
      </c>
      <c r="F45" s="51"/>
      <c r="G45" s="51">
        <v>668</v>
      </c>
      <c r="H45" s="24">
        <f t="shared" si="0"/>
        <v>23730.569999999982</v>
      </c>
      <c r="I45" s="51"/>
      <c r="J45" s="7">
        <f>SUM(G41:G45)</f>
        <v>3714</v>
      </c>
    </row>
    <row r="46" spans="1:11" hidden="1" x14ac:dyDescent="0.25">
      <c r="A46" s="15"/>
      <c r="B46" s="15"/>
      <c r="C46" s="53">
        <v>42377</v>
      </c>
      <c r="D46" s="15" t="s">
        <v>435</v>
      </c>
      <c r="E46" s="15" t="s">
        <v>436</v>
      </c>
      <c r="F46" s="51"/>
      <c r="G46" s="51">
        <v>4176</v>
      </c>
      <c r="H46" s="24">
        <f t="shared" si="0"/>
        <v>19554.569999999982</v>
      </c>
      <c r="I46" s="51"/>
    </row>
    <row r="47" spans="1:11" hidden="1" x14ac:dyDescent="0.25">
      <c r="A47" s="15"/>
      <c r="B47" s="15"/>
      <c r="C47" s="53">
        <v>42377</v>
      </c>
      <c r="D47" s="15" t="s">
        <v>37</v>
      </c>
      <c r="E47" s="15" t="s">
        <v>83</v>
      </c>
      <c r="F47" s="51"/>
      <c r="G47" s="24">
        <v>3.48</v>
      </c>
      <c r="H47" s="24">
        <f t="shared" si="0"/>
        <v>19551.089999999982</v>
      </c>
      <c r="I47" s="51"/>
    </row>
    <row r="48" spans="1:11" x14ac:dyDescent="0.25">
      <c r="A48" s="15">
        <v>4356</v>
      </c>
      <c r="B48" s="53">
        <v>42377</v>
      </c>
      <c r="C48" s="53"/>
      <c r="D48" s="15" t="s">
        <v>434</v>
      </c>
      <c r="E48" s="15" t="s">
        <v>142</v>
      </c>
      <c r="F48" s="51"/>
      <c r="G48" s="24">
        <v>8032.74</v>
      </c>
      <c r="H48" s="24">
        <f t="shared" si="0"/>
        <v>11518.349999999982</v>
      </c>
      <c r="I48" s="51"/>
    </row>
    <row r="49" spans="1:10" hidden="1" x14ac:dyDescent="0.25">
      <c r="A49" s="15"/>
      <c r="B49" s="53"/>
      <c r="C49" s="53">
        <v>42380</v>
      </c>
      <c r="D49" s="15" t="s">
        <v>34</v>
      </c>
      <c r="E49" s="15" t="s">
        <v>443</v>
      </c>
      <c r="F49" s="51">
        <v>400000</v>
      </c>
      <c r="G49" s="24"/>
      <c r="H49" s="24">
        <f t="shared" si="0"/>
        <v>411518.35</v>
      </c>
      <c r="I49" s="51"/>
    </row>
    <row r="50" spans="1:10" hidden="1" x14ac:dyDescent="0.25">
      <c r="A50" s="15"/>
      <c r="B50" s="15"/>
      <c r="C50" s="53">
        <v>42381</v>
      </c>
      <c r="D50" s="15" t="s">
        <v>212</v>
      </c>
      <c r="E50" s="15" t="s">
        <v>412</v>
      </c>
      <c r="F50" s="51"/>
      <c r="G50" s="51">
        <v>4808.2</v>
      </c>
      <c r="H50" s="24">
        <f t="shared" ref="H50:H113" si="1">H49+F50-G50</f>
        <v>406710.14999999997</v>
      </c>
      <c r="I50" s="51"/>
    </row>
    <row r="51" spans="1:10" hidden="1" x14ac:dyDescent="0.25">
      <c r="A51" s="15"/>
      <c r="B51" s="15"/>
      <c r="C51" s="53">
        <v>42381</v>
      </c>
      <c r="D51" s="15" t="s">
        <v>37</v>
      </c>
      <c r="E51" s="15" t="s">
        <v>83</v>
      </c>
      <c r="F51" s="51"/>
      <c r="G51" s="24">
        <v>3.48</v>
      </c>
      <c r="H51" s="24">
        <f t="shared" si="1"/>
        <v>406706.67</v>
      </c>
      <c r="I51" s="51"/>
    </row>
    <row r="52" spans="1:10" hidden="1" x14ac:dyDescent="0.25">
      <c r="A52" s="15"/>
      <c r="B52" s="15"/>
      <c r="C52" s="53">
        <v>42381</v>
      </c>
      <c r="D52" s="15" t="s">
        <v>456</v>
      </c>
      <c r="E52" s="15" t="s">
        <v>137</v>
      </c>
      <c r="F52" s="51"/>
      <c r="G52" s="51">
        <v>3450.05</v>
      </c>
      <c r="H52" s="24">
        <f t="shared" si="1"/>
        <v>403256.62</v>
      </c>
      <c r="I52" s="51"/>
    </row>
    <row r="53" spans="1:10" hidden="1" x14ac:dyDescent="0.25">
      <c r="A53" s="15"/>
      <c r="B53" s="15"/>
      <c r="C53" s="53">
        <v>42381</v>
      </c>
      <c r="D53" s="15" t="s">
        <v>37</v>
      </c>
      <c r="E53" s="15" t="s">
        <v>83</v>
      </c>
      <c r="F53" s="51"/>
      <c r="G53" s="24">
        <v>3.48</v>
      </c>
      <c r="H53" s="24">
        <f t="shared" si="1"/>
        <v>403253.14</v>
      </c>
      <c r="I53" s="51"/>
    </row>
    <row r="54" spans="1:10" hidden="1" x14ac:dyDescent="0.25">
      <c r="A54" s="15"/>
      <c r="B54" s="15"/>
      <c r="C54" s="53">
        <v>42381</v>
      </c>
      <c r="D54" s="15" t="s">
        <v>457</v>
      </c>
      <c r="E54" s="15" t="s">
        <v>458</v>
      </c>
      <c r="F54" s="51"/>
      <c r="G54" s="51">
        <v>1392</v>
      </c>
      <c r="H54" s="24">
        <f t="shared" si="1"/>
        <v>401861.14</v>
      </c>
      <c r="I54" s="51"/>
    </row>
    <row r="55" spans="1:10" hidden="1" x14ac:dyDescent="0.25">
      <c r="A55" s="15"/>
      <c r="B55" s="15"/>
      <c r="C55" s="53">
        <v>42381</v>
      </c>
      <c r="D55" s="15" t="s">
        <v>37</v>
      </c>
      <c r="E55" s="15" t="s">
        <v>83</v>
      </c>
      <c r="F55" s="51"/>
      <c r="G55" s="24">
        <v>3.48</v>
      </c>
      <c r="H55" s="24">
        <f t="shared" si="1"/>
        <v>401857.66000000003</v>
      </c>
      <c r="I55" s="51"/>
    </row>
    <row r="56" spans="1:10" hidden="1" x14ac:dyDescent="0.25">
      <c r="A56" s="15"/>
      <c r="B56" s="15"/>
      <c r="C56" s="53">
        <v>42381</v>
      </c>
      <c r="D56" s="15" t="s">
        <v>145</v>
      </c>
      <c r="E56" s="15" t="s">
        <v>146</v>
      </c>
      <c r="F56" s="51"/>
      <c r="G56" s="51">
        <v>959</v>
      </c>
      <c r="H56" s="24">
        <f t="shared" si="1"/>
        <v>400898.66000000003</v>
      </c>
      <c r="I56" s="51"/>
      <c r="J56" s="7">
        <f>G56</f>
        <v>959</v>
      </c>
    </row>
    <row r="57" spans="1:10" x14ac:dyDescent="0.25">
      <c r="A57" s="15">
        <v>4357</v>
      </c>
      <c r="B57" s="53">
        <v>42382</v>
      </c>
      <c r="C57" s="53"/>
      <c r="D57" s="15" t="s">
        <v>432</v>
      </c>
      <c r="E57" s="15" t="s">
        <v>142</v>
      </c>
      <c r="F57" s="51"/>
      <c r="G57" s="51">
        <v>49497.73</v>
      </c>
      <c r="H57" s="24">
        <f t="shared" si="1"/>
        <v>351400.93000000005</v>
      </c>
      <c r="I57" s="51"/>
    </row>
    <row r="58" spans="1:10" x14ac:dyDescent="0.25">
      <c r="A58" s="15">
        <v>4358</v>
      </c>
      <c r="B58" s="53">
        <v>42382</v>
      </c>
      <c r="C58" s="53"/>
      <c r="D58" s="15" t="s">
        <v>432</v>
      </c>
      <c r="E58" s="15" t="s">
        <v>459</v>
      </c>
      <c r="F58" s="51"/>
      <c r="G58" s="51">
        <v>84973.55</v>
      </c>
      <c r="H58" s="24">
        <f t="shared" si="1"/>
        <v>266427.38000000006</v>
      </c>
      <c r="I58" s="51"/>
    </row>
    <row r="59" spans="1:10" hidden="1" x14ac:dyDescent="0.25">
      <c r="A59" s="15"/>
      <c r="B59" s="53"/>
      <c r="C59" s="53">
        <v>42384</v>
      </c>
      <c r="D59" s="15" t="s">
        <v>34</v>
      </c>
      <c r="E59" s="15" t="s">
        <v>277</v>
      </c>
      <c r="F59" s="51">
        <v>800000</v>
      </c>
      <c r="G59" s="51"/>
      <c r="H59" s="24">
        <f t="shared" si="1"/>
        <v>1066427.3800000001</v>
      </c>
      <c r="I59" s="51"/>
    </row>
    <row r="60" spans="1:10" hidden="1" x14ac:dyDescent="0.25">
      <c r="A60" s="15"/>
      <c r="B60" s="15"/>
      <c r="C60" s="53">
        <v>42384</v>
      </c>
      <c r="D60" s="15" t="s">
        <v>430</v>
      </c>
      <c r="E60" s="15" t="s">
        <v>133</v>
      </c>
      <c r="F60" s="51"/>
      <c r="G60" s="51">
        <v>3652</v>
      </c>
      <c r="H60" s="24">
        <f t="shared" si="1"/>
        <v>1062775.3800000001</v>
      </c>
      <c r="I60" s="51"/>
    </row>
    <row r="61" spans="1:10" hidden="1" x14ac:dyDescent="0.25">
      <c r="A61" s="15"/>
      <c r="B61" s="15"/>
      <c r="C61" s="53">
        <v>42384</v>
      </c>
      <c r="D61" s="15" t="s">
        <v>37</v>
      </c>
      <c r="E61" s="15" t="s">
        <v>83</v>
      </c>
      <c r="F61" s="51"/>
      <c r="G61" s="24">
        <v>3.48</v>
      </c>
      <c r="H61" s="24">
        <f t="shared" si="1"/>
        <v>1062771.9000000001</v>
      </c>
      <c r="I61" s="51"/>
    </row>
    <row r="62" spans="1:10" hidden="1" x14ac:dyDescent="0.25">
      <c r="A62" s="15"/>
      <c r="B62" s="15"/>
      <c r="C62" s="53">
        <v>42384</v>
      </c>
      <c r="D62" s="15" t="s">
        <v>34</v>
      </c>
      <c r="E62" s="15" t="s">
        <v>487</v>
      </c>
      <c r="F62" s="51"/>
      <c r="G62" s="24">
        <v>294205.75</v>
      </c>
      <c r="H62" s="24">
        <f t="shared" si="1"/>
        <v>768566.15000000014</v>
      </c>
      <c r="I62" s="51"/>
    </row>
    <row r="63" spans="1:10" hidden="1" x14ac:dyDescent="0.25">
      <c r="A63" s="15"/>
      <c r="B63" s="15"/>
      <c r="C63" s="53">
        <v>42387</v>
      </c>
      <c r="D63" s="15" t="s">
        <v>84</v>
      </c>
      <c r="E63" s="15" t="s">
        <v>135</v>
      </c>
      <c r="F63" s="51"/>
      <c r="G63" s="51">
        <v>46771</v>
      </c>
      <c r="H63" s="24">
        <f t="shared" si="1"/>
        <v>721795.15000000014</v>
      </c>
      <c r="I63" s="51"/>
    </row>
    <row r="64" spans="1:10" hidden="1" x14ac:dyDescent="0.25">
      <c r="A64" s="15"/>
      <c r="B64" s="15"/>
      <c r="C64" s="53">
        <v>42387</v>
      </c>
      <c r="D64" s="15" t="s">
        <v>89</v>
      </c>
      <c r="E64" s="15" t="s">
        <v>36</v>
      </c>
      <c r="F64" s="51"/>
      <c r="G64" s="51">
        <v>25833</v>
      </c>
      <c r="H64" s="24">
        <f t="shared" si="1"/>
        <v>695962.15000000014</v>
      </c>
      <c r="I64" s="51"/>
    </row>
    <row r="65" spans="1:11" hidden="1" x14ac:dyDescent="0.25">
      <c r="A65" s="15"/>
      <c r="B65" s="15"/>
      <c r="C65" s="53">
        <v>42387</v>
      </c>
      <c r="D65" s="15" t="s">
        <v>37</v>
      </c>
      <c r="E65" s="15" t="s">
        <v>83</v>
      </c>
      <c r="F65" s="51"/>
      <c r="G65" s="24">
        <v>3.48</v>
      </c>
      <c r="H65" s="24">
        <f t="shared" si="1"/>
        <v>695958.67000000016</v>
      </c>
      <c r="I65" s="51"/>
    </row>
    <row r="66" spans="1:11" hidden="1" x14ac:dyDescent="0.25">
      <c r="A66" s="15"/>
      <c r="B66" s="15"/>
      <c r="C66" s="53">
        <v>42387</v>
      </c>
      <c r="D66" s="15" t="s">
        <v>174</v>
      </c>
      <c r="E66" s="15" t="s">
        <v>431</v>
      </c>
      <c r="F66" s="51"/>
      <c r="G66" s="51">
        <v>12644</v>
      </c>
      <c r="H66" s="24">
        <f t="shared" si="1"/>
        <v>683314.67000000016</v>
      </c>
      <c r="I66" s="51"/>
    </row>
    <row r="67" spans="1:11" hidden="1" x14ac:dyDescent="0.25">
      <c r="A67" s="15"/>
      <c r="B67" s="15"/>
      <c r="C67" s="53">
        <v>42387</v>
      </c>
      <c r="D67" s="15" t="s">
        <v>37</v>
      </c>
      <c r="E67" s="15" t="s">
        <v>83</v>
      </c>
      <c r="F67" s="51"/>
      <c r="G67" s="24">
        <v>3.48</v>
      </c>
      <c r="H67" s="24">
        <f t="shared" si="1"/>
        <v>683311.19000000018</v>
      </c>
      <c r="I67" s="51"/>
    </row>
    <row r="68" spans="1:11" hidden="1" x14ac:dyDescent="0.25">
      <c r="A68" s="15"/>
      <c r="B68" s="15"/>
      <c r="C68" s="53">
        <v>42387</v>
      </c>
      <c r="D68" s="15" t="s">
        <v>37</v>
      </c>
      <c r="E68" s="67" t="s">
        <v>218</v>
      </c>
      <c r="F68" s="51"/>
      <c r="G68" s="24">
        <v>3.48</v>
      </c>
      <c r="H68" s="24">
        <f t="shared" si="1"/>
        <v>683307.7100000002</v>
      </c>
      <c r="I68" s="51"/>
    </row>
    <row r="69" spans="1:11" s="83" customFormat="1" hidden="1" x14ac:dyDescent="0.25">
      <c r="A69" s="20"/>
      <c r="B69" s="20"/>
      <c r="C69" s="23">
        <v>42388</v>
      </c>
      <c r="D69" s="20" t="s">
        <v>34</v>
      </c>
      <c r="E69" s="20" t="s">
        <v>491</v>
      </c>
      <c r="F69" s="85">
        <v>106451.4</v>
      </c>
      <c r="G69" s="24"/>
      <c r="H69" s="24">
        <f t="shared" si="1"/>
        <v>789759.11000000022</v>
      </c>
      <c r="I69" s="24"/>
      <c r="K69" s="83" t="s">
        <v>486</v>
      </c>
    </row>
    <row r="70" spans="1:11" hidden="1" x14ac:dyDescent="0.25">
      <c r="A70" s="15"/>
      <c r="B70" s="15"/>
      <c r="C70" s="53">
        <v>42388</v>
      </c>
      <c r="D70" s="15" t="s">
        <v>145</v>
      </c>
      <c r="E70" s="15" t="s">
        <v>146</v>
      </c>
      <c r="F70" s="51"/>
      <c r="G70" s="51">
        <v>2202</v>
      </c>
      <c r="H70" s="24">
        <f t="shared" si="1"/>
        <v>787557.11000000022</v>
      </c>
      <c r="I70" s="51"/>
    </row>
    <row r="71" spans="1:11" hidden="1" x14ac:dyDescent="0.25">
      <c r="A71" s="15"/>
      <c r="B71" s="15"/>
      <c r="C71" s="53">
        <v>42388</v>
      </c>
      <c r="D71" s="15" t="s">
        <v>145</v>
      </c>
      <c r="E71" s="15" t="s">
        <v>146</v>
      </c>
      <c r="F71" s="51"/>
      <c r="G71" s="51">
        <v>13745</v>
      </c>
      <c r="H71" s="24">
        <f t="shared" si="1"/>
        <v>773812.11000000022</v>
      </c>
      <c r="I71" s="51"/>
    </row>
    <row r="72" spans="1:11" hidden="1" x14ac:dyDescent="0.25">
      <c r="A72" s="15"/>
      <c r="B72" s="15"/>
      <c r="C72" s="53">
        <v>42388</v>
      </c>
      <c r="D72" s="15" t="s">
        <v>145</v>
      </c>
      <c r="E72" s="15" t="s">
        <v>146</v>
      </c>
      <c r="F72" s="51"/>
      <c r="G72" s="51">
        <v>42050</v>
      </c>
      <c r="H72" s="24">
        <f t="shared" si="1"/>
        <v>731762.11000000022</v>
      </c>
      <c r="I72" s="51"/>
    </row>
    <row r="73" spans="1:11" hidden="1" x14ac:dyDescent="0.25">
      <c r="A73" s="15"/>
      <c r="B73" s="15"/>
      <c r="C73" s="53">
        <v>42388</v>
      </c>
      <c r="D73" s="15" t="s">
        <v>145</v>
      </c>
      <c r="E73" s="15" t="s">
        <v>146</v>
      </c>
      <c r="F73" s="51"/>
      <c r="G73" s="51">
        <v>2663</v>
      </c>
      <c r="H73" s="24">
        <f t="shared" si="1"/>
        <v>729099.11000000022</v>
      </c>
      <c r="I73" s="51"/>
    </row>
    <row r="74" spans="1:11" hidden="1" x14ac:dyDescent="0.25">
      <c r="A74" s="15"/>
      <c r="B74" s="15"/>
      <c r="C74" s="53">
        <v>42388</v>
      </c>
      <c r="D74" s="15" t="s">
        <v>145</v>
      </c>
      <c r="E74" s="15" t="s">
        <v>146</v>
      </c>
      <c r="F74" s="51"/>
      <c r="G74" s="51">
        <v>1816</v>
      </c>
      <c r="H74" s="24">
        <f t="shared" si="1"/>
        <v>727283.11000000022</v>
      </c>
      <c r="I74" s="51"/>
    </row>
    <row r="75" spans="1:11" hidden="1" x14ac:dyDescent="0.25">
      <c r="A75" s="15"/>
      <c r="B75" s="15"/>
      <c r="C75" s="53">
        <v>42388</v>
      </c>
      <c r="D75" s="15" t="s">
        <v>145</v>
      </c>
      <c r="E75" s="15" t="s">
        <v>146</v>
      </c>
      <c r="F75" s="51"/>
      <c r="G75" s="51">
        <v>2247</v>
      </c>
      <c r="H75" s="24">
        <f t="shared" si="1"/>
        <v>725036.11000000022</v>
      </c>
      <c r="I75" s="51"/>
    </row>
    <row r="76" spans="1:11" hidden="1" x14ac:dyDescent="0.25">
      <c r="A76" s="15"/>
      <c r="B76" s="15"/>
      <c r="C76" s="53">
        <v>42388</v>
      </c>
      <c r="D76" s="15" t="s">
        <v>145</v>
      </c>
      <c r="E76" s="15" t="s">
        <v>146</v>
      </c>
      <c r="F76" s="51"/>
      <c r="G76" s="51">
        <v>20746</v>
      </c>
      <c r="H76" s="24">
        <f t="shared" si="1"/>
        <v>704290.11000000022</v>
      </c>
      <c r="I76" s="51"/>
    </row>
    <row r="77" spans="1:11" hidden="1" x14ac:dyDescent="0.25">
      <c r="A77" s="15"/>
      <c r="B77" s="15"/>
      <c r="C77" s="53">
        <v>42388</v>
      </c>
      <c r="D77" s="15" t="s">
        <v>145</v>
      </c>
      <c r="E77" s="15" t="s">
        <v>146</v>
      </c>
      <c r="F77" s="51"/>
      <c r="G77" s="51">
        <v>21627</v>
      </c>
      <c r="H77" s="24">
        <f t="shared" si="1"/>
        <v>682663.11000000022</v>
      </c>
      <c r="I77" s="51"/>
    </row>
    <row r="78" spans="1:11" hidden="1" x14ac:dyDescent="0.25">
      <c r="A78" s="15"/>
      <c r="B78" s="15"/>
      <c r="C78" s="53">
        <v>42388</v>
      </c>
      <c r="D78" s="15" t="s">
        <v>145</v>
      </c>
      <c r="E78" s="15" t="s">
        <v>146</v>
      </c>
      <c r="F78" s="51"/>
      <c r="G78" s="51">
        <v>7348</v>
      </c>
      <c r="H78" s="24">
        <f t="shared" si="1"/>
        <v>675315.11000000022</v>
      </c>
      <c r="I78" s="51"/>
      <c r="J78" s="7">
        <f>SUM(G70:G78)</f>
        <v>114444</v>
      </c>
    </row>
    <row r="79" spans="1:11" hidden="1" x14ac:dyDescent="0.25">
      <c r="A79" s="15"/>
      <c r="B79" s="15"/>
      <c r="C79" s="53">
        <v>42388</v>
      </c>
      <c r="D79" s="15" t="s">
        <v>186</v>
      </c>
      <c r="E79" s="15" t="s">
        <v>460</v>
      </c>
      <c r="F79" s="51"/>
      <c r="G79" s="51">
        <v>62551.57</v>
      </c>
      <c r="H79" s="24">
        <f t="shared" si="1"/>
        <v>612763.54000000027</v>
      </c>
      <c r="I79" s="51"/>
    </row>
    <row r="80" spans="1:11" hidden="1" x14ac:dyDescent="0.25">
      <c r="A80" s="15"/>
      <c r="B80" s="15"/>
      <c r="C80" s="53">
        <v>42388</v>
      </c>
      <c r="D80" s="15" t="s">
        <v>37</v>
      </c>
      <c r="E80" s="15" t="s">
        <v>83</v>
      </c>
      <c r="F80" s="51"/>
      <c r="G80" s="24">
        <v>3.48</v>
      </c>
      <c r="H80" s="24">
        <f t="shared" si="1"/>
        <v>612760.06000000029</v>
      </c>
      <c r="I80" s="51"/>
    </row>
    <row r="81" spans="1:9" hidden="1" x14ac:dyDescent="0.25">
      <c r="A81" s="15"/>
      <c r="B81" s="15"/>
      <c r="C81" s="53">
        <v>42388</v>
      </c>
      <c r="D81" s="15" t="s">
        <v>141</v>
      </c>
      <c r="E81" s="15" t="s">
        <v>138</v>
      </c>
      <c r="F81" s="51"/>
      <c r="G81" s="51">
        <v>6279.49</v>
      </c>
      <c r="H81" s="24">
        <f t="shared" si="1"/>
        <v>606480.5700000003</v>
      </c>
      <c r="I81" s="51"/>
    </row>
    <row r="82" spans="1:9" hidden="1" x14ac:dyDescent="0.25">
      <c r="A82" s="15"/>
      <c r="B82" s="15"/>
      <c r="C82" s="53">
        <v>42388</v>
      </c>
      <c r="D82" s="15" t="s">
        <v>37</v>
      </c>
      <c r="E82" s="15" t="s">
        <v>83</v>
      </c>
      <c r="F82" s="51"/>
      <c r="G82" s="24">
        <v>3.48</v>
      </c>
      <c r="H82" s="24">
        <f t="shared" si="1"/>
        <v>606477.09000000032</v>
      </c>
      <c r="I82" s="51"/>
    </row>
    <row r="83" spans="1:9" hidden="1" x14ac:dyDescent="0.25">
      <c r="A83" s="15"/>
      <c r="B83" s="15"/>
      <c r="C83" s="53">
        <v>42388</v>
      </c>
      <c r="D83" s="15" t="s">
        <v>141</v>
      </c>
      <c r="E83" s="15" t="s">
        <v>461</v>
      </c>
      <c r="F83" s="51"/>
      <c r="G83" s="51">
        <v>1275</v>
      </c>
      <c r="H83" s="24">
        <f t="shared" si="1"/>
        <v>605202.09000000032</v>
      </c>
      <c r="I83" s="51"/>
    </row>
    <row r="84" spans="1:9" hidden="1" x14ac:dyDescent="0.25">
      <c r="A84" s="15"/>
      <c r="B84" s="15"/>
      <c r="C84" s="53">
        <v>42388</v>
      </c>
      <c r="D84" s="15" t="s">
        <v>37</v>
      </c>
      <c r="E84" s="15" t="s">
        <v>83</v>
      </c>
      <c r="F84" s="51"/>
      <c r="G84" s="24">
        <v>3.48</v>
      </c>
      <c r="H84" s="24">
        <f t="shared" si="1"/>
        <v>605198.61000000034</v>
      </c>
      <c r="I84" s="51"/>
    </row>
    <row r="85" spans="1:9" hidden="1" x14ac:dyDescent="0.25">
      <c r="A85" s="15"/>
      <c r="B85" s="15"/>
      <c r="C85" s="53">
        <v>42389</v>
      </c>
      <c r="D85" s="15" t="s">
        <v>37</v>
      </c>
      <c r="E85" s="15" t="s">
        <v>162</v>
      </c>
      <c r="F85" s="51"/>
      <c r="G85" s="24">
        <v>823.85</v>
      </c>
      <c r="H85" s="24">
        <f t="shared" si="1"/>
        <v>604374.76000000036</v>
      </c>
      <c r="I85" s="51"/>
    </row>
    <row r="86" spans="1:9" hidden="1" x14ac:dyDescent="0.25">
      <c r="A86" s="15"/>
      <c r="B86" s="15"/>
      <c r="C86" s="53">
        <v>42389</v>
      </c>
      <c r="D86" s="15" t="s">
        <v>37</v>
      </c>
      <c r="E86" s="15" t="s">
        <v>162</v>
      </c>
      <c r="F86" s="51"/>
      <c r="G86" s="24">
        <v>823.85</v>
      </c>
      <c r="H86" s="24">
        <f t="shared" si="1"/>
        <v>603550.91000000038</v>
      </c>
      <c r="I86" s="51"/>
    </row>
    <row r="87" spans="1:9" hidden="1" x14ac:dyDescent="0.25">
      <c r="A87" s="15"/>
      <c r="B87" s="15"/>
      <c r="C87" s="53">
        <v>42389</v>
      </c>
      <c r="D87" s="15" t="s">
        <v>438</v>
      </c>
      <c r="E87" s="15" t="s">
        <v>176</v>
      </c>
      <c r="F87" s="51"/>
      <c r="G87" s="51">
        <v>6143.62</v>
      </c>
      <c r="H87" s="24">
        <f t="shared" si="1"/>
        <v>597407.29000000039</v>
      </c>
      <c r="I87" s="51"/>
    </row>
    <row r="88" spans="1:9" hidden="1" x14ac:dyDescent="0.25">
      <c r="A88" s="15"/>
      <c r="B88" s="15"/>
      <c r="C88" s="53">
        <v>42389</v>
      </c>
      <c r="D88" s="15" t="s">
        <v>37</v>
      </c>
      <c r="E88" s="15" t="s">
        <v>83</v>
      </c>
      <c r="F88" s="51"/>
      <c r="G88" s="24">
        <v>3.48</v>
      </c>
      <c r="H88" s="24">
        <f t="shared" si="1"/>
        <v>597403.81000000041</v>
      </c>
      <c r="I88" s="51"/>
    </row>
    <row r="89" spans="1:9" hidden="1" x14ac:dyDescent="0.25">
      <c r="A89" s="15"/>
      <c r="B89" s="15"/>
      <c r="C89" s="53">
        <v>42389</v>
      </c>
      <c r="D89" s="15" t="s">
        <v>278</v>
      </c>
      <c r="E89" s="15" t="s">
        <v>439</v>
      </c>
      <c r="F89" s="51"/>
      <c r="G89" s="51">
        <v>3248</v>
      </c>
      <c r="H89" s="24">
        <f t="shared" si="1"/>
        <v>594155.81000000041</v>
      </c>
      <c r="I89" s="51"/>
    </row>
    <row r="90" spans="1:9" hidden="1" x14ac:dyDescent="0.25">
      <c r="A90" s="15"/>
      <c r="B90" s="15"/>
      <c r="C90" s="53">
        <v>42389</v>
      </c>
      <c r="D90" s="15" t="s">
        <v>37</v>
      </c>
      <c r="E90" s="15" t="s">
        <v>83</v>
      </c>
      <c r="F90" s="51"/>
      <c r="G90" s="24">
        <v>3.48</v>
      </c>
      <c r="H90" s="24">
        <f t="shared" si="1"/>
        <v>594152.33000000042</v>
      </c>
      <c r="I90" s="51"/>
    </row>
    <row r="91" spans="1:9" hidden="1" x14ac:dyDescent="0.25">
      <c r="A91" s="15"/>
      <c r="B91" s="15"/>
      <c r="C91" s="53">
        <v>42389</v>
      </c>
      <c r="D91" s="15" t="s">
        <v>89</v>
      </c>
      <c r="E91" s="15" t="s">
        <v>36</v>
      </c>
      <c r="F91" s="51"/>
      <c r="G91" s="51">
        <v>37219</v>
      </c>
      <c r="H91" s="24">
        <f t="shared" si="1"/>
        <v>556933.33000000042</v>
      </c>
      <c r="I91" s="51"/>
    </row>
    <row r="92" spans="1:9" hidden="1" x14ac:dyDescent="0.25">
      <c r="A92" s="15"/>
      <c r="B92" s="15"/>
      <c r="C92" s="53">
        <v>42389</v>
      </c>
      <c r="D92" s="15" t="s">
        <v>37</v>
      </c>
      <c r="E92" s="15" t="s">
        <v>83</v>
      </c>
      <c r="F92" s="51"/>
      <c r="G92" s="24">
        <v>3.48</v>
      </c>
      <c r="H92" s="24">
        <f t="shared" si="1"/>
        <v>556929.85000000044</v>
      </c>
      <c r="I92" s="51"/>
    </row>
    <row r="93" spans="1:9" hidden="1" x14ac:dyDescent="0.25">
      <c r="A93" s="15"/>
      <c r="B93" s="15"/>
      <c r="C93" s="53">
        <v>42389</v>
      </c>
      <c r="D93" s="15" t="s">
        <v>37</v>
      </c>
      <c r="E93" s="67" t="s">
        <v>218</v>
      </c>
      <c r="F93" s="51"/>
      <c r="G93" s="24">
        <v>3.48</v>
      </c>
      <c r="H93" s="24">
        <f t="shared" si="1"/>
        <v>556926.37000000046</v>
      </c>
      <c r="I93" s="51"/>
    </row>
    <row r="94" spans="1:9" hidden="1" x14ac:dyDescent="0.25">
      <c r="A94" s="15"/>
      <c r="B94" s="15"/>
      <c r="C94" s="53">
        <v>42390</v>
      </c>
      <c r="D94" s="15" t="s">
        <v>462</v>
      </c>
      <c r="E94" s="15" t="s">
        <v>36</v>
      </c>
      <c r="F94" s="51"/>
      <c r="G94" s="51">
        <v>7250.62</v>
      </c>
      <c r="H94" s="24">
        <f t="shared" si="1"/>
        <v>549675.75000000047</v>
      </c>
      <c r="I94" s="51"/>
    </row>
    <row r="95" spans="1:9" hidden="1" x14ac:dyDescent="0.25">
      <c r="A95" s="15"/>
      <c r="B95" s="15"/>
      <c r="C95" s="53">
        <v>42390</v>
      </c>
      <c r="D95" s="15" t="s">
        <v>37</v>
      </c>
      <c r="E95" s="15" t="s">
        <v>83</v>
      </c>
      <c r="F95" s="51"/>
      <c r="G95" s="24">
        <v>3.48</v>
      </c>
      <c r="H95" s="24">
        <f t="shared" si="1"/>
        <v>549672.27000000048</v>
      </c>
      <c r="I95" s="51"/>
    </row>
    <row r="96" spans="1:9" hidden="1" x14ac:dyDescent="0.25">
      <c r="A96" s="15"/>
      <c r="B96" s="15"/>
      <c r="C96" s="53">
        <v>42390</v>
      </c>
      <c r="D96" s="15" t="s">
        <v>239</v>
      </c>
      <c r="E96" s="15" t="s">
        <v>463</v>
      </c>
      <c r="F96" s="51"/>
      <c r="G96" s="51">
        <v>1170</v>
      </c>
      <c r="H96" s="24">
        <f t="shared" si="1"/>
        <v>548502.27000000048</v>
      </c>
      <c r="I96" s="51"/>
    </row>
    <row r="97" spans="1:11" hidden="1" x14ac:dyDescent="0.25">
      <c r="A97" s="15"/>
      <c r="B97" s="15"/>
      <c r="C97" s="53">
        <v>42390</v>
      </c>
      <c r="D97" s="15" t="s">
        <v>37</v>
      </c>
      <c r="E97" s="15" t="s">
        <v>83</v>
      </c>
      <c r="F97" s="51"/>
      <c r="G97" s="24">
        <v>3.48</v>
      </c>
      <c r="H97" s="24">
        <f t="shared" si="1"/>
        <v>548498.7900000005</v>
      </c>
      <c r="I97" s="51"/>
    </row>
    <row r="98" spans="1:11" hidden="1" x14ac:dyDescent="0.25">
      <c r="A98" s="15"/>
      <c r="B98" s="15"/>
      <c r="C98" s="53">
        <v>42390</v>
      </c>
      <c r="D98" s="15" t="s">
        <v>170</v>
      </c>
      <c r="E98" s="15" t="s">
        <v>134</v>
      </c>
      <c r="F98" s="51"/>
      <c r="G98" s="51">
        <v>22541.4</v>
      </c>
      <c r="H98" s="24">
        <f t="shared" si="1"/>
        <v>525957.39000000048</v>
      </c>
      <c r="I98" s="51"/>
    </row>
    <row r="99" spans="1:11" hidden="1" x14ac:dyDescent="0.25">
      <c r="A99" s="15"/>
      <c r="B99" s="15"/>
      <c r="C99" s="53">
        <v>42390</v>
      </c>
      <c r="D99" s="15" t="s">
        <v>37</v>
      </c>
      <c r="E99" s="15" t="s">
        <v>83</v>
      </c>
      <c r="F99" s="51"/>
      <c r="G99" s="24">
        <v>3.48</v>
      </c>
      <c r="H99" s="24">
        <f t="shared" si="1"/>
        <v>525953.9100000005</v>
      </c>
      <c r="I99" s="51"/>
    </row>
    <row r="100" spans="1:11" hidden="1" x14ac:dyDescent="0.25">
      <c r="A100" s="15"/>
      <c r="B100" s="15"/>
      <c r="C100" s="53">
        <v>42390</v>
      </c>
      <c r="D100" s="15" t="s">
        <v>144</v>
      </c>
      <c r="E100" s="15" t="s">
        <v>451</v>
      </c>
      <c r="F100" s="51"/>
      <c r="G100" s="51">
        <v>654</v>
      </c>
      <c r="H100" s="24">
        <f t="shared" si="1"/>
        <v>525299.9100000005</v>
      </c>
      <c r="I100" s="51"/>
    </row>
    <row r="101" spans="1:11" hidden="1" x14ac:dyDescent="0.25">
      <c r="A101" s="15"/>
      <c r="B101" s="15"/>
      <c r="C101" s="53">
        <v>42390</v>
      </c>
      <c r="D101" s="15" t="s">
        <v>144</v>
      </c>
      <c r="E101" s="15" t="s">
        <v>451</v>
      </c>
      <c r="F101" s="51"/>
      <c r="G101" s="51">
        <v>1309</v>
      </c>
      <c r="H101" s="24">
        <f t="shared" si="1"/>
        <v>523990.9100000005</v>
      </c>
      <c r="I101" s="51"/>
    </row>
    <row r="102" spans="1:11" hidden="1" x14ac:dyDescent="0.25">
      <c r="A102" s="15"/>
      <c r="B102" s="15"/>
      <c r="C102" s="53">
        <v>42390</v>
      </c>
      <c r="D102" s="15" t="s">
        <v>144</v>
      </c>
      <c r="E102" s="15" t="s">
        <v>451</v>
      </c>
      <c r="F102" s="51"/>
      <c r="G102" s="51">
        <v>2274</v>
      </c>
      <c r="H102" s="24">
        <f t="shared" si="1"/>
        <v>521716.9100000005</v>
      </c>
      <c r="I102" s="51"/>
    </row>
    <row r="103" spans="1:11" hidden="1" x14ac:dyDescent="0.25">
      <c r="A103" s="15"/>
      <c r="B103" s="15"/>
      <c r="C103" s="53">
        <v>42390</v>
      </c>
      <c r="D103" s="15" t="s">
        <v>144</v>
      </c>
      <c r="E103" s="15" t="s">
        <v>451</v>
      </c>
      <c r="F103" s="51"/>
      <c r="G103" s="51">
        <v>2048</v>
      </c>
      <c r="H103" s="24">
        <f t="shared" si="1"/>
        <v>519668.9100000005</v>
      </c>
      <c r="I103" s="51"/>
    </row>
    <row r="104" spans="1:11" hidden="1" x14ac:dyDescent="0.25">
      <c r="A104" s="15"/>
      <c r="B104" s="15"/>
      <c r="C104" s="53">
        <v>42390</v>
      </c>
      <c r="D104" s="15" t="s">
        <v>144</v>
      </c>
      <c r="E104" s="15" t="s">
        <v>451</v>
      </c>
      <c r="F104" s="51"/>
      <c r="G104" s="51">
        <v>2278</v>
      </c>
      <c r="H104" s="24">
        <f t="shared" si="1"/>
        <v>517390.9100000005</v>
      </c>
      <c r="I104" s="51"/>
      <c r="K104" s="7">
        <f>SUM(G100:G104)</f>
        <v>8563</v>
      </c>
    </row>
    <row r="105" spans="1:11" hidden="1" x14ac:dyDescent="0.25">
      <c r="A105" s="15"/>
      <c r="B105" s="15"/>
      <c r="C105" s="53">
        <v>42390</v>
      </c>
      <c r="D105" s="15" t="s">
        <v>224</v>
      </c>
      <c r="E105" s="15" t="s">
        <v>464</v>
      </c>
      <c r="F105" s="51"/>
      <c r="G105" s="51">
        <v>3868.6</v>
      </c>
      <c r="H105" s="24">
        <f t="shared" si="1"/>
        <v>513522.31000000052</v>
      </c>
      <c r="I105" s="51"/>
    </row>
    <row r="106" spans="1:11" hidden="1" x14ac:dyDescent="0.25">
      <c r="A106" s="15"/>
      <c r="B106" s="15"/>
      <c r="C106" s="53">
        <v>42390</v>
      </c>
      <c r="D106" s="15" t="s">
        <v>37</v>
      </c>
      <c r="E106" s="15" t="s">
        <v>83</v>
      </c>
      <c r="F106" s="51"/>
      <c r="G106" s="24">
        <v>3.48</v>
      </c>
      <c r="H106" s="24">
        <f t="shared" si="1"/>
        <v>513518.83000000054</v>
      </c>
      <c r="I106" s="51"/>
    </row>
    <row r="107" spans="1:11" hidden="1" x14ac:dyDescent="0.25">
      <c r="A107" s="15"/>
      <c r="B107" s="15"/>
      <c r="C107" s="53">
        <v>42390</v>
      </c>
      <c r="D107" s="15" t="s">
        <v>140</v>
      </c>
      <c r="E107" s="15" t="s">
        <v>465</v>
      </c>
      <c r="F107" s="51"/>
      <c r="G107" s="51">
        <v>18792</v>
      </c>
      <c r="H107" s="24">
        <f t="shared" si="1"/>
        <v>494726.83000000054</v>
      </c>
      <c r="I107" s="51"/>
    </row>
    <row r="108" spans="1:11" hidden="1" x14ac:dyDescent="0.25">
      <c r="A108" s="15"/>
      <c r="B108" s="15"/>
      <c r="C108" s="53">
        <v>42390</v>
      </c>
      <c r="D108" s="15" t="s">
        <v>37</v>
      </c>
      <c r="E108" s="15" t="s">
        <v>83</v>
      </c>
      <c r="F108" s="51"/>
      <c r="G108" s="24">
        <v>3.48</v>
      </c>
      <c r="H108" s="24">
        <f t="shared" si="1"/>
        <v>494723.35000000056</v>
      </c>
      <c r="I108" s="51"/>
    </row>
    <row r="109" spans="1:11" hidden="1" x14ac:dyDescent="0.25">
      <c r="A109" s="15"/>
      <c r="B109" s="15"/>
      <c r="C109" s="53">
        <v>42390</v>
      </c>
      <c r="D109" s="15" t="s">
        <v>437</v>
      </c>
      <c r="E109" s="15" t="s">
        <v>253</v>
      </c>
      <c r="F109" s="51"/>
      <c r="G109" s="51">
        <v>2216</v>
      </c>
      <c r="H109" s="24">
        <f t="shared" si="1"/>
        <v>492507.35000000056</v>
      </c>
      <c r="I109" s="51"/>
    </row>
    <row r="110" spans="1:11" hidden="1" x14ac:dyDescent="0.25">
      <c r="A110" s="15"/>
      <c r="B110" s="15"/>
      <c r="C110" s="53">
        <v>42390</v>
      </c>
      <c r="D110" s="15" t="s">
        <v>37</v>
      </c>
      <c r="E110" s="15" t="s">
        <v>83</v>
      </c>
      <c r="F110" s="51"/>
      <c r="G110" s="24">
        <v>3.48</v>
      </c>
      <c r="H110" s="24">
        <f t="shared" si="1"/>
        <v>492503.87000000058</v>
      </c>
      <c r="I110" s="51"/>
    </row>
    <row r="111" spans="1:11" x14ac:dyDescent="0.25">
      <c r="A111" s="15">
        <v>4359</v>
      </c>
      <c r="B111" s="53">
        <v>42390</v>
      </c>
      <c r="C111" s="53"/>
      <c r="D111" s="15" t="s">
        <v>432</v>
      </c>
      <c r="E111" s="15" t="s">
        <v>142</v>
      </c>
      <c r="F111" s="51"/>
      <c r="G111" s="24">
        <v>37629.25</v>
      </c>
      <c r="H111" s="24">
        <f t="shared" si="1"/>
        <v>454874.62000000058</v>
      </c>
      <c r="I111" s="51"/>
    </row>
    <row r="112" spans="1:11" hidden="1" x14ac:dyDescent="0.25">
      <c r="A112" s="15"/>
      <c r="B112" s="53"/>
      <c r="C112" s="53">
        <v>42391</v>
      </c>
      <c r="D112" s="15" t="s">
        <v>37</v>
      </c>
      <c r="E112" s="15" t="s">
        <v>162</v>
      </c>
      <c r="F112" s="51"/>
      <c r="G112" s="24">
        <v>533.80999999999995</v>
      </c>
      <c r="H112" s="24">
        <f t="shared" si="1"/>
        <v>454340.81000000058</v>
      </c>
      <c r="I112" s="51"/>
    </row>
    <row r="113" spans="1:9" x14ac:dyDescent="0.25">
      <c r="A113" s="15">
        <v>4360</v>
      </c>
      <c r="B113" s="53">
        <v>42391</v>
      </c>
      <c r="C113" s="53"/>
      <c r="D113" s="15" t="s">
        <v>432</v>
      </c>
      <c r="E113" s="15" t="s">
        <v>479</v>
      </c>
      <c r="F113" s="51"/>
      <c r="G113" s="24">
        <v>10000</v>
      </c>
      <c r="H113" s="24">
        <f t="shared" si="1"/>
        <v>444340.81000000058</v>
      </c>
      <c r="I113" s="51"/>
    </row>
    <row r="114" spans="1:9" x14ac:dyDescent="0.25">
      <c r="A114" s="15">
        <v>4361</v>
      </c>
      <c r="B114" s="53">
        <v>42391</v>
      </c>
      <c r="C114" s="53"/>
      <c r="D114" s="15" t="s">
        <v>432</v>
      </c>
      <c r="E114" s="15" t="s">
        <v>481</v>
      </c>
      <c r="F114" s="51"/>
      <c r="G114" s="24">
        <v>10000</v>
      </c>
      <c r="H114" s="24">
        <f t="shared" ref="H114:H177" si="2">H113+F114-G114</f>
        <v>434340.81000000058</v>
      </c>
      <c r="I114" s="51"/>
    </row>
    <row r="115" spans="1:9" hidden="1" x14ac:dyDescent="0.25">
      <c r="A115" s="15"/>
      <c r="B115" s="15"/>
      <c r="C115" s="53">
        <v>42391</v>
      </c>
      <c r="D115" s="15" t="s">
        <v>117</v>
      </c>
      <c r="E115" s="15" t="s">
        <v>466</v>
      </c>
      <c r="F115" s="51"/>
      <c r="G115" s="51">
        <v>8584</v>
      </c>
      <c r="H115" s="24">
        <f t="shared" si="2"/>
        <v>425756.81000000058</v>
      </c>
      <c r="I115" s="51"/>
    </row>
    <row r="116" spans="1:9" hidden="1" x14ac:dyDescent="0.25">
      <c r="A116" s="15"/>
      <c r="B116" s="15"/>
      <c r="C116" s="53">
        <v>42391</v>
      </c>
      <c r="D116" s="15" t="s">
        <v>37</v>
      </c>
      <c r="E116" s="15" t="s">
        <v>83</v>
      </c>
      <c r="F116" s="51"/>
      <c r="G116" s="24">
        <v>3.48</v>
      </c>
      <c r="H116" s="24">
        <f t="shared" si="2"/>
        <v>425753.3300000006</v>
      </c>
      <c r="I116" s="51"/>
    </row>
    <row r="117" spans="1:9" hidden="1" x14ac:dyDescent="0.25">
      <c r="A117" s="15"/>
      <c r="B117" s="15"/>
      <c r="C117" s="53">
        <v>42391</v>
      </c>
      <c r="D117" s="15" t="s">
        <v>117</v>
      </c>
      <c r="E117" s="15" t="s">
        <v>137</v>
      </c>
      <c r="F117" s="51"/>
      <c r="G117" s="51">
        <v>9773.3700000000008</v>
      </c>
      <c r="H117" s="24">
        <f t="shared" si="2"/>
        <v>415979.9600000006</v>
      </c>
      <c r="I117" s="51"/>
    </row>
    <row r="118" spans="1:9" hidden="1" x14ac:dyDescent="0.25">
      <c r="A118" s="15"/>
      <c r="B118" s="15"/>
      <c r="C118" s="53">
        <v>42391</v>
      </c>
      <c r="D118" s="15" t="s">
        <v>37</v>
      </c>
      <c r="E118" s="15" t="s">
        <v>83</v>
      </c>
      <c r="F118" s="51"/>
      <c r="G118" s="24">
        <v>3.48</v>
      </c>
      <c r="H118" s="24">
        <f t="shared" si="2"/>
        <v>415976.48000000062</v>
      </c>
      <c r="I118" s="51"/>
    </row>
    <row r="119" spans="1:9" hidden="1" x14ac:dyDescent="0.25">
      <c r="A119" s="15"/>
      <c r="B119" s="15"/>
      <c r="C119" s="53">
        <v>42394</v>
      </c>
      <c r="D119" s="15" t="s">
        <v>115</v>
      </c>
      <c r="E119" s="15" t="s">
        <v>467</v>
      </c>
      <c r="F119" s="51"/>
      <c r="G119" s="51">
        <v>127617</v>
      </c>
      <c r="H119" s="24">
        <f t="shared" si="2"/>
        <v>288359.48000000062</v>
      </c>
      <c r="I119" s="51"/>
    </row>
    <row r="120" spans="1:9" hidden="1" x14ac:dyDescent="0.25">
      <c r="A120" s="15"/>
      <c r="B120" s="15"/>
      <c r="C120" s="53">
        <v>42394</v>
      </c>
      <c r="D120" s="15" t="s">
        <v>37</v>
      </c>
      <c r="E120" s="15" t="s">
        <v>83</v>
      </c>
      <c r="F120" s="51"/>
      <c r="G120" s="24">
        <v>3.48</v>
      </c>
      <c r="H120" s="24">
        <f t="shared" si="2"/>
        <v>288356.00000000064</v>
      </c>
      <c r="I120" s="51"/>
    </row>
    <row r="121" spans="1:9" hidden="1" x14ac:dyDescent="0.25">
      <c r="A121" s="15"/>
      <c r="B121" s="15"/>
      <c r="C121" s="53">
        <v>42394</v>
      </c>
      <c r="D121" s="15" t="s">
        <v>148</v>
      </c>
      <c r="E121" s="15" t="s">
        <v>468</v>
      </c>
      <c r="F121" s="51"/>
      <c r="G121" s="51">
        <v>8010.52</v>
      </c>
      <c r="H121" s="24">
        <f t="shared" si="2"/>
        <v>280345.48000000062</v>
      </c>
      <c r="I121" s="51"/>
    </row>
    <row r="122" spans="1:9" hidden="1" x14ac:dyDescent="0.25">
      <c r="A122" s="15"/>
      <c r="B122" s="15"/>
      <c r="C122" s="53">
        <v>42394</v>
      </c>
      <c r="D122" s="15" t="s">
        <v>37</v>
      </c>
      <c r="E122" s="15" t="s">
        <v>83</v>
      </c>
      <c r="F122" s="51"/>
      <c r="G122" s="24">
        <v>3.48</v>
      </c>
      <c r="H122" s="24">
        <f t="shared" si="2"/>
        <v>280342.00000000064</v>
      </c>
      <c r="I122" s="51"/>
    </row>
    <row r="123" spans="1:9" hidden="1" x14ac:dyDescent="0.25">
      <c r="A123" s="15"/>
      <c r="B123" s="15"/>
      <c r="C123" s="53">
        <v>42394</v>
      </c>
      <c r="D123" s="15" t="s">
        <v>469</v>
      </c>
      <c r="E123" s="15" t="s">
        <v>133</v>
      </c>
      <c r="F123" s="51"/>
      <c r="G123" s="51">
        <v>2250</v>
      </c>
      <c r="H123" s="24">
        <f t="shared" si="2"/>
        <v>278092.00000000064</v>
      </c>
      <c r="I123" s="51"/>
    </row>
    <row r="124" spans="1:9" hidden="1" x14ac:dyDescent="0.25">
      <c r="A124" s="15"/>
      <c r="B124" s="15"/>
      <c r="C124" s="53">
        <v>42394</v>
      </c>
      <c r="D124" s="15" t="s">
        <v>37</v>
      </c>
      <c r="E124" s="15" t="s">
        <v>83</v>
      </c>
      <c r="F124" s="51"/>
      <c r="G124" s="24">
        <v>3.48</v>
      </c>
      <c r="H124" s="24">
        <f t="shared" si="2"/>
        <v>278088.52000000066</v>
      </c>
      <c r="I124" s="51"/>
    </row>
    <row r="125" spans="1:9" hidden="1" x14ac:dyDescent="0.25">
      <c r="A125" s="15"/>
      <c r="B125" s="15"/>
      <c r="C125" s="53">
        <v>42395</v>
      </c>
      <c r="D125" s="15" t="s">
        <v>34</v>
      </c>
      <c r="E125" s="20" t="s">
        <v>383</v>
      </c>
      <c r="F125" s="51">
        <v>300000</v>
      </c>
      <c r="G125" s="24"/>
      <c r="H125" s="24">
        <f t="shared" si="2"/>
        <v>578088.52000000072</v>
      </c>
      <c r="I125" s="51"/>
    </row>
    <row r="126" spans="1:9" hidden="1" x14ac:dyDescent="0.25">
      <c r="A126" s="15"/>
      <c r="B126" s="15"/>
      <c r="C126" s="53">
        <v>42395</v>
      </c>
      <c r="D126" s="15" t="s">
        <v>470</v>
      </c>
      <c r="E126" s="15" t="s">
        <v>471</v>
      </c>
      <c r="F126" s="51"/>
      <c r="G126" s="51">
        <v>3540</v>
      </c>
      <c r="H126" s="24">
        <f t="shared" si="2"/>
        <v>574548.52000000072</v>
      </c>
      <c r="I126" s="51"/>
    </row>
    <row r="127" spans="1:9" hidden="1" x14ac:dyDescent="0.25">
      <c r="A127" s="15"/>
      <c r="B127" s="15"/>
      <c r="C127" s="53">
        <v>42395</v>
      </c>
      <c r="D127" s="15" t="s">
        <v>37</v>
      </c>
      <c r="E127" s="15" t="s">
        <v>83</v>
      </c>
      <c r="F127" s="51"/>
      <c r="G127" s="24">
        <v>3.48</v>
      </c>
      <c r="H127" s="24">
        <f t="shared" si="2"/>
        <v>574545.04000000074</v>
      </c>
      <c r="I127" s="51"/>
    </row>
    <row r="128" spans="1:9" hidden="1" x14ac:dyDescent="0.25">
      <c r="A128" s="15"/>
      <c r="B128" s="15"/>
      <c r="C128" s="53">
        <v>42395</v>
      </c>
      <c r="D128" s="15" t="s">
        <v>313</v>
      </c>
      <c r="E128" s="15" t="s">
        <v>472</v>
      </c>
      <c r="F128" s="51"/>
      <c r="G128" s="51">
        <v>682</v>
      </c>
      <c r="H128" s="24">
        <f t="shared" si="2"/>
        <v>573863.04000000074</v>
      </c>
      <c r="I128" s="51"/>
    </row>
    <row r="129" spans="1:11" hidden="1" x14ac:dyDescent="0.25">
      <c r="A129" s="15"/>
      <c r="B129" s="15"/>
      <c r="C129" s="53">
        <v>42395</v>
      </c>
      <c r="D129" s="15" t="s">
        <v>37</v>
      </c>
      <c r="E129" s="15" t="s">
        <v>83</v>
      </c>
      <c r="F129" s="51"/>
      <c r="G129" s="24">
        <v>3.48</v>
      </c>
      <c r="H129" s="24">
        <f t="shared" si="2"/>
        <v>573859.56000000075</v>
      </c>
      <c r="I129" s="51"/>
    </row>
    <row r="130" spans="1:11" hidden="1" x14ac:dyDescent="0.25">
      <c r="A130" s="15"/>
      <c r="B130" s="15"/>
      <c r="C130" s="53">
        <v>42395</v>
      </c>
      <c r="D130" s="15" t="s">
        <v>430</v>
      </c>
      <c r="E130" s="15" t="s">
        <v>279</v>
      </c>
      <c r="F130" s="51"/>
      <c r="G130" s="51">
        <v>3754</v>
      </c>
      <c r="H130" s="24">
        <f t="shared" si="2"/>
        <v>570105.56000000075</v>
      </c>
      <c r="I130" s="51"/>
    </row>
    <row r="131" spans="1:11" hidden="1" x14ac:dyDescent="0.25">
      <c r="A131" s="15"/>
      <c r="B131" s="15"/>
      <c r="C131" s="53">
        <v>42395</v>
      </c>
      <c r="D131" s="15" t="s">
        <v>37</v>
      </c>
      <c r="E131" s="15" t="s">
        <v>83</v>
      </c>
      <c r="F131" s="51"/>
      <c r="G131" s="24">
        <v>3.48</v>
      </c>
      <c r="H131" s="24">
        <f t="shared" si="2"/>
        <v>570102.08000000077</v>
      </c>
      <c r="I131" s="51"/>
    </row>
    <row r="132" spans="1:11" hidden="1" x14ac:dyDescent="0.25">
      <c r="A132" s="15"/>
      <c r="B132" s="15"/>
      <c r="C132" s="53">
        <v>42396</v>
      </c>
      <c r="D132" s="15" t="s">
        <v>89</v>
      </c>
      <c r="E132" s="15" t="s">
        <v>36</v>
      </c>
      <c r="F132" s="51"/>
      <c r="G132" s="51">
        <v>22596.99</v>
      </c>
      <c r="H132" s="24">
        <f>H131+F132-G132</f>
        <v>547505.09000000078</v>
      </c>
      <c r="I132" s="51"/>
    </row>
    <row r="133" spans="1:11" hidden="1" x14ac:dyDescent="0.25">
      <c r="A133" s="15"/>
      <c r="B133" s="15"/>
      <c r="C133" s="53">
        <v>42396</v>
      </c>
      <c r="D133" s="15" t="s">
        <v>37</v>
      </c>
      <c r="E133" s="15" t="s">
        <v>83</v>
      </c>
      <c r="F133" s="51"/>
      <c r="G133" s="24">
        <v>3.48</v>
      </c>
      <c r="H133" s="24">
        <f t="shared" si="2"/>
        <v>547501.6100000008</v>
      </c>
      <c r="I133" s="51"/>
    </row>
    <row r="134" spans="1:11" hidden="1" x14ac:dyDescent="0.25">
      <c r="A134" s="15"/>
      <c r="B134" s="15"/>
      <c r="C134" s="53">
        <v>42396</v>
      </c>
      <c r="D134" s="15" t="s">
        <v>144</v>
      </c>
      <c r="E134" s="15" t="s">
        <v>451</v>
      </c>
      <c r="F134" s="51"/>
      <c r="G134" s="51">
        <v>978</v>
      </c>
      <c r="H134" s="24">
        <f t="shared" si="2"/>
        <v>546523.6100000008</v>
      </c>
      <c r="I134" s="51"/>
      <c r="K134" s="7">
        <f>G134</f>
        <v>978</v>
      </c>
    </row>
    <row r="135" spans="1:11" hidden="1" x14ac:dyDescent="0.25">
      <c r="A135" s="15"/>
      <c r="B135" s="15"/>
      <c r="C135" s="53">
        <v>42396</v>
      </c>
      <c r="D135" s="15" t="s">
        <v>440</v>
      </c>
      <c r="E135" s="15" t="s">
        <v>473</v>
      </c>
      <c r="F135" s="51"/>
      <c r="G135" s="51">
        <v>16770.79</v>
      </c>
      <c r="H135" s="24">
        <f t="shared" si="2"/>
        <v>529752.82000000076</v>
      </c>
      <c r="I135" s="51"/>
    </row>
    <row r="136" spans="1:11" hidden="1" x14ac:dyDescent="0.25">
      <c r="A136" s="15"/>
      <c r="B136" s="15"/>
      <c r="C136" s="53">
        <v>42396</v>
      </c>
      <c r="D136" s="15" t="s">
        <v>37</v>
      </c>
      <c r="E136" s="15" t="s">
        <v>83</v>
      </c>
      <c r="F136" s="51"/>
      <c r="G136" s="24">
        <v>3.48</v>
      </c>
      <c r="H136" s="24">
        <f t="shared" si="2"/>
        <v>529749.34000000078</v>
      </c>
      <c r="I136" s="51"/>
    </row>
    <row r="137" spans="1:11" hidden="1" x14ac:dyDescent="0.25">
      <c r="A137" s="15"/>
      <c r="B137" s="15"/>
      <c r="C137" s="53">
        <v>42396</v>
      </c>
      <c r="D137" s="15" t="s">
        <v>433</v>
      </c>
      <c r="E137" s="15" t="s">
        <v>279</v>
      </c>
      <c r="F137" s="51"/>
      <c r="G137" s="51">
        <v>2339.9899999999998</v>
      </c>
      <c r="H137" s="24">
        <f t="shared" si="2"/>
        <v>527409.35000000079</v>
      </c>
      <c r="I137" s="51"/>
    </row>
    <row r="138" spans="1:11" hidden="1" x14ac:dyDescent="0.25">
      <c r="A138" s="15"/>
      <c r="B138" s="15"/>
      <c r="C138" s="53">
        <v>42396</v>
      </c>
      <c r="D138" s="15" t="s">
        <v>37</v>
      </c>
      <c r="E138" s="15" t="s">
        <v>83</v>
      </c>
      <c r="F138" s="51"/>
      <c r="G138" s="24">
        <v>3.48</v>
      </c>
      <c r="H138" s="24">
        <f t="shared" si="2"/>
        <v>527405.87000000081</v>
      </c>
      <c r="I138" s="51"/>
    </row>
    <row r="139" spans="1:11" hidden="1" x14ac:dyDescent="0.25">
      <c r="A139" s="15"/>
      <c r="B139" s="15"/>
      <c r="C139" s="53">
        <v>42396</v>
      </c>
      <c r="D139" s="15" t="s">
        <v>435</v>
      </c>
      <c r="E139" s="15" t="s">
        <v>474</v>
      </c>
      <c r="F139" s="51"/>
      <c r="G139" s="51">
        <v>4176</v>
      </c>
      <c r="H139" s="24">
        <f t="shared" si="2"/>
        <v>523229.87000000081</v>
      </c>
      <c r="I139" s="51"/>
    </row>
    <row r="140" spans="1:11" hidden="1" x14ac:dyDescent="0.25">
      <c r="A140" s="15"/>
      <c r="B140" s="15"/>
      <c r="C140" s="53">
        <v>42396</v>
      </c>
      <c r="D140" s="15" t="s">
        <v>37</v>
      </c>
      <c r="E140" s="15" t="s">
        <v>83</v>
      </c>
      <c r="F140" s="51"/>
      <c r="G140" s="24">
        <v>3.48</v>
      </c>
      <c r="H140" s="24">
        <f t="shared" si="2"/>
        <v>523226.39000000083</v>
      </c>
      <c r="I140" s="51"/>
    </row>
    <row r="141" spans="1:11" hidden="1" x14ac:dyDescent="0.25">
      <c r="A141" s="15"/>
      <c r="B141" s="15"/>
      <c r="C141" s="53">
        <v>42396</v>
      </c>
      <c r="D141" s="15" t="s">
        <v>37</v>
      </c>
      <c r="E141" s="67" t="s">
        <v>218</v>
      </c>
      <c r="F141" s="51"/>
      <c r="G141" s="24">
        <v>3.48</v>
      </c>
      <c r="H141" s="24">
        <f t="shared" si="2"/>
        <v>523222.91000000085</v>
      </c>
      <c r="I141" s="51"/>
    </row>
    <row r="142" spans="1:11" hidden="1" x14ac:dyDescent="0.25">
      <c r="A142" s="15"/>
      <c r="B142" s="15"/>
      <c r="C142" s="53">
        <v>42397</v>
      </c>
      <c r="D142" s="15" t="s">
        <v>34</v>
      </c>
      <c r="E142" s="20" t="s">
        <v>383</v>
      </c>
      <c r="F142" s="51">
        <v>200000</v>
      </c>
      <c r="G142" s="24"/>
      <c r="H142" s="24">
        <f t="shared" si="2"/>
        <v>723222.91000000085</v>
      </c>
      <c r="I142" s="51"/>
    </row>
    <row r="143" spans="1:11" x14ac:dyDescent="0.25">
      <c r="A143" s="15">
        <v>4362</v>
      </c>
      <c r="B143" s="53">
        <v>42397</v>
      </c>
      <c r="C143" s="53"/>
      <c r="D143" s="15" t="s">
        <v>432</v>
      </c>
      <c r="E143" s="15" t="s">
        <v>475</v>
      </c>
      <c r="F143" s="51"/>
      <c r="G143" s="51">
        <v>87850.55</v>
      </c>
      <c r="H143" s="24">
        <f t="shared" si="2"/>
        <v>635372.3600000008</v>
      </c>
      <c r="I143" s="51"/>
    </row>
    <row r="144" spans="1:11" x14ac:dyDescent="0.25">
      <c r="A144" s="15">
        <v>4363</v>
      </c>
      <c r="B144" s="53">
        <v>42397</v>
      </c>
      <c r="C144" s="53"/>
      <c r="D144" s="15" t="s">
        <v>82</v>
      </c>
      <c r="E144" s="15" t="s">
        <v>82</v>
      </c>
      <c r="F144" s="51"/>
      <c r="G144" s="51">
        <v>0</v>
      </c>
      <c r="H144" s="24">
        <f t="shared" si="2"/>
        <v>635372.3600000008</v>
      </c>
      <c r="I144" s="51"/>
    </row>
    <row r="145" spans="1:9" x14ac:dyDescent="0.25">
      <c r="A145" s="15">
        <v>4364</v>
      </c>
      <c r="B145" s="53">
        <v>42397</v>
      </c>
      <c r="C145" s="53"/>
      <c r="D145" s="15" t="s">
        <v>432</v>
      </c>
      <c r="E145" s="15" t="s">
        <v>142</v>
      </c>
      <c r="F145" s="51"/>
      <c r="G145" s="51">
        <v>34854.42</v>
      </c>
      <c r="H145" s="24">
        <f t="shared" si="2"/>
        <v>600517.94000000076</v>
      </c>
      <c r="I145" s="51"/>
    </row>
    <row r="146" spans="1:9" x14ac:dyDescent="0.25">
      <c r="A146" s="15">
        <v>4365</v>
      </c>
      <c r="B146" s="53">
        <v>42397</v>
      </c>
      <c r="C146" s="53"/>
      <c r="D146" s="15" t="s">
        <v>432</v>
      </c>
      <c r="E146" s="15" t="s">
        <v>441</v>
      </c>
      <c r="F146" s="51"/>
      <c r="G146" s="51">
        <v>22300</v>
      </c>
      <c r="H146" s="24">
        <f t="shared" si="2"/>
        <v>578217.94000000076</v>
      </c>
      <c r="I146" s="51"/>
    </row>
    <row r="147" spans="1:9" hidden="1" x14ac:dyDescent="0.25">
      <c r="A147" s="15"/>
      <c r="B147" s="15"/>
      <c r="C147" s="53">
        <v>42397</v>
      </c>
      <c r="D147" s="15" t="s">
        <v>442</v>
      </c>
      <c r="E147" s="15" t="s">
        <v>253</v>
      </c>
      <c r="F147" s="51"/>
      <c r="G147" s="51">
        <v>2393.0100000000002</v>
      </c>
      <c r="H147" s="24">
        <f t="shared" si="2"/>
        <v>575824.93000000075</v>
      </c>
      <c r="I147" s="51"/>
    </row>
    <row r="148" spans="1:9" hidden="1" x14ac:dyDescent="0.25">
      <c r="A148" s="15"/>
      <c r="B148" s="15"/>
      <c r="C148" s="53">
        <v>42397</v>
      </c>
      <c r="D148" s="15" t="s">
        <v>37</v>
      </c>
      <c r="E148" s="15" t="s">
        <v>83</v>
      </c>
      <c r="F148" s="51"/>
      <c r="G148" s="24">
        <v>3.48</v>
      </c>
      <c r="H148" s="24">
        <f t="shared" si="2"/>
        <v>575821.45000000077</v>
      </c>
      <c r="I148" s="51"/>
    </row>
    <row r="149" spans="1:9" hidden="1" x14ac:dyDescent="0.25">
      <c r="A149" s="15"/>
      <c r="B149" s="15"/>
      <c r="C149" s="53">
        <v>42397</v>
      </c>
      <c r="D149" s="15" t="s">
        <v>132</v>
      </c>
      <c r="E149" s="15" t="s">
        <v>279</v>
      </c>
      <c r="F149" s="51"/>
      <c r="G149" s="51">
        <v>10578</v>
      </c>
      <c r="H149" s="24">
        <f t="shared" si="2"/>
        <v>565243.45000000077</v>
      </c>
      <c r="I149" s="51"/>
    </row>
    <row r="150" spans="1:9" hidden="1" x14ac:dyDescent="0.25">
      <c r="A150" s="15"/>
      <c r="B150" s="15"/>
      <c r="C150" s="53">
        <v>42397</v>
      </c>
      <c r="D150" s="15" t="s">
        <v>37</v>
      </c>
      <c r="E150" s="15" t="s">
        <v>83</v>
      </c>
      <c r="F150" s="51"/>
      <c r="G150" s="24">
        <v>3.48</v>
      </c>
      <c r="H150" s="24">
        <f t="shared" si="2"/>
        <v>565239.97000000079</v>
      </c>
      <c r="I150" s="51"/>
    </row>
    <row r="151" spans="1:9" hidden="1" x14ac:dyDescent="0.25">
      <c r="A151" s="15"/>
      <c r="B151" s="15"/>
      <c r="C151" s="53">
        <v>42397</v>
      </c>
      <c r="D151" s="15" t="s">
        <v>312</v>
      </c>
      <c r="E151" s="15" t="s">
        <v>476</v>
      </c>
      <c r="F151" s="51"/>
      <c r="G151" s="51">
        <v>6552.56</v>
      </c>
      <c r="H151" s="24">
        <f t="shared" si="2"/>
        <v>558687.41000000073</v>
      </c>
      <c r="I151" s="51"/>
    </row>
    <row r="152" spans="1:9" hidden="1" x14ac:dyDescent="0.25">
      <c r="A152" s="15"/>
      <c r="B152" s="15"/>
      <c r="C152" s="53">
        <v>42397</v>
      </c>
      <c r="D152" s="15" t="s">
        <v>37</v>
      </c>
      <c r="E152" s="15" t="s">
        <v>83</v>
      </c>
      <c r="F152" s="51"/>
      <c r="G152" s="24">
        <v>3.48</v>
      </c>
      <c r="H152" s="24">
        <f t="shared" si="2"/>
        <v>558683.93000000075</v>
      </c>
      <c r="I152" s="51"/>
    </row>
    <row r="153" spans="1:9" hidden="1" x14ac:dyDescent="0.25">
      <c r="A153" s="15"/>
      <c r="B153" s="15"/>
      <c r="C153" s="53">
        <v>42397</v>
      </c>
      <c r="D153" s="15" t="s">
        <v>312</v>
      </c>
      <c r="E153" s="15" t="s">
        <v>476</v>
      </c>
      <c r="F153" s="51"/>
      <c r="G153" s="51">
        <v>8736.75</v>
      </c>
      <c r="H153" s="24">
        <f t="shared" si="2"/>
        <v>549947.18000000075</v>
      </c>
      <c r="I153" s="51"/>
    </row>
    <row r="154" spans="1:9" hidden="1" x14ac:dyDescent="0.25">
      <c r="A154" s="15"/>
      <c r="B154" s="15"/>
      <c r="C154" s="53">
        <v>42397</v>
      </c>
      <c r="D154" s="15" t="s">
        <v>37</v>
      </c>
      <c r="E154" s="15" t="s">
        <v>83</v>
      </c>
      <c r="F154" s="51"/>
      <c r="G154" s="24">
        <v>3.48</v>
      </c>
      <c r="H154" s="24">
        <f t="shared" si="2"/>
        <v>549943.70000000077</v>
      </c>
      <c r="I154" s="51"/>
    </row>
    <row r="155" spans="1:9" hidden="1" x14ac:dyDescent="0.25">
      <c r="A155" s="15"/>
      <c r="B155" s="15"/>
      <c r="C155" s="53">
        <v>42397</v>
      </c>
      <c r="D155" s="15" t="s">
        <v>169</v>
      </c>
      <c r="E155" s="15" t="s">
        <v>139</v>
      </c>
      <c r="F155" s="51"/>
      <c r="G155" s="51">
        <v>7517.96</v>
      </c>
      <c r="H155" s="24">
        <f t="shared" si="2"/>
        <v>542425.74000000081</v>
      </c>
      <c r="I155" s="51"/>
    </row>
    <row r="156" spans="1:9" hidden="1" x14ac:dyDescent="0.25">
      <c r="A156" s="15"/>
      <c r="B156" s="15"/>
      <c r="C156" s="53">
        <v>42397</v>
      </c>
      <c r="D156" s="15" t="s">
        <v>37</v>
      </c>
      <c r="E156" s="15" t="s">
        <v>83</v>
      </c>
      <c r="F156" s="51"/>
      <c r="G156" s="24">
        <v>3.48</v>
      </c>
      <c r="H156" s="24">
        <f t="shared" si="2"/>
        <v>542422.26000000082</v>
      </c>
      <c r="I156" s="51"/>
    </row>
    <row r="157" spans="1:9" hidden="1" x14ac:dyDescent="0.25">
      <c r="A157" s="15"/>
      <c r="B157" s="15"/>
      <c r="C157" s="53">
        <v>42397</v>
      </c>
      <c r="D157" s="15" t="s">
        <v>442</v>
      </c>
      <c r="E157" s="15" t="s">
        <v>477</v>
      </c>
      <c r="F157" s="51"/>
      <c r="G157" s="51">
        <v>4080.45</v>
      </c>
      <c r="H157" s="24">
        <f t="shared" si="2"/>
        <v>538341.81000000087</v>
      </c>
      <c r="I157" s="51"/>
    </row>
    <row r="158" spans="1:9" hidden="1" x14ac:dyDescent="0.25">
      <c r="A158" s="15"/>
      <c r="B158" s="15"/>
      <c r="C158" s="53">
        <v>42397</v>
      </c>
      <c r="D158" s="15" t="s">
        <v>37</v>
      </c>
      <c r="E158" s="15" t="s">
        <v>83</v>
      </c>
      <c r="F158" s="51"/>
      <c r="G158" s="24">
        <v>3.48</v>
      </c>
      <c r="H158" s="24">
        <f t="shared" si="2"/>
        <v>538338.33000000089</v>
      </c>
      <c r="I158" s="51"/>
    </row>
    <row r="159" spans="1:9" hidden="1" x14ac:dyDescent="0.25">
      <c r="A159" s="15"/>
      <c r="B159" s="15"/>
      <c r="C159" s="53">
        <v>42397</v>
      </c>
      <c r="D159" s="15" t="s">
        <v>442</v>
      </c>
      <c r="E159" s="15" t="s">
        <v>478</v>
      </c>
      <c r="F159" s="51"/>
      <c r="G159" s="51">
        <v>782.51</v>
      </c>
      <c r="H159" s="24">
        <f t="shared" si="2"/>
        <v>537555.82000000088</v>
      </c>
      <c r="I159" s="51"/>
    </row>
    <row r="160" spans="1:9" hidden="1" x14ac:dyDescent="0.25">
      <c r="A160" s="15"/>
      <c r="B160" s="15"/>
      <c r="C160" s="53">
        <v>42397</v>
      </c>
      <c r="D160" s="15" t="s">
        <v>37</v>
      </c>
      <c r="E160" s="15" t="s">
        <v>83</v>
      </c>
      <c r="F160" s="51"/>
      <c r="G160" s="24">
        <v>3.48</v>
      </c>
      <c r="H160" s="24">
        <f t="shared" si="2"/>
        <v>537552.3400000009</v>
      </c>
      <c r="I160" s="51"/>
    </row>
    <row r="161" spans="1:11" hidden="1" x14ac:dyDescent="0.25">
      <c r="A161" s="15"/>
      <c r="B161" s="15"/>
      <c r="C161" s="53">
        <v>42397</v>
      </c>
      <c r="D161" s="15" t="s">
        <v>34</v>
      </c>
      <c r="E161" s="15" t="s">
        <v>485</v>
      </c>
      <c r="F161" s="51"/>
      <c r="G161" s="24">
        <v>291375.49</v>
      </c>
      <c r="H161" s="24">
        <f t="shared" si="2"/>
        <v>246176.85000000091</v>
      </c>
      <c r="I161" s="51"/>
    </row>
    <row r="162" spans="1:11" hidden="1" x14ac:dyDescent="0.25">
      <c r="A162" s="15"/>
      <c r="B162" s="15"/>
      <c r="C162" s="53">
        <v>42398</v>
      </c>
      <c r="D162" s="15" t="s">
        <v>44</v>
      </c>
      <c r="E162" s="15" t="s">
        <v>137</v>
      </c>
      <c r="F162" s="51"/>
      <c r="G162" s="51">
        <v>2028.99</v>
      </c>
      <c r="H162" s="24">
        <f t="shared" si="2"/>
        <v>244147.86000000092</v>
      </c>
      <c r="I162" s="51"/>
    </row>
    <row r="163" spans="1:11" hidden="1" x14ac:dyDescent="0.25">
      <c r="A163" s="15"/>
      <c r="B163" s="15"/>
      <c r="C163" s="53">
        <v>42398</v>
      </c>
      <c r="D163" s="15" t="s">
        <v>37</v>
      </c>
      <c r="E163" s="15" t="s">
        <v>83</v>
      </c>
      <c r="F163" s="51"/>
      <c r="G163" s="24">
        <v>3.48</v>
      </c>
      <c r="H163" s="24">
        <f t="shared" si="2"/>
        <v>244144.38000000091</v>
      </c>
      <c r="I163" s="51"/>
    </row>
    <row r="164" spans="1:11" hidden="1" x14ac:dyDescent="0.25">
      <c r="A164" s="15"/>
      <c r="B164" s="15"/>
      <c r="C164" s="53">
        <v>42398</v>
      </c>
      <c r="D164" s="15" t="s">
        <v>44</v>
      </c>
      <c r="E164" s="15" t="s">
        <v>175</v>
      </c>
      <c r="F164" s="51"/>
      <c r="G164" s="51">
        <v>11001</v>
      </c>
      <c r="H164" s="24">
        <f t="shared" si="2"/>
        <v>233143.38000000091</v>
      </c>
      <c r="I164" s="51"/>
    </row>
    <row r="165" spans="1:11" hidden="1" x14ac:dyDescent="0.25">
      <c r="A165" s="15"/>
      <c r="B165" s="15"/>
      <c r="C165" s="53">
        <v>42398</v>
      </c>
      <c r="D165" s="15" t="s">
        <v>37</v>
      </c>
      <c r="E165" s="15" t="s">
        <v>83</v>
      </c>
      <c r="F165" s="51"/>
      <c r="G165" s="24">
        <v>3.48</v>
      </c>
      <c r="H165" s="24">
        <f t="shared" si="2"/>
        <v>233139.9000000009</v>
      </c>
      <c r="I165" s="51"/>
    </row>
    <row r="166" spans="1:11" hidden="1" x14ac:dyDescent="0.25">
      <c r="A166" s="15"/>
      <c r="B166" s="15"/>
      <c r="C166" s="53">
        <v>42398</v>
      </c>
      <c r="D166" s="15" t="s">
        <v>44</v>
      </c>
      <c r="E166" s="15" t="s">
        <v>118</v>
      </c>
      <c r="F166" s="51"/>
      <c r="G166" s="51">
        <v>1675.99</v>
      </c>
      <c r="H166" s="24">
        <f t="shared" si="2"/>
        <v>231463.91000000091</v>
      </c>
      <c r="I166" s="51"/>
    </row>
    <row r="167" spans="1:11" hidden="1" x14ac:dyDescent="0.25">
      <c r="A167" s="15"/>
      <c r="B167" s="15"/>
      <c r="C167" s="53">
        <v>42398</v>
      </c>
      <c r="D167" s="15" t="s">
        <v>37</v>
      </c>
      <c r="E167" s="15" t="s">
        <v>83</v>
      </c>
      <c r="F167" s="51"/>
      <c r="G167" s="24">
        <v>3.48</v>
      </c>
      <c r="H167" s="24">
        <f t="shared" si="2"/>
        <v>231460.4300000009</v>
      </c>
      <c r="I167" s="51"/>
    </row>
    <row r="168" spans="1:11" hidden="1" x14ac:dyDescent="0.25">
      <c r="A168" s="15"/>
      <c r="B168" s="15"/>
      <c r="C168" s="53">
        <v>42398</v>
      </c>
      <c r="D168" s="15" t="s">
        <v>44</v>
      </c>
      <c r="E168" s="15" t="s">
        <v>134</v>
      </c>
      <c r="F168" s="51"/>
      <c r="G168" s="51">
        <v>1717.99</v>
      </c>
      <c r="H168" s="24">
        <f t="shared" si="2"/>
        <v>229742.4400000009</v>
      </c>
      <c r="I168" s="51"/>
    </row>
    <row r="169" spans="1:11" hidden="1" x14ac:dyDescent="0.25">
      <c r="A169" s="15"/>
      <c r="B169" s="15"/>
      <c r="C169" s="53">
        <v>42398</v>
      </c>
      <c r="D169" s="15" t="s">
        <v>37</v>
      </c>
      <c r="E169" s="15" t="s">
        <v>83</v>
      </c>
      <c r="F169" s="51"/>
      <c r="G169" s="24">
        <v>3.48</v>
      </c>
      <c r="H169" s="24">
        <f t="shared" si="2"/>
        <v>229738.96000000089</v>
      </c>
      <c r="I169" s="51"/>
      <c r="J169" s="91">
        <f>SUM(J6:J168)</f>
        <v>130426</v>
      </c>
      <c r="K169">
        <f>SUM(K6:K168)</f>
        <v>12722</v>
      </c>
    </row>
    <row r="170" spans="1:11" hidden="1" x14ac:dyDescent="0.25">
      <c r="A170" s="15"/>
      <c r="B170" s="15"/>
      <c r="C170" s="53">
        <v>42398</v>
      </c>
      <c r="D170" s="15" t="s">
        <v>34</v>
      </c>
      <c r="E170" s="15" t="s">
        <v>484</v>
      </c>
      <c r="F170" s="51">
        <v>102826.7</v>
      </c>
      <c r="G170" s="24"/>
      <c r="H170" s="24">
        <f t="shared" si="2"/>
        <v>332565.66000000091</v>
      </c>
      <c r="I170" s="51"/>
      <c r="J170" s="1"/>
    </row>
    <row r="171" spans="1:11" hidden="1" x14ac:dyDescent="0.25">
      <c r="A171" s="15"/>
      <c r="B171" s="15"/>
      <c r="C171" s="53">
        <v>42398</v>
      </c>
      <c r="D171" s="15" t="s">
        <v>37</v>
      </c>
      <c r="E171" s="15" t="s">
        <v>164</v>
      </c>
      <c r="F171" s="51"/>
      <c r="G171" s="51">
        <v>140</v>
      </c>
      <c r="H171" s="24">
        <f t="shared" si="2"/>
        <v>332425.66000000091</v>
      </c>
      <c r="I171" s="51"/>
    </row>
    <row r="172" spans="1:11" hidden="1" x14ac:dyDescent="0.25">
      <c r="A172" s="15"/>
      <c r="B172" s="15"/>
      <c r="C172" s="53">
        <v>42398</v>
      </c>
      <c r="D172" s="15" t="s">
        <v>37</v>
      </c>
      <c r="E172" s="15" t="s">
        <v>165</v>
      </c>
      <c r="F172" s="51"/>
      <c r="G172" s="51">
        <v>22.4</v>
      </c>
      <c r="H172" s="24">
        <f t="shared" si="2"/>
        <v>332403.26000000088</v>
      </c>
      <c r="I172" s="51"/>
    </row>
    <row r="173" spans="1:11" hidden="1" x14ac:dyDescent="0.25">
      <c r="A173" s="15"/>
      <c r="B173" s="15"/>
      <c r="C173" s="53">
        <v>42398</v>
      </c>
      <c r="D173" s="15" t="s">
        <v>37</v>
      </c>
      <c r="E173" s="15" t="s">
        <v>482</v>
      </c>
      <c r="F173" s="51"/>
      <c r="G173" s="51">
        <v>300</v>
      </c>
      <c r="H173" s="24">
        <f t="shared" si="2"/>
        <v>332103.26000000088</v>
      </c>
      <c r="I173" s="51"/>
    </row>
    <row r="174" spans="1:11" hidden="1" x14ac:dyDescent="0.25">
      <c r="A174" s="15"/>
      <c r="B174" s="15"/>
      <c r="C174" s="53">
        <v>42398</v>
      </c>
      <c r="D174" s="15" t="s">
        <v>37</v>
      </c>
      <c r="E174" s="15" t="s">
        <v>163</v>
      </c>
      <c r="F174" s="51"/>
      <c r="G174" s="51">
        <v>48</v>
      </c>
      <c r="H174" s="24">
        <f t="shared" si="2"/>
        <v>332055.26000000088</v>
      </c>
      <c r="I174" s="51"/>
      <c r="J174" s="7">
        <f>SUM(G6:G174)-G161-G146-G145-G143-G119-G114-G113-G111-G62-G58-G57-G48-G36</f>
        <v>752640.03999999922</v>
      </c>
    </row>
    <row r="175" spans="1:11" x14ac:dyDescent="0.25">
      <c r="A175" s="67"/>
      <c r="B175" s="67"/>
      <c r="C175" s="67"/>
      <c r="D175" s="67"/>
      <c r="E175" s="67" t="s">
        <v>480</v>
      </c>
      <c r="F175" s="68"/>
      <c r="G175" s="68"/>
      <c r="H175" s="70">
        <f t="shared" si="2"/>
        <v>332055.26000000088</v>
      </c>
      <c r="I175" s="67"/>
    </row>
    <row r="176" spans="1:11" x14ac:dyDescent="0.25">
      <c r="A176" s="67"/>
      <c r="B176" s="67"/>
      <c r="C176" s="67"/>
      <c r="D176" s="67"/>
      <c r="E176" s="67" t="s">
        <v>483</v>
      </c>
      <c r="F176" s="68"/>
      <c r="G176" s="68"/>
      <c r="H176" s="70">
        <f t="shared" si="2"/>
        <v>332055.26000000088</v>
      </c>
      <c r="I176" s="67"/>
    </row>
    <row r="177" spans="1:9" x14ac:dyDescent="0.25">
      <c r="A177" s="15">
        <v>4366</v>
      </c>
      <c r="B177" s="53">
        <v>42402</v>
      </c>
      <c r="C177" s="53"/>
      <c r="D177" s="15" t="s">
        <v>432</v>
      </c>
      <c r="E177" s="15" t="s">
        <v>492</v>
      </c>
      <c r="F177" s="51"/>
      <c r="G177" s="51">
        <v>43168.27</v>
      </c>
      <c r="H177" s="13">
        <f t="shared" si="2"/>
        <v>288886.99000000086</v>
      </c>
      <c r="I177" s="51"/>
    </row>
    <row r="178" spans="1:9" hidden="1" x14ac:dyDescent="0.25">
      <c r="A178" s="15"/>
      <c r="B178" s="15"/>
      <c r="C178" s="53">
        <v>42402</v>
      </c>
      <c r="D178" s="15" t="s">
        <v>145</v>
      </c>
      <c r="E178" s="15" t="s">
        <v>146</v>
      </c>
      <c r="F178" s="51"/>
      <c r="G178" s="51">
        <v>1344</v>
      </c>
      <c r="H178" s="13">
        <f t="shared" ref="H178:H241" si="3">H177+F178-G178</f>
        <v>287542.99000000086</v>
      </c>
      <c r="I178" s="51"/>
    </row>
    <row r="179" spans="1:9" hidden="1" x14ac:dyDescent="0.25">
      <c r="A179" s="15"/>
      <c r="B179" s="15"/>
      <c r="C179" s="53">
        <v>42402</v>
      </c>
      <c r="D179" s="15" t="s">
        <v>136</v>
      </c>
      <c r="E179" s="15" t="s">
        <v>493</v>
      </c>
      <c r="F179" s="51"/>
      <c r="G179" s="51">
        <v>6646.22</v>
      </c>
      <c r="H179" s="13">
        <f t="shared" si="3"/>
        <v>280896.77000000089</v>
      </c>
      <c r="I179" s="51"/>
    </row>
    <row r="180" spans="1:9" hidden="1" x14ac:dyDescent="0.25">
      <c r="A180" s="15"/>
      <c r="B180" s="15"/>
      <c r="C180" s="53">
        <v>42402</v>
      </c>
      <c r="D180" s="15" t="s">
        <v>37</v>
      </c>
      <c r="E180" s="15" t="s">
        <v>83</v>
      </c>
      <c r="F180" s="51"/>
      <c r="G180" s="24">
        <v>3.48</v>
      </c>
      <c r="H180" s="13">
        <f t="shared" si="3"/>
        <v>280893.29000000091</v>
      </c>
      <c r="I180" s="51"/>
    </row>
    <row r="181" spans="1:9" hidden="1" x14ac:dyDescent="0.25">
      <c r="A181" s="15"/>
      <c r="B181" s="15"/>
      <c r="C181" s="53">
        <v>42402</v>
      </c>
      <c r="D181" s="15" t="s">
        <v>278</v>
      </c>
      <c r="E181" s="15" t="s">
        <v>439</v>
      </c>
      <c r="F181" s="51"/>
      <c r="G181" s="51">
        <v>27840</v>
      </c>
      <c r="H181" s="13">
        <f t="shared" si="3"/>
        <v>253053.29000000091</v>
      </c>
      <c r="I181" s="51"/>
    </row>
    <row r="182" spans="1:9" hidden="1" x14ac:dyDescent="0.25">
      <c r="A182" s="15"/>
      <c r="B182" s="15"/>
      <c r="C182" s="53">
        <v>42402</v>
      </c>
      <c r="D182" s="15" t="s">
        <v>37</v>
      </c>
      <c r="E182" s="15" t="s">
        <v>83</v>
      </c>
      <c r="F182" s="51"/>
      <c r="G182" s="24">
        <v>3.48</v>
      </c>
      <c r="H182" s="13">
        <f t="shared" si="3"/>
        <v>253049.8100000009</v>
      </c>
      <c r="I182" s="51"/>
    </row>
    <row r="183" spans="1:9" hidden="1" x14ac:dyDescent="0.25">
      <c r="A183" s="15"/>
      <c r="B183" s="15"/>
      <c r="C183" s="53">
        <v>42402</v>
      </c>
      <c r="D183" s="15" t="s">
        <v>494</v>
      </c>
      <c r="E183" s="15" t="s">
        <v>253</v>
      </c>
      <c r="F183" s="51"/>
      <c r="G183" s="51">
        <v>2446</v>
      </c>
      <c r="H183" s="13">
        <f t="shared" si="3"/>
        <v>250603.8100000009</v>
      </c>
      <c r="I183" s="51"/>
    </row>
    <row r="184" spans="1:9" hidden="1" x14ac:dyDescent="0.25">
      <c r="A184" s="15"/>
      <c r="B184" s="15"/>
      <c r="C184" s="53">
        <v>42402</v>
      </c>
      <c r="D184" s="15" t="s">
        <v>37</v>
      </c>
      <c r="E184" s="15" t="s">
        <v>83</v>
      </c>
      <c r="F184" s="51"/>
      <c r="G184" s="24">
        <v>3.48</v>
      </c>
      <c r="H184" s="13">
        <f t="shared" si="3"/>
        <v>250600.33000000089</v>
      </c>
      <c r="I184" s="51"/>
    </row>
    <row r="185" spans="1:9" hidden="1" x14ac:dyDescent="0.25">
      <c r="A185" s="15"/>
      <c r="B185" s="15"/>
      <c r="C185" s="53">
        <v>42402</v>
      </c>
      <c r="D185" s="15" t="s">
        <v>145</v>
      </c>
      <c r="E185" s="15" t="s">
        <v>146</v>
      </c>
      <c r="F185" s="51"/>
      <c r="G185" s="51">
        <v>1637</v>
      </c>
      <c r="H185" s="13">
        <f t="shared" si="3"/>
        <v>248963.33000000089</v>
      </c>
      <c r="I185" s="51"/>
    </row>
    <row r="186" spans="1:9" hidden="1" x14ac:dyDescent="0.25">
      <c r="A186" s="15"/>
      <c r="B186" s="15"/>
      <c r="C186" s="53">
        <v>42402</v>
      </c>
      <c r="D186" s="15" t="s">
        <v>145</v>
      </c>
      <c r="E186" s="15" t="s">
        <v>146</v>
      </c>
      <c r="F186" s="51"/>
      <c r="G186" s="51">
        <v>2096</v>
      </c>
      <c r="H186" s="13">
        <f t="shared" si="3"/>
        <v>246867.33000000089</v>
      </c>
      <c r="I186" s="51"/>
    </row>
    <row r="187" spans="1:9" hidden="1" x14ac:dyDescent="0.25">
      <c r="A187" s="15"/>
      <c r="B187" s="15"/>
      <c r="C187" s="53">
        <v>42402</v>
      </c>
      <c r="D187" s="15" t="s">
        <v>145</v>
      </c>
      <c r="E187" s="15" t="s">
        <v>146</v>
      </c>
      <c r="F187" s="51"/>
      <c r="G187" s="51">
        <v>2531</v>
      </c>
      <c r="H187" s="13">
        <f t="shared" si="3"/>
        <v>244336.33000000089</v>
      </c>
      <c r="I187" s="51"/>
    </row>
    <row r="188" spans="1:9" hidden="1" x14ac:dyDescent="0.25">
      <c r="A188" s="15"/>
      <c r="B188" s="15"/>
      <c r="C188" s="53">
        <v>42402</v>
      </c>
      <c r="D188" s="15" t="s">
        <v>145</v>
      </c>
      <c r="E188" s="15" t="s">
        <v>146</v>
      </c>
      <c r="F188" s="51"/>
      <c r="G188" s="51">
        <v>1558</v>
      </c>
      <c r="H188" s="13">
        <f t="shared" si="3"/>
        <v>242778.33000000089</v>
      </c>
      <c r="I188" s="51"/>
    </row>
    <row r="189" spans="1:9" hidden="1" x14ac:dyDescent="0.25">
      <c r="A189" s="15"/>
      <c r="B189" s="15"/>
      <c r="C189" s="53">
        <v>42402</v>
      </c>
      <c r="D189" s="15" t="s">
        <v>145</v>
      </c>
      <c r="E189" s="15" t="s">
        <v>146</v>
      </c>
      <c r="F189" s="51"/>
      <c r="G189" s="51">
        <v>3045</v>
      </c>
      <c r="H189" s="13">
        <f t="shared" si="3"/>
        <v>239733.33000000089</v>
      </c>
      <c r="I189" s="51"/>
    </row>
    <row r="190" spans="1:9" hidden="1" x14ac:dyDescent="0.25">
      <c r="A190" s="15"/>
      <c r="B190" s="15"/>
      <c r="C190" s="53">
        <v>42402</v>
      </c>
      <c r="D190" s="15" t="s">
        <v>145</v>
      </c>
      <c r="E190" s="15" t="s">
        <v>146</v>
      </c>
      <c r="F190" s="51"/>
      <c r="G190" s="51">
        <v>59012</v>
      </c>
      <c r="H190" s="13">
        <f t="shared" si="3"/>
        <v>180721.33000000089</v>
      </c>
      <c r="I190" s="51"/>
    </row>
    <row r="191" spans="1:9" hidden="1" x14ac:dyDescent="0.25">
      <c r="A191" s="15"/>
      <c r="B191" s="15"/>
      <c r="C191" s="53">
        <v>42402</v>
      </c>
      <c r="D191" s="15" t="s">
        <v>145</v>
      </c>
      <c r="E191" s="15" t="s">
        <v>146</v>
      </c>
      <c r="F191" s="51"/>
      <c r="G191" s="51">
        <v>3749</v>
      </c>
      <c r="H191" s="13">
        <f t="shared" si="3"/>
        <v>176972.33000000089</v>
      </c>
      <c r="I191" s="51"/>
    </row>
    <row r="192" spans="1:9" hidden="1" x14ac:dyDescent="0.25">
      <c r="A192" s="15"/>
      <c r="B192" s="15"/>
      <c r="C192" s="53">
        <v>42402</v>
      </c>
      <c r="D192" s="15" t="s">
        <v>145</v>
      </c>
      <c r="E192" s="15" t="s">
        <v>146</v>
      </c>
      <c r="F192" s="51"/>
      <c r="G192" s="51">
        <v>3613</v>
      </c>
      <c r="H192" s="13">
        <f t="shared" si="3"/>
        <v>173359.33000000089</v>
      </c>
      <c r="I192" s="51"/>
    </row>
    <row r="193" spans="1:9" hidden="1" x14ac:dyDescent="0.25">
      <c r="A193" s="15"/>
      <c r="B193" s="15"/>
      <c r="C193" s="53">
        <v>42404</v>
      </c>
      <c r="D193" s="15" t="s">
        <v>89</v>
      </c>
      <c r="E193" s="15" t="s">
        <v>36</v>
      </c>
      <c r="F193" s="51"/>
      <c r="G193" s="51">
        <v>26385</v>
      </c>
      <c r="H193" s="13">
        <f t="shared" si="3"/>
        <v>146974.33000000089</v>
      </c>
      <c r="I193" s="51"/>
    </row>
    <row r="194" spans="1:9" hidden="1" x14ac:dyDescent="0.25">
      <c r="A194" s="15"/>
      <c r="B194" s="15"/>
      <c r="C194" s="53">
        <v>42404</v>
      </c>
      <c r="D194" s="15" t="s">
        <v>37</v>
      </c>
      <c r="E194" s="15" t="s">
        <v>83</v>
      </c>
      <c r="F194" s="51"/>
      <c r="G194" s="24">
        <v>3.48</v>
      </c>
      <c r="H194" s="13">
        <f t="shared" si="3"/>
        <v>146970.85000000088</v>
      </c>
      <c r="I194" s="51"/>
    </row>
    <row r="195" spans="1:9" hidden="1" x14ac:dyDescent="0.25">
      <c r="A195" s="15"/>
      <c r="B195" s="15"/>
      <c r="C195" s="53">
        <v>42404</v>
      </c>
      <c r="D195" s="15" t="s">
        <v>495</v>
      </c>
      <c r="E195" s="15" t="s">
        <v>496</v>
      </c>
      <c r="F195" s="51"/>
      <c r="G195" s="51">
        <v>5039.8</v>
      </c>
      <c r="H195" s="13">
        <f t="shared" si="3"/>
        <v>141931.05000000089</v>
      </c>
      <c r="I195" s="51"/>
    </row>
    <row r="196" spans="1:9" hidden="1" x14ac:dyDescent="0.25">
      <c r="A196" s="15"/>
      <c r="B196" s="15"/>
      <c r="C196" s="53">
        <v>42404</v>
      </c>
      <c r="D196" s="15" t="s">
        <v>37</v>
      </c>
      <c r="E196" s="15" t="s">
        <v>83</v>
      </c>
      <c r="F196" s="51"/>
      <c r="G196" s="24">
        <v>3.48</v>
      </c>
      <c r="H196" s="13">
        <f t="shared" si="3"/>
        <v>141927.57000000088</v>
      </c>
      <c r="I196" s="51"/>
    </row>
    <row r="197" spans="1:9" hidden="1" x14ac:dyDescent="0.25">
      <c r="A197" s="15"/>
      <c r="B197" s="15"/>
      <c r="C197" s="53">
        <v>42404</v>
      </c>
      <c r="D197" s="15" t="s">
        <v>145</v>
      </c>
      <c r="E197" s="15" t="s">
        <v>146</v>
      </c>
      <c r="F197" s="51"/>
      <c r="G197" s="51">
        <v>405</v>
      </c>
      <c r="H197" s="13">
        <f t="shared" si="3"/>
        <v>141522.57000000088</v>
      </c>
      <c r="I197" s="51"/>
    </row>
    <row r="198" spans="1:9" hidden="1" x14ac:dyDescent="0.25">
      <c r="A198" s="15"/>
      <c r="B198" s="15"/>
      <c r="C198" s="53">
        <v>42404</v>
      </c>
      <c r="D198" s="15" t="s">
        <v>224</v>
      </c>
      <c r="E198" s="15" t="s">
        <v>497</v>
      </c>
      <c r="F198" s="51"/>
      <c r="G198" s="51">
        <v>9140.7999999999993</v>
      </c>
      <c r="H198" s="13">
        <f t="shared" si="3"/>
        <v>132381.77000000089</v>
      </c>
      <c r="I198" s="51"/>
    </row>
    <row r="199" spans="1:9" hidden="1" x14ac:dyDescent="0.25">
      <c r="A199" s="15"/>
      <c r="B199" s="15"/>
      <c r="C199" s="53">
        <v>42404</v>
      </c>
      <c r="D199" s="15" t="s">
        <v>37</v>
      </c>
      <c r="E199" s="15" t="s">
        <v>83</v>
      </c>
      <c r="F199" s="51"/>
      <c r="G199" s="24">
        <v>3.48</v>
      </c>
      <c r="H199" s="13">
        <f t="shared" si="3"/>
        <v>132378.29000000088</v>
      </c>
      <c r="I199" s="51"/>
    </row>
    <row r="200" spans="1:9" hidden="1" x14ac:dyDescent="0.25">
      <c r="A200" s="15"/>
      <c r="B200" s="15"/>
      <c r="C200" s="53">
        <v>42404</v>
      </c>
      <c r="D200" s="15" t="s">
        <v>37</v>
      </c>
      <c r="E200" s="67" t="s">
        <v>218</v>
      </c>
      <c r="F200" s="51"/>
      <c r="G200" s="24">
        <v>3.48</v>
      </c>
      <c r="H200" s="13">
        <f t="shared" si="3"/>
        <v>132374.81000000087</v>
      </c>
      <c r="I200" s="51"/>
    </row>
    <row r="201" spans="1:9" hidden="1" x14ac:dyDescent="0.25">
      <c r="A201" s="15"/>
      <c r="B201" s="15"/>
      <c r="C201" s="53">
        <v>42406</v>
      </c>
      <c r="D201" s="15" t="s">
        <v>462</v>
      </c>
      <c r="E201" s="15" t="s">
        <v>36</v>
      </c>
      <c r="F201" s="51"/>
      <c r="G201" s="51">
        <v>5980.25</v>
      </c>
      <c r="H201" s="13">
        <f t="shared" si="3"/>
        <v>126394.56000000087</v>
      </c>
      <c r="I201" s="51"/>
    </row>
    <row r="202" spans="1:9" hidden="1" x14ac:dyDescent="0.25">
      <c r="A202" s="15"/>
      <c r="B202" s="15"/>
      <c r="C202" s="53">
        <v>42406</v>
      </c>
      <c r="D202" s="15" t="s">
        <v>37</v>
      </c>
      <c r="E202" s="15" t="s">
        <v>83</v>
      </c>
      <c r="F202" s="51"/>
      <c r="G202" s="24">
        <v>3.48</v>
      </c>
      <c r="H202" s="13">
        <f t="shared" si="3"/>
        <v>126391.08000000087</v>
      </c>
      <c r="I202" s="51"/>
    </row>
    <row r="203" spans="1:9" hidden="1" x14ac:dyDescent="0.25">
      <c r="A203" s="15"/>
      <c r="B203" s="15"/>
      <c r="C203" s="53">
        <v>42406</v>
      </c>
      <c r="D203" s="15" t="s">
        <v>498</v>
      </c>
      <c r="E203" s="15" t="s">
        <v>499</v>
      </c>
      <c r="F203" s="51"/>
      <c r="G203" s="51">
        <v>1786.4</v>
      </c>
      <c r="H203" s="13">
        <f t="shared" si="3"/>
        <v>124604.68000000088</v>
      </c>
      <c r="I203" s="51"/>
    </row>
    <row r="204" spans="1:9" hidden="1" x14ac:dyDescent="0.25">
      <c r="A204" s="15"/>
      <c r="B204" s="15"/>
      <c r="C204" s="53">
        <v>42406</v>
      </c>
      <c r="D204" s="15" t="s">
        <v>37</v>
      </c>
      <c r="E204" s="15" t="s">
        <v>83</v>
      </c>
      <c r="F204" s="51"/>
      <c r="G204" s="24">
        <v>3.48</v>
      </c>
      <c r="H204" s="13">
        <f t="shared" si="3"/>
        <v>124601.20000000088</v>
      </c>
      <c r="I204" s="51"/>
    </row>
    <row r="205" spans="1:9" hidden="1" x14ac:dyDescent="0.25">
      <c r="A205" s="15"/>
      <c r="B205" s="15"/>
      <c r="C205" s="53">
        <v>42406</v>
      </c>
      <c r="D205" s="15" t="s">
        <v>144</v>
      </c>
      <c r="E205" s="15" t="s">
        <v>500</v>
      </c>
      <c r="F205" s="51"/>
      <c r="G205" s="51">
        <v>1468</v>
      </c>
      <c r="H205" s="13">
        <f t="shared" si="3"/>
        <v>123133.20000000088</v>
      </c>
      <c r="I205" s="51"/>
    </row>
    <row r="206" spans="1:9" x14ac:dyDescent="0.25">
      <c r="A206" s="15">
        <v>4367</v>
      </c>
      <c r="B206" s="53">
        <v>42408</v>
      </c>
      <c r="C206" s="53"/>
      <c r="D206" s="15" t="s">
        <v>432</v>
      </c>
      <c r="E206" s="15" t="s">
        <v>142</v>
      </c>
      <c r="F206" s="51"/>
      <c r="G206" s="51">
        <v>44880.5</v>
      </c>
      <c r="H206" s="13">
        <f t="shared" si="3"/>
        <v>78252.700000000885</v>
      </c>
      <c r="I206" s="51"/>
    </row>
    <row r="207" spans="1:9" hidden="1" x14ac:dyDescent="0.25">
      <c r="A207" s="15"/>
      <c r="B207" s="15"/>
      <c r="C207" s="53">
        <v>42408</v>
      </c>
      <c r="D207" s="15" t="s">
        <v>145</v>
      </c>
      <c r="E207" s="15" t="s">
        <v>146</v>
      </c>
      <c r="F207" s="51"/>
      <c r="G207" s="51">
        <v>135</v>
      </c>
      <c r="H207" s="13">
        <f t="shared" si="3"/>
        <v>78117.700000000885</v>
      </c>
      <c r="I207" s="51"/>
    </row>
    <row r="208" spans="1:9" hidden="1" x14ac:dyDescent="0.25">
      <c r="A208" s="15"/>
      <c r="B208" s="15"/>
      <c r="C208" s="53">
        <v>42408</v>
      </c>
      <c r="D208" s="15" t="s">
        <v>169</v>
      </c>
      <c r="E208" s="15" t="s">
        <v>139</v>
      </c>
      <c r="F208" s="51"/>
      <c r="G208" s="51">
        <v>3543.22</v>
      </c>
      <c r="H208" s="13">
        <f t="shared" si="3"/>
        <v>74574.480000000884</v>
      </c>
      <c r="I208" s="51"/>
    </row>
    <row r="209" spans="1:9" hidden="1" x14ac:dyDescent="0.25">
      <c r="A209" s="15"/>
      <c r="B209" s="15"/>
      <c r="C209" s="53">
        <v>42408</v>
      </c>
      <c r="D209" s="15" t="s">
        <v>37</v>
      </c>
      <c r="E209" s="15" t="s">
        <v>83</v>
      </c>
      <c r="F209" s="51"/>
      <c r="G209" s="24">
        <v>3.48</v>
      </c>
      <c r="H209" s="13">
        <f t="shared" si="3"/>
        <v>74571.000000000888</v>
      </c>
      <c r="I209" s="51"/>
    </row>
    <row r="210" spans="1:9" hidden="1" x14ac:dyDescent="0.25">
      <c r="A210" s="15"/>
      <c r="B210" s="15"/>
      <c r="C210" s="53">
        <v>42409</v>
      </c>
      <c r="D210" s="15" t="s">
        <v>145</v>
      </c>
      <c r="E210" s="15" t="s">
        <v>146</v>
      </c>
      <c r="F210" s="51"/>
      <c r="G210" s="51">
        <v>782</v>
      </c>
      <c r="H210" s="13">
        <f t="shared" si="3"/>
        <v>73789.000000000888</v>
      </c>
      <c r="I210" s="51"/>
    </row>
    <row r="211" spans="1:9" hidden="1" x14ac:dyDescent="0.25">
      <c r="A211" s="15"/>
      <c r="B211" s="15"/>
      <c r="C211" s="53">
        <v>42409</v>
      </c>
      <c r="D211" s="15" t="s">
        <v>145</v>
      </c>
      <c r="E211" s="15" t="s">
        <v>146</v>
      </c>
      <c r="F211" s="51"/>
      <c r="G211" s="51">
        <v>942</v>
      </c>
      <c r="H211" s="13">
        <f t="shared" si="3"/>
        <v>72847.000000000888</v>
      </c>
      <c r="I211" s="51"/>
    </row>
    <row r="212" spans="1:9" hidden="1" x14ac:dyDescent="0.25">
      <c r="A212" s="15"/>
      <c r="B212" s="15"/>
      <c r="C212" s="53">
        <v>42409</v>
      </c>
      <c r="D212" s="15" t="s">
        <v>145</v>
      </c>
      <c r="E212" s="15" t="s">
        <v>146</v>
      </c>
      <c r="F212" s="51"/>
      <c r="G212" s="51">
        <v>1779</v>
      </c>
      <c r="H212" s="13">
        <f t="shared" si="3"/>
        <v>71068.000000000888</v>
      </c>
      <c r="I212" s="51"/>
    </row>
    <row r="213" spans="1:9" hidden="1" x14ac:dyDescent="0.25">
      <c r="A213" s="15"/>
      <c r="B213" s="15"/>
      <c r="C213" s="53">
        <v>42409</v>
      </c>
      <c r="D213" s="15" t="s">
        <v>145</v>
      </c>
      <c r="E213" s="15" t="s">
        <v>146</v>
      </c>
      <c r="F213" s="51"/>
      <c r="G213" s="51">
        <v>1068</v>
      </c>
      <c r="H213" s="13">
        <f t="shared" si="3"/>
        <v>70000.000000000888</v>
      </c>
      <c r="I213" s="51"/>
    </row>
    <row r="214" spans="1:9" hidden="1" x14ac:dyDescent="0.25">
      <c r="A214" s="15"/>
      <c r="B214" s="15"/>
      <c r="C214" s="53">
        <v>42409</v>
      </c>
      <c r="D214" s="15" t="s">
        <v>145</v>
      </c>
      <c r="E214" s="15" t="s">
        <v>146</v>
      </c>
      <c r="F214" s="51"/>
      <c r="G214" s="51">
        <v>783</v>
      </c>
      <c r="H214" s="13">
        <f t="shared" si="3"/>
        <v>69217.000000000888</v>
      </c>
      <c r="I214" s="51"/>
    </row>
    <row r="215" spans="1:9" hidden="1" x14ac:dyDescent="0.25">
      <c r="A215" s="15"/>
      <c r="B215" s="15"/>
      <c r="C215" s="53">
        <v>42409</v>
      </c>
      <c r="D215" s="15" t="s">
        <v>145</v>
      </c>
      <c r="E215" s="15" t="s">
        <v>146</v>
      </c>
      <c r="F215" s="51"/>
      <c r="G215" s="51">
        <v>1851</v>
      </c>
      <c r="H215" s="13">
        <f t="shared" si="3"/>
        <v>67366.000000000888</v>
      </c>
      <c r="I215" s="51"/>
    </row>
    <row r="216" spans="1:9" hidden="1" x14ac:dyDescent="0.25">
      <c r="A216" s="15"/>
      <c r="B216" s="15"/>
      <c r="C216" s="53">
        <v>42409</v>
      </c>
      <c r="D216" s="15" t="s">
        <v>140</v>
      </c>
      <c r="E216" s="15" t="s">
        <v>465</v>
      </c>
      <c r="F216" s="51"/>
      <c r="G216" s="51">
        <v>890.3</v>
      </c>
      <c r="H216" s="13">
        <f t="shared" si="3"/>
        <v>66475.700000000885</v>
      </c>
      <c r="I216" s="51"/>
    </row>
    <row r="217" spans="1:9" hidden="1" x14ac:dyDescent="0.25">
      <c r="A217" s="15"/>
      <c r="B217" s="15"/>
      <c r="C217" s="53">
        <v>42409</v>
      </c>
      <c r="D217" s="15" t="s">
        <v>37</v>
      </c>
      <c r="E217" s="15" t="s">
        <v>83</v>
      </c>
      <c r="F217" s="51"/>
      <c r="G217" s="24">
        <v>3.48</v>
      </c>
      <c r="H217" s="13">
        <f t="shared" si="3"/>
        <v>66472.220000000889</v>
      </c>
      <c r="I217" s="51"/>
    </row>
    <row r="218" spans="1:9" hidden="1" x14ac:dyDescent="0.25">
      <c r="A218" s="15"/>
      <c r="B218" s="15"/>
      <c r="C218" s="53">
        <v>42409</v>
      </c>
      <c r="D218" s="15" t="s">
        <v>145</v>
      </c>
      <c r="E218" s="15" t="s">
        <v>146</v>
      </c>
      <c r="F218" s="51"/>
      <c r="G218" s="51">
        <v>1630</v>
      </c>
      <c r="H218" s="13">
        <f t="shared" si="3"/>
        <v>64842.220000000889</v>
      </c>
      <c r="I218" s="51"/>
    </row>
    <row r="219" spans="1:9" hidden="1" x14ac:dyDescent="0.25">
      <c r="A219" s="15"/>
      <c r="B219" s="15"/>
      <c r="C219" s="53">
        <v>42409</v>
      </c>
      <c r="D219" s="15" t="s">
        <v>37</v>
      </c>
      <c r="E219" s="67" t="s">
        <v>419</v>
      </c>
      <c r="F219" s="51"/>
      <c r="G219" s="24">
        <v>3.48</v>
      </c>
      <c r="H219" s="13">
        <f t="shared" si="3"/>
        <v>64838.740000000886</v>
      </c>
      <c r="I219" s="51"/>
    </row>
    <row r="220" spans="1:9" hidden="1" x14ac:dyDescent="0.25">
      <c r="A220" s="15"/>
      <c r="B220" s="15"/>
      <c r="C220" s="53">
        <v>42412</v>
      </c>
      <c r="D220" s="15" t="s">
        <v>34</v>
      </c>
      <c r="E220" s="20" t="s">
        <v>525</v>
      </c>
      <c r="F220" s="51">
        <v>400000</v>
      </c>
      <c r="G220" s="24"/>
      <c r="H220" s="13">
        <f t="shared" si="3"/>
        <v>464838.74000000086</v>
      </c>
      <c r="I220" s="51"/>
    </row>
    <row r="221" spans="1:9" x14ac:dyDescent="0.25">
      <c r="A221" s="15">
        <v>4368</v>
      </c>
      <c r="B221" s="53">
        <v>42412</v>
      </c>
      <c r="C221" s="53"/>
      <c r="D221" s="15" t="s">
        <v>432</v>
      </c>
      <c r="E221" s="15" t="s">
        <v>502</v>
      </c>
      <c r="F221" s="51"/>
      <c r="G221" s="51">
        <v>88336.55</v>
      </c>
      <c r="H221" s="13">
        <f t="shared" si="3"/>
        <v>376502.19000000088</v>
      </c>
      <c r="I221" s="51"/>
    </row>
    <row r="222" spans="1:9" hidden="1" x14ac:dyDescent="0.25">
      <c r="A222" s="15"/>
      <c r="B222" s="15"/>
      <c r="C222" s="53">
        <v>42413</v>
      </c>
      <c r="D222" s="15" t="s">
        <v>503</v>
      </c>
      <c r="E222" s="15" t="s">
        <v>133</v>
      </c>
      <c r="F222" s="51"/>
      <c r="G222" s="51">
        <v>6397.94</v>
      </c>
      <c r="H222" s="13">
        <f t="shared" si="3"/>
        <v>370104.25000000087</v>
      </c>
      <c r="I222" s="51"/>
    </row>
    <row r="223" spans="1:9" hidden="1" x14ac:dyDescent="0.25">
      <c r="A223" s="15"/>
      <c r="B223" s="15"/>
      <c r="C223" s="53">
        <v>42413</v>
      </c>
      <c r="D223" s="15" t="s">
        <v>37</v>
      </c>
      <c r="E223" s="15" t="s">
        <v>83</v>
      </c>
      <c r="F223" s="51"/>
      <c r="G223" s="24">
        <v>3.48</v>
      </c>
      <c r="H223" s="13">
        <f t="shared" si="3"/>
        <v>370100.77000000089</v>
      </c>
      <c r="I223" s="51"/>
    </row>
    <row r="224" spans="1:9" hidden="1" x14ac:dyDescent="0.25">
      <c r="A224" s="15"/>
      <c r="B224" s="15"/>
      <c r="C224" s="53">
        <v>42415</v>
      </c>
      <c r="D224" s="15" t="s">
        <v>34</v>
      </c>
      <c r="E224" s="15" t="s">
        <v>383</v>
      </c>
      <c r="F224" s="51">
        <v>500000</v>
      </c>
      <c r="G224" s="24"/>
      <c r="H224" s="13">
        <f t="shared" si="3"/>
        <v>870100.77000000095</v>
      </c>
      <c r="I224" s="51"/>
    </row>
    <row r="225" spans="1:9" hidden="1" x14ac:dyDescent="0.25">
      <c r="A225" s="15"/>
      <c r="B225" s="15"/>
      <c r="C225" s="53">
        <v>42415</v>
      </c>
      <c r="D225" s="15" t="s">
        <v>34</v>
      </c>
      <c r="E225" s="15" t="s">
        <v>501</v>
      </c>
      <c r="F225" s="51"/>
      <c r="G225" s="51">
        <v>293876.64</v>
      </c>
      <c r="H225" s="13">
        <f t="shared" si="3"/>
        <v>576224.13000000094</v>
      </c>
      <c r="I225" s="51"/>
    </row>
    <row r="226" spans="1:9" hidden="1" x14ac:dyDescent="0.25">
      <c r="A226" s="15"/>
      <c r="B226" s="15"/>
      <c r="C226" s="53">
        <v>42415</v>
      </c>
      <c r="D226" s="15" t="s">
        <v>84</v>
      </c>
      <c r="E226" s="15" t="s">
        <v>135</v>
      </c>
      <c r="F226" s="51"/>
      <c r="G226" s="51">
        <v>46787</v>
      </c>
      <c r="H226" s="13">
        <f t="shared" si="3"/>
        <v>529437.13000000094</v>
      </c>
      <c r="I226" s="51"/>
    </row>
    <row r="227" spans="1:9" hidden="1" x14ac:dyDescent="0.25">
      <c r="A227" s="15"/>
      <c r="B227" s="15"/>
      <c r="C227" s="53">
        <v>42415</v>
      </c>
      <c r="D227" s="15" t="s">
        <v>89</v>
      </c>
      <c r="E227" s="15" t="s">
        <v>36</v>
      </c>
      <c r="F227" s="51"/>
      <c r="G227" s="51">
        <v>26593</v>
      </c>
      <c r="H227" s="13">
        <f t="shared" si="3"/>
        <v>502844.13000000094</v>
      </c>
      <c r="I227" s="51"/>
    </row>
    <row r="228" spans="1:9" hidden="1" x14ac:dyDescent="0.25">
      <c r="A228" s="15"/>
      <c r="B228" s="15"/>
      <c r="C228" s="53">
        <v>42415</v>
      </c>
      <c r="D228" s="15" t="s">
        <v>37</v>
      </c>
      <c r="E228" s="15" t="s">
        <v>83</v>
      </c>
      <c r="F228" s="51"/>
      <c r="G228" s="24">
        <v>3.48</v>
      </c>
      <c r="H228" s="13">
        <f t="shared" si="3"/>
        <v>502840.65000000095</v>
      </c>
      <c r="I228" s="51"/>
    </row>
    <row r="229" spans="1:9" hidden="1" x14ac:dyDescent="0.25">
      <c r="A229" s="15"/>
      <c r="B229" s="15"/>
      <c r="C229" s="53">
        <v>42415</v>
      </c>
      <c r="D229" s="15" t="s">
        <v>504</v>
      </c>
      <c r="E229" s="15" t="s">
        <v>505</v>
      </c>
      <c r="F229" s="51"/>
      <c r="G229" s="51">
        <v>3480</v>
      </c>
      <c r="H229" s="13">
        <f t="shared" si="3"/>
        <v>499360.65000000095</v>
      </c>
      <c r="I229" s="51"/>
    </row>
    <row r="230" spans="1:9" hidden="1" x14ac:dyDescent="0.25">
      <c r="A230" s="15"/>
      <c r="B230" s="15"/>
      <c r="C230" s="53">
        <v>42415</v>
      </c>
      <c r="D230" s="15" t="s">
        <v>37</v>
      </c>
      <c r="E230" s="15" t="s">
        <v>83</v>
      </c>
      <c r="F230" s="51"/>
      <c r="G230" s="24">
        <v>3.48</v>
      </c>
      <c r="H230" s="13">
        <f t="shared" si="3"/>
        <v>499357.17000000097</v>
      </c>
      <c r="I230" s="51"/>
    </row>
    <row r="231" spans="1:9" hidden="1" x14ac:dyDescent="0.25">
      <c r="A231" s="15"/>
      <c r="B231" s="15"/>
      <c r="C231" s="53">
        <v>42415</v>
      </c>
      <c r="D231" s="15" t="s">
        <v>504</v>
      </c>
      <c r="E231" s="15" t="s">
        <v>506</v>
      </c>
      <c r="F231" s="51"/>
      <c r="G231" s="51">
        <v>6960</v>
      </c>
      <c r="H231" s="13">
        <f t="shared" si="3"/>
        <v>492397.17000000097</v>
      </c>
      <c r="I231" s="51"/>
    </row>
    <row r="232" spans="1:9" hidden="1" x14ac:dyDescent="0.25">
      <c r="A232" s="15"/>
      <c r="B232" s="15"/>
      <c r="C232" s="53">
        <v>42415</v>
      </c>
      <c r="D232" s="15" t="s">
        <v>37</v>
      </c>
      <c r="E232" s="15" t="s">
        <v>83</v>
      </c>
      <c r="F232" s="51"/>
      <c r="G232" s="24">
        <v>3.48</v>
      </c>
      <c r="H232" s="13">
        <f t="shared" si="3"/>
        <v>492393.69000000099</v>
      </c>
      <c r="I232" s="51"/>
    </row>
    <row r="233" spans="1:9" hidden="1" x14ac:dyDescent="0.25">
      <c r="A233" s="15"/>
      <c r="B233" s="15"/>
      <c r="C233" s="53">
        <v>42415</v>
      </c>
      <c r="D233" s="15" t="s">
        <v>37</v>
      </c>
      <c r="E233" s="67" t="s">
        <v>218</v>
      </c>
      <c r="F233" s="51"/>
      <c r="G233" s="24">
        <v>3.48</v>
      </c>
      <c r="H233" s="13">
        <f t="shared" si="3"/>
        <v>492390.21000000101</v>
      </c>
      <c r="I233" s="51"/>
    </row>
    <row r="234" spans="1:9" x14ac:dyDescent="0.25">
      <c r="A234" s="15">
        <v>4369</v>
      </c>
      <c r="B234" s="53">
        <v>42416</v>
      </c>
      <c r="C234" s="53"/>
      <c r="D234" s="15" t="s">
        <v>432</v>
      </c>
      <c r="E234" s="15" t="s">
        <v>142</v>
      </c>
      <c r="F234" s="51"/>
      <c r="G234" s="24">
        <v>37807.93</v>
      </c>
      <c r="H234" s="13">
        <f t="shared" si="3"/>
        <v>454582.28000000102</v>
      </c>
      <c r="I234" s="51"/>
    </row>
    <row r="235" spans="1:9" hidden="1" x14ac:dyDescent="0.25">
      <c r="A235" s="15"/>
      <c r="B235" s="15"/>
      <c r="C235" s="53">
        <v>42416</v>
      </c>
      <c r="D235" s="15" t="s">
        <v>144</v>
      </c>
      <c r="E235" s="15" t="s">
        <v>500</v>
      </c>
      <c r="F235" s="51"/>
      <c r="G235" s="51">
        <v>727</v>
      </c>
      <c r="H235" s="13">
        <f t="shared" si="3"/>
        <v>453855.28000000102</v>
      </c>
      <c r="I235" s="51"/>
    </row>
    <row r="236" spans="1:9" hidden="1" x14ac:dyDescent="0.25">
      <c r="A236" s="15"/>
      <c r="B236" s="15"/>
      <c r="C236" s="53">
        <v>42416</v>
      </c>
      <c r="D236" s="15" t="s">
        <v>144</v>
      </c>
      <c r="E236" s="15" t="s">
        <v>500</v>
      </c>
      <c r="F236" s="51"/>
      <c r="G236" s="51">
        <v>538</v>
      </c>
      <c r="H236" s="13">
        <f t="shared" si="3"/>
        <v>453317.28000000102</v>
      </c>
      <c r="I236" s="51"/>
    </row>
    <row r="237" spans="1:9" hidden="1" x14ac:dyDescent="0.25">
      <c r="A237" s="15"/>
      <c r="B237" s="15"/>
      <c r="C237" s="53">
        <v>42416</v>
      </c>
      <c r="D237" s="15" t="s">
        <v>144</v>
      </c>
      <c r="E237" s="15" t="s">
        <v>500</v>
      </c>
      <c r="F237" s="51"/>
      <c r="G237" s="51">
        <v>1468</v>
      </c>
      <c r="H237" s="13">
        <f t="shared" si="3"/>
        <v>451849.28000000102</v>
      </c>
      <c r="I237" s="51"/>
    </row>
    <row r="238" spans="1:9" hidden="1" x14ac:dyDescent="0.25">
      <c r="A238" s="15"/>
      <c r="B238" s="15"/>
      <c r="C238" s="53">
        <v>42416</v>
      </c>
      <c r="D238" s="15" t="s">
        <v>115</v>
      </c>
      <c r="E238" s="15" t="s">
        <v>507</v>
      </c>
      <c r="F238" s="51"/>
      <c r="G238" s="51">
        <v>127617</v>
      </c>
      <c r="H238" s="13">
        <f t="shared" si="3"/>
        <v>324232.28000000102</v>
      </c>
      <c r="I238" s="51"/>
    </row>
    <row r="239" spans="1:9" hidden="1" x14ac:dyDescent="0.25">
      <c r="A239" s="15"/>
      <c r="B239" s="15"/>
      <c r="C239" s="53">
        <v>42416</v>
      </c>
      <c r="D239" s="15" t="s">
        <v>37</v>
      </c>
      <c r="E239" s="15" t="s">
        <v>83</v>
      </c>
      <c r="F239" s="51"/>
      <c r="G239" s="24">
        <v>3.48</v>
      </c>
      <c r="H239" s="13">
        <f t="shared" si="3"/>
        <v>324228.80000000104</v>
      </c>
      <c r="I239" s="51"/>
    </row>
    <row r="240" spans="1:9" hidden="1" x14ac:dyDescent="0.25">
      <c r="A240" s="15"/>
      <c r="B240" s="15"/>
      <c r="C240" s="53">
        <v>42416</v>
      </c>
      <c r="D240" s="15" t="s">
        <v>278</v>
      </c>
      <c r="E240" s="15" t="s">
        <v>508</v>
      </c>
      <c r="F240" s="51"/>
      <c r="G240" s="51">
        <v>10440</v>
      </c>
      <c r="H240" s="13">
        <f t="shared" si="3"/>
        <v>313788.80000000104</v>
      </c>
      <c r="I240" s="51"/>
    </row>
    <row r="241" spans="1:9" hidden="1" x14ac:dyDescent="0.25">
      <c r="A241" s="15"/>
      <c r="B241" s="15"/>
      <c r="C241" s="53">
        <v>42416</v>
      </c>
      <c r="D241" s="15" t="s">
        <v>37</v>
      </c>
      <c r="E241" s="15" t="s">
        <v>83</v>
      </c>
      <c r="F241" s="51"/>
      <c r="G241" s="24">
        <v>3.48</v>
      </c>
      <c r="H241" s="13">
        <f t="shared" si="3"/>
        <v>313785.32000000105</v>
      </c>
      <c r="I241" s="51"/>
    </row>
    <row r="242" spans="1:9" hidden="1" x14ac:dyDescent="0.25">
      <c r="A242" s="15"/>
      <c r="B242" s="15"/>
      <c r="C242" s="53">
        <v>42416</v>
      </c>
      <c r="D242" s="15" t="s">
        <v>89</v>
      </c>
      <c r="E242" s="15" t="s">
        <v>36</v>
      </c>
      <c r="F242" s="51"/>
      <c r="G242" s="51">
        <v>23723</v>
      </c>
      <c r="H242" s="13">
        <f t="shared" ref="H242:H306" si="4">H241+F242-G242</f>
        <v>290062.32000000105</v>
      </c>
      <c r="I242" s="51"/>
    </row>
    <row r="243" spans="1:9" hidden="1" x14ac:dyDescent="0.25">
      <c r="A243" s="15"/>
      <c r="B243" s="15"/>
      <c r="C243" s="53">
        <v>42416</v>
      </c>
      <c r="D243" s="15" t="s">
        <v>37</v>
      </c>
      <c r="E243" s="15" t="s">
        <v>83</v>
      </c>
      <c r="F243" s="51"/>
      <c r="G243" s="24">
        <v>3.48</v>
      </c>
      <c r="H243" s="13">
        <f t="shared" si="4"/>
        <v>290058.84000000107</v>
      </c>
      <c r="I243" s="51"/>
    </row>
    <row r="244" spans="1:9" hidden="1" x14ac:dyDescent="0.25">
      <c r="A244" s="15"/>
      <c r="B244" s="15"/>
      <c r="C244" s="53">
        <v>42416</v>
      </c>
      <c r="D244" s="15" t="s">
        <v>145</v>
      </c>
      <c r="E244" s="15" t="s">
        <v>146</v>
      </c>
      <c r="F244" s="51"/>
      <c r="G244" s="51">
        <v>12060</v>
      </c>
      <c r="H244" s="13">
        <f t="shared" si="4"/>
        <v>277998.84000000107</v>
      </c>
      <c r="I244" s="51"/>
    </row>
    <row r="245" spans="1:9" hidden="1" x14ac:dyDescent="0.25">
      <c r="A245" s="15"/>
      <c r="B245" s="15"/>
      <c r="C245" s="53">
        <v>42416</v>
      </c>
      <c r="D245" s="15" t="s">
        <v>145</v>
      </c>
      <c r="E245" s="15" t="s">
        <v>146</v>
      </c>
      <c r="F245" s="51"/>
      <c r="G245" s="51">
        <v>1979</v>
      </c>
      <c r="H245" s="13">
        <f t="shared" si="4"/>
        <v>276019.84000000107</v>
      </c>
      <c r="I245" s="51"/>
    </row>
    <row r="246" spans="1:9" hidden="1" x14ac:dyDescent="0.25">
      <c r="A246" s="15"/>
      <c r="B246" s="15"/>
      <c r="C246" s="53">
        <v>42416</v>
      </c>
      <c r="D246" s="15" t="s">
        <v>145</v>
      </c>
      <c r="E246" s="15" t="s">
        <v>146</v>
      </c>
      <c r="F246" s="51"/>
      <c r="G246" s="51">
        <v>6249</v>
      </c>
      <c r="H246" s="13">
        <f t="shared" si="4"/>
        <v>269770.84000000107</v>
      </c>
      <c r="I246" s="51"/>
    </row>
    <row r="247" spans="1:9" hidden="1" x14ac:dyDescent="0.25">
      <c r="A247" s="15"/>
      <c r="B247" s="15"/>
      <c r="C247" s="53">
        <v>42416</v>
      </c>
      <c r="D247" s="15" t="s">
        <v>145</v>
      </c>
      <c r="E247" s="15" t="s">
        <v>146</v>
      </c>
      <c r="F247" s="51"/>
      <c r="G247" s="51">
        <v>1376</v>
      </c>
      <c r="H247" s="13">
        <f t="shared" si="4"/>
        <v>268394.84000000107</v>
      </c>
      <c r="I247" s="51"/>
    </row>
    <row r="248" spans="1:9" hidden="1" x14ac:dyDescent="0.25">
      <c r="A248" s="15"/>
      <c r="B248" s="15"/>
      <c r="C248" s="53">
        <v>42416</v>
      </c>
      <c r="D248" s="15" t="s">
        <v>145</v>
      </c>
      <c r="E248" s="15" t="s">
        <v>146</v>
      </c>
      <c r="F248" s="51"/>
      <c r="G248" s="51">
        <v>454</v>
      </c>
      <c r="H248" s="13">
        <f t="shared" si="4"/>
        <v>267940.84000000107</v>
      </c>
      <c r="I248" s="51"/>
    </row>
    <row r="249" spans="1:9" hidden="1" x14ac:dyDescent="0.25">
      <c r="A249" s="15"/>
      <c r="B249" s="15"/>
      <c r="C249" s="53">
        <v>42416</v>
      </c>
      <c r="D249" s="15" t="s">
        <v>145</v>
      </c>
      <c r="E249" s="15" t="s">
        <v>146</v>
      </c>
      <c r="F249" s="51"/>
      <c r="G249" s="51">
        <v>13583</v>
      </c>
      <c r="H249" s="13">
        <f t="shared" si="4"/>
        <v>254357.84000000107</v>
      </c>
      <c r="I249" s="51"/>
    </row>
    <row r="250" spans="1:9" hidden="1" x14ac:dyDescent="0.25">
      <c r="A250" s="15"/>
      <c r="B250" s="15"/>
      <c r="C250" s="53">
        <v>42416</v>
      </c>
      <c r="D250" s="15" t="s">
        <v>145</v>
      </c>
      <c r="E250" s="15" t="s">
        <v>146</v>
      </c>
      <c r="F250" s="51"/>
      <c r="G250" s="51">
        <v>32117</v>
      </c>
      <c r="H250" s="13">
        <f t="shared" si="4"/>
        <v>222240.84000000107</v>
      </c>
      <c r="I250" s="51"/>
    </row>
    <row r="251" spans="1:9" hidden="1" x14ac:dyDescent="0.25">
      <c r="A251" s="15"/>
      <c r="B251" s="15"/>
      <c r="C251" s="53">
        <v>42416</v>
      </c>
      <c r="D251" s="15" t="s">
        <v>145</v>
      </c>
      <c r="E251" s="15" t="s">
        <v>146</v>
      </c>
      <c r="F251" s="51"/>
      <c r="G251" s="51">
        <v>19572</v>
      </c>
      <c r="H251" s="13">
        <f t="shared" si="4"/>
        <v>202668.84000000107</v>
      </c>
      <c r="I251" s="51"/>
    </row>
    <row r="252" spans="1:9" hidden="1" x14ac:dyDescent="0.25">
      <c r="A252" s="15"/>
      <c r="B252" s="15"/>
      <c r="C252" s="53">
        <v>42416</v>
      </c>
      <c r="D252" s="15" t="s">
        <v>145</v>
      </c>
      <c r="E252" s="15" t="s">
        <v>146</v>
      </c>
      <c r="F252" s="51"/>
      <c r="G252" s="51">
        <v>18790</v>
      </c>
      <c r="H252" s="13">
        <f t="shared" si="4"/>
        <v>183878.84000000107</v>
      </c>
      <c r="I252" s="51"/>
    </row>
    <row r="253" spans="1:9" hidden="1" x14ac:dyDescent="0.25">
      <c r="A253" s="15"/>
      <c r="B253" s="15"/>
      <c r="C253" s="53">
        <v>42416</v>
      </c>
      <c r="D253" s="15" t="s">
        <v>37</v>
      </c>
      <c r="E253" s="67" t="s">
        <v>218</v>
      </c>
      <c r="F253" s="51"/>
      <c r="G253" s="24">
        <v>3.48</v>
      </c>
      <c r="H253" s="13">
        <f t="shared" si="4"/>
        <v>183875.36000000106</v>
      </c>
      <c r="I253" s="51"/>
    </row>
    <row r="254" spans="1:9" hidden="1" x14ac:dyDescent="0.25">
      <c r="A254" s="15"/>
      <c r="B254" s="15"/>
      <c r="C254" s="53">
        <v>42419</v>
      </c>
      <c r="D254" s="15" t="s">
        <v>509</v>
      </c>
      <c r="E254" s="15" t="s">
        <v>133</v>
      </c>
      <c r="F254" s="51"/>
      <c r="G254" s="51">
        <v>2349</v>
      </c>
      <c r="H254" s="13">
        <f t="shared" si="4"/>
        <v>181526.36000000106</v>
      </c>
      <c r="I254" s="51"/>
    </row>
    <row r="255" spans="1:9" hidden="1" x14ac:dyDescent="0.25">
      <c r="A255" s="15"/>
      <c r="B255" s="15"/>
      <c r="C255" s="53">
        <v>42419</v>
      </c>
      <c r="D255" s="15" t="s">
        <v>37</v>
      </c>
      <c r="E255" s="15" t="s">
        <v>83</v>
      </c>
      <c r="F255" s="51"/>
      <c r="G255" s="24">
        <v>3.48</v>
      </c>
      <c r="H255" s="13">
        <f t="shared" si="4"/>
        <v>181522.88000000105</v>
      </c>
      <c r="I255" s="51"/>
    </row>
    <row r="256" spans="1:9" hidden="1" x14ac:dyDescent="0.25">
      <c r="A256" s="15"/>
      <c r="B256" s="15"/>
      <c r="C256" s="53">
        <v>42419</v>
      </c>
      <c r="D256" s="15" t="s">
        <v>280</v>
      </c>
      <c r="E256" s="15" t="s">
        <v>510</v>
      </c>
      <c r="F256" s="51"/>
      <c r="G256" s="51">
        <v>11850</v>
      </c>
      <c r="H256" s="13">
        <f t="shared" si="4"/>
        <v>169672.88000000105</v>
      </c>
      <c r="I256" s="51"/>
    </row>
    <row r="257" spans="1:9" hidden="1" x14ac:dyDescent="0.25">
      <c r="A257" s="15"/>
      <c r="B257" s="15"/>
      <c r="C257" s="53">
        <v>42419</v>
      </c>
      <c r="D257" s="15" t="s">
        <v>37</v>
      </c>
      <c r="E257" s="15" t="s">
        <v>83</v>
      </c>
      <c r="F257" s="51"/>
      <c r="G257" s="24">
        <v>3.48</v>
      </c>
      <c r="H257" s="13">
        <f t="shared" si="4"/>
        <v>169669.40000000104</v>
      </c>
      <c r="I257" s="51"/>
    </row>
    <row r="258" spans="1:9" hidden="1" x14ac:dyDescent="0.25">
      <c r="A258" s="15"/>
      <c r="B258" s="15"/>
      <c r="C258" s="53">
        <v>42419</v>
      </c>
      <c r="D258" s="15" t="s">
        <v>145</v>
      </c>
      <c r="E258" s="15" t="s">
        <v>146</v>
      </c>
      <c r="F258" s="51"/>
      <c r="G258" s="51">
        <v>379</v>
      </c>
      <c r="H258" s="13">
        <f t="shared" si="4"/>
        <v>169290.40000000104</v>
      </c>
      <c r="I258" s="51"/>
    </row>
    <row r="259" spans="1:9" hidden="1" x14ac:dyDescent="0.25">
      <c r="A259" s="15"/>
      <c r="B259" s="15"/>
      <c r="C259" s="53">
        <v>42419</v>
      </c>
      <c r="D259" s="15" t="s">
        <v>145</v>
      </c>
      <c r="E259" s="15" t="s">
        <v>146</v>
      </c>
      <c r="F259" s="51"/>
      <c r="G259" s="51">
        <v>132</v>
      </c>
      <c r="H259" s="13">
        <f t="shared" si="4"/>
        <v>169158.40000000104</v>
      </c>
      <c r="I259" s="51"/>
    </row>
    <row r="260" spans="1:9" hidden="1" x14ac:dyDescent="0.25">
      <c r="A260" s="15"/>
      <c r="B260" s="15"/>
      <c r="C260" s="53">
        <v>42419</v>
      </c>
      <c r="D260" s="15" t="s">
        <v>145</v>
      </c>
      <c r="E260" s="15" t="s">
        <v>146</v>
      </c>
      <c r="F260" s="51"/>
      <c r="G260" s="51">
        <v>132</v>
      </c>
      <c r="H260" s="13">
        <f t="shared" si="4"/>
        <v>169026.40000000104</v>
      </c>
      <c r="I260" s="51"/>
    </row>
    <row r="261" spans="1:9" hidden="1" x14ac:dyDescent="0.25">
      <c r="A261" s="15"/>
      <c r="B261" s="15"/>
      <c r="C261" s="53">
        <v>42419</v>
      </c>
      <c r="D261" s="15" t="s">
        <v>145</v>
      </c>
      <c r="E261" s="15" t="s">
        <v>146</v>
      </c>
      <c r="F261" s="51"/>
      <c r="G261" s="51">
        <v>10841</v>
      </c>
      <c r="H261" s="13">
        <f t="shared" si="4"/>
        <v>158185.40000000104</v>
      </c>
      <c r="I261" s="51"/>
    </row>
    <row r="262" spans="1:9" hidden="1" x14ac:dyDescent="0.25">
      <c r="A262" s="15"/>
      <c r="B262" s="15"/>
      <c r="C262" s="53">
        <v>42419</v>
      </c>
      <c r="D262" s="15" t="s">
        <v>145</v>
      </c>
      <c r="E262" s="15" t="s">
        <v>146</v>
      </c>
      <c r="F262" s="51"/>
      <c r="G262" s="51">
        <v>3375</v>
      </c>
      <c r="H262" s="13">
        <f t="shared" si="4"/>
        <v>154810.40000000104</v>
      </c>
      <c r="I262" s="51"/>
    </row>
    <row r="263" spans="1:9" hidden="1" x14ac:dyDescent="0.25">
      <c r="A263" s="15"/>
      <c r="B263" s="15"/>
      <c r="C263" s="53">
        <v>42419</v>
      </c>
      <c r="D263" s="15" t="s">
        <v>145</v>
      </c>
      <c r="E263" s="15" t="s">
        <v>146</v>
      </c>
      <c r="F263" s="51"/>
      <c r="G263" s="51">
        <v>533</v>
      </c>
      <c r="H263" s="13">
        <f t="shared" si="4"/>
        <v>154277.40000000104</v>
      </c>
      <c r="I263" s="51"/>
    </row>
    <row r="264" spans="1:9" hidden="1" x14ac:dyDescent="0.25">
      <c r="A264" s="15"/>
      <c r="B264" s="15"/>
      <c r="C264" s="53">
        <v>42419</v>
      </c>
      <c r="D264" s="15" t="s">
        <v>145</v>
      </c>
      <c r="E264" s="15" t="s">
        <v>146</v>
      </c>
      <c r="F264" s="51"/>
      <c r="G264" s="51">
        <v>3028</v>
      </c>
      <c r="H264" s="13">
        <f t="shared" si="4"/>
        <v>151249.40000000104</v>
      </c>
      <c r="I264" s="51"/>
    </row>
    <row r="265" spans="1:9" hidden="1" x14ac:dyDescent="0.25">
      <c r="A265" s="15"/>
      <c r="B265" s="15"/>
      <c r="C265" s="53">
        <v>42419</v>
      </c>
      <c r="D265" s="15" t="s">
        <v>145</v>
      </c>
      <c r="E265" s="15" t="s">
        <v>146</v>
      </c>
      <c r="F265" s="51"/>
      <c r="G265" s="51">
        <v>148</v>
      </c>
      <c r="H265" s="13">
        <f t="shared" si="4"/>
        <v>151101.40000000104</v>
      </c>
      <c r="I265" s="51"/>
    </row>
    <row r="266" spans="1:9" hidden="1" x14ac:dyDescent="0.25">
      <c r="A266" s="15"/>
      <c r="B266" s="15"/>
      <c r="C266" s="53">
        <v>42419</v>
      </c>
      <c r="D266" s="15" t="s">
        <v>37</v>
      </c>
      <c r="E266" s="67" t="s">
        <v>524</v>
      </c>
      <c r="F266" s="51"/>
      <c r="G266" s="24">
        <v>3.48</v>
      </c>
      <c r="H266" s="13">
        <f t="shared" si="4"/>
        <v>151097.92000000103</v>
      </c>
      <c r="I266" s="51"/>
    </row>
    <row r="267" spans="1:9" x14ac:dyDescent="0.25">
      <c r="A267" s="15">
        <v>4370</v>
      </c>
      <c r="B267" s="53">
        <v>42422</v>
      </c>
      <c r="C267" s="53"/>
      <c r="D267" s="15" t="s">
        <v>434</v>
      </c>
      <c r="E267" s="15" t="s">
        <v>142</v>
      </c>
      <c r="F267" s="51"/>
      <c r="G267" s="51">
        <v>9444.93</v>
      </c>
      <c r="H267" s="13">
        <f t="shared" si="4"/>
        <v>141652.99000000104</v>
      </c>
      <c r="I267" s="51"/>
    </row>
    <row r="268" spans="1:9" hidden="1" x14ac:dyDescent="0.25">
      <c r="A268" s="15"/>
      <c r="B268" s="15"/>
      <c r="C268" s="53">
        <v>42422</v>
      </c>
      <c r="D268" s="15" t="s">
        <v>144</v>
      </c>
      <c r="E268" s="15" t="s">
        <v>500</v>
      </c>
      <c r="F268" s="51"/>
      <c r="G268" s="51">
        <v>2273</v>
      </c>
      <c r="H268" s="13">
        <f t="shared" si="4"/>
        <v>139379.99000000104</v>
      </c>
      <c r="I268" s="51"/>
    </row>
    <row r="269" spans="1:9" hidden="1" x14ac:dyDescent="0.25">
      <c r="A269" s="15"/>
      <c r="B269" s="15"/>
      <c r="C269" s="53">
        <v>42422</v>
      </c>
      <c r="D269" s="15" t="s">
        <v>144</v>
      </c>
      <c r="E269" s="15" t="s">
        <v>500</v>
      </c>
      <c r="F269" s="51"/>
      <c r="G269" s="51">
        <v>1698</v>
      </c>
      <c r="H269" s="13">
        <f t="shared" si="4"/>
        <v>137681.99000000104</v>
      </c>
      <c r="I269" s="51"/>
    </row>
    <row r="270" spans="1:9" hidden="1" x14ac:dyDescent="0.25">
      <c r="A270" s="15"/>
      <c r="B270" s="15"/>
      <c r="C270" s="53">
        <v>42422</v>
      </c>
      <c r="D270" s="15" t="s">
        <v>37</v>
      </c>
      <c r="E270" s="15" t="s">
        <v>162</v>
      </c>
      <c r="F270" s="51"/>
      <c r="G270" s="51">
        <v>533.80999999999995</v>
      </c>
      <c r="H270" s="13">
        <f t="shared" si="4"/>
        <v>137148.18000000104</v>
      </c>
      <c r="I270" s="51"/>
    </row>
    <row r="271" spans="1:9" hidden="1" x14ac:dyDescent="0.25">
      <c r="A271" s="15"/>
      <c r="B271" s="15"/>
      <c r="C271" s="53">
        <v>42425</v>
      </c>
      <c r="D271" s="15" t="s">
        <v>34</v>
      </c>
      <c r="E271" s="15" t="s">
        <v>383</v>
      </c>
      <c r="F271" s="51">
        <v>400000</v>
      </c>
      <c r="G271" s="51"/>
      <c r="H271" s="13">
        <f t="shared" si="4"/>
        <v>537148.1800000011</v>
      </c>
      <c r="I271" s="51"/>
    </row>
    <row r="272" spans="1:9" hidden="1" x14ac:dyDescent="0.25">
      <c r="A272" s="15"/>
      <c r="B272" s="15"/>
      <c r="C272" s="53">
        <v>42425</v>
      </c>
      <c r="D272" s="15" t="s">
        <v>117</v>
      </c>
      <c r="E272" s="15" t="s">
        <v>134</v>
      </c>
      <c r="F272" s="51"/>
      <c r="G272" s="51">
        <v>3801.9</v>
      </c>
      <c r="H272" s="13">
        <f t="shared" si="4"/>
        <v>533346.28000000108</v>
      </c>
      <c r="I272" s="51"/>
    </row>
    <row r="273" spans="1:9" hidden="1" x14ac:dyDescent="0.25">
      <c r="A273" s="15"/>
      <c r="B273" s="15"/>
      <c r="C273" s="53">
        <v>42425</v>
      </c>
      <c r="D273" s="15" t="s">
        <v>37</v>
      </c>
      <c r="E273" s="15" t="s">
        <v>83</v>
      </c>
      <c r="F273" s="51"/>
      <c r="G273" s="24">
        <v>3.48</v>
      </c>
      <c r="H273" s="13">
        <f t="shared" si="4"/>
        <v>533342.80000000109</v>
      </c>
      <c r="I273" s="51"/>
    </row>
    <row r="274" spans="1:9" hidden="1" x14ac:dyDescent="0.25">
      <c r="A274" s="15"/>
      <c r="B274" s="15"/>
      <c r="C274" s="53">
        <v>42425</v>
      </c>
      <c r="D274" s="15" t="s">
        <v>117</v>
      </c>
      <c r="E274" s="15" t="s">
        <v>118</v>
      </c>
      <c r="F274" s="51"/>
      <c r="G274" s="51">
        <v>3421.99</v>
      </c>
      <c r="H274" s="13">
        <f t="shared" si="4"/>
        <v>529920.8100000011</v>
      </c>
      <c r="I274" s="51"/>
    </row>
    <row r="275" spans="1:9" hidden="1" x14ac:dyDescent="0.25">
      <c r="A275" s="15"/>
      <c r="B275" s="15"/>
      <c r="C275" s="53">
        <v>42425</v>
      </c>
      <c r="D275" s="15" t="s">
        <v>37</v>
      </c>
      <c r="E275" s="15" t="s">
        <v>83</v>
      </c>
      <c r="F275" s="51"/>
      <c r="G275" s="24">
        <v>3.48</v>
      </c>
      <c r="H275" s="13">
        <f t="shared" si="4"/>
        <v>529917.33000000112</v>
      </c>
      <c r="I275" s="51"/>
    </row>
    <row r="276" spans="1:9" hidden="1" x14ac:dyDescent="0.25">
      <c r="A276" s="15"/>
      <c r="B276" s="15"/>
      <c r="C276" s="53">
        <v>42425</v>
      </c>
      <c r="D276" s="15" t="s">
        <v>117</v>
      </c>
      <c r="E276" s="15" t="s">
        <v>137</v>
      </c>
      <c r="F276" s="51"/>
      <c r="G276" s="51">
        <v>3072.38</v>
      </c>
      <c r="H276" s="13">
        <f t="shared" si="4"/>
        <v>526844.95000000112</v>
      </c>
      <c r="I276" s="51"/>
    </row>
    <row r="277" spans="1:9" hidden="1" x14ac:dyDescent="0.25">
      <c r="A277" s="15"/>
      <c r="B277" s="15"/>
      <c r="C277" s="53">
        <v>42425</v>
      </c>
      <c r="D277" s="15" t="s">
        <v>37</v>
      </c>
      <c r="E277" s="15" t="s">
        <v>83</v>
      </c>
      <c r="F277" s="51"/>
      <c r="G277" s="24">
        <v>3.48</v>
      </c>
      <c r="H277" s="13">
        <f t="shared" si="4"/>
        <v>526841.47000000114</v>
      </c>
      <c r="I277" s="51"/>
    </row>
    <row r="278" spans="1:9" hidden="1" x14ac:dyDescent="0.25">
      <c r="A278" s="15"/>
      <c r="B278" s="15"/>
      <c r="C278" s="53">
        <v>42425</v>
      </c>
      <c r="D278" s="15" t="s">
        <v>117</v>
      </c>
      <c r="E278" s="15" t="s">
        <v>511</v>
      </c>
      <c r="F278" s="51"/>
      <c r="G278" s="51">
        <v>3626.62</v>
      </c>
      <c r="H278" s="13">
        <f t="shared" si="4"/>
        <v>523214.85000000114</v>
      </c>
      <c r="I278" s="51"/>
    </row>
    <row r="279" spans="1:9" hidden="1" x14ac:dyDescent="0.25">
      <c r="A279" s="15"/>
      <c r="B279" s="15"/>
      <c r="C279" s="53">
        <v>42425</v>
      </c>
      <c r="D279" s="15" t="s">
        <v>37</v>
      </c>
      <c r="E279" s="15" t="s">
        <v>83</v>
      </c>
      <c r="F279" s="51"/>
      <c r="G279" s="24">
        <v>3.48</v>
      </c>
      <c r="H279" s="13">
        <f t="shared" si="4"/>
        <v>523211.37000000116</v>
      </c>
      <c r="I279" s="51"/>
    </row>
    <row r="280" spans="1:9" hidden="1" x14ac:dyDescent="0.25">
      <c r="A280" s="15"/>
      <c r="B280" s="15"/>
      <c r="C280" s="53">
        <v>42425</v>
      </c>
      <c r="D280" s="15" t="s">
        <v>313</v>
      </c>
      <c r="E280" s="15" t="s">
        <v>512</v>
      </c>
      <c r="F280" s="51"/>
      <c r="G280" s="51">
        <v>728</v>
      </c>
      <c r="H280" s="13">
        <f t="shared" si="4"/>
        <v>522483.37000000116</v>
      </c>
      <c r="I280" s="51"/>
    </row>
    <row r="281" spans="1:9" hidden="1" x14ac:dyDescent="0.25">
      <c r="A281" s="15"/>
      <c r="B281" s="15"/>
      <c r="C281" s="53">
        <v>42425</v>
      </c>
      <c r="D281" s="15" t="s">
        <v>37</v>
      </c>
      <c r="E281" s="15" t="s">
        <v>83</v>
      </c>
      <c r="F281" s="51"/>
      <c r="G281" s="24">
        <v>3.48</v>
      </c>
      <c r="H281" s="13">
        <f t="shared" si="4"/>
        <v>522479.89000000118</v>
      </c>
      <c r="I281" s="51"/>
    </row>
    <row r="282" spans="1:9" hidden="1" x14ac:dyDescent="0.25">
      <c r="A282" s="15"/>
      <c r="B282" s="15"/>
      <c r="C282" s="53">
        <v>42426</v>
      </c>
      <c r="D282" s="15" t="s">
        <v>132</v>
      </c>
      <c r="E282" s="15" t="s">
        <v>133</v>
      </c>
      <c r="F282" s="51"/>
      <c r="G282" s="24">
        <v>14235</v>
      </c>
      <c r="H282" s="13">
        <f t="shared" si="4"/>
        <v>508244.89000000118</v>
      </c>
      <c r="I282" s="51"/>
    </row>
    <row r="283" spans="1:9" hidden="1" x14ac:dyDescent="0.25">
      <c r="A283" s="15"/>
      <c r="B283" s="15"/>
      <c r="C283" s="53">
        <v>42426</v>
      </c>
      <c r="D283" s="15" t="s">
        <v>37</v>
      </c>
      <c r="E283" s="15" t="s">
        <v>83</v>
      </c>
      <c r="F283" s="51"/>
      <c r="G283" s="24">
        <v>3.48</v>
      </c>
      <c r="H283" s="13">
        <f t="shared" si="4"/>
        <v>508241.4100000012</v>
      </c>
      <c r="I283" s="51"/>
    </row>
    <row r="284" spans="1:9" hidden="1" x14ac:dyDescent="0.25">
      <c r="A284" s="15"/>
      <c r="B284" s="15"/>
      <c r="C284" s="53">
        <v>42426</v>
      </c>
      <c r="D284" s="15" t="s">
        <v>37</v>
      </c>
      <c r="E284" s="67" t="s">
        <v>218</v>
      </c>
      <c r="F284" s="51"/>
      <c r="G284" s="24">
        <v>3.48</v>
      </c>
      <c r="H284" s="13">
        <f t="shared" si="4"/>
        <v>508237.93000000122</v>
      </c>
      <c r="I284" s="51"/>
    </row>
    <row r="285" spans="1:9" s="83" customFormat="1" hidden="1" x14ac:dyDescent="0.25">
      <c r="A285" s="20"/>
      <c r="B285" s="20"/>
      <c r="C285" s="23">
        <v>42429</v>
      </c>
      <c r="D285" s="20" t="s">
        <v>37</v>
      </c>
      <c r="E285" s="20" t="s">
        <v>526</v>
      </c>
      <c r="F285" s="24">
        <v>14235</v>
      </c>
      <c r="G285" s="24"/>
      <c r="H285" s="13">
        <f t="shared" si="4"/>
        <v>522472.93000000122</v>
      </c>
      <c r="I285" s="24"/>
    </row>
    <row r="286" spans="1:9" hidden="1" x14ac:dyDescent="0.25">
      <c r="A286" s="15"/>
      <c r="B286" s="15"/>
      <c r="C286" s="53">
        <v>42429</v>
      </c>
      <c r="D286" s="15" t="s">
        <v>34</v>
      </c>
      <c r="E286" s="15" t="s">
        <v>513</v>
      </c>
      <c r="F286" s="51"/>
      <c r="G286" s="51">
        <v>291375.49</v>
      </c>
      <c r="H286" s="13">
        <f t="shared" si="4"/>
        <v>231097.44000000122</v>
      </c>
      <c r="I286" s="51"/>
    </row>
    <row r="287" spans="1:9" x14ac:dyDescent="0.25">
      <c r="A287" s="15">
        <v>4371</v>
      </c>
      <c r="B287" s="53">
        <v>42429</v>
      </c>
      <c r="C287" s="53"/>
      <c r="D287" s="15" t="s">
        <v>432</v>
      </c>
      <c r="E287" s="15" t="s">
        <v>514</v>
      </c>
      <c r="F287" s="51"/>
      <c r="G287" s="51">
        <v>88336.55</v>
      </c>
      <c r="H287" s="13">
        <f t="shared" si="4"/>
        <v>142760.89000000124</v>
      </c>
      <c r="I287" s="51"/>
    </row>
    <row r="288" spans="1:9" x14ac:dyDescent="0.25">
      <c r="A288" s="15">
        <v>4372</v>
      </c>
      <c r="B288" s="53">
        <v>42429</v>
      </c>
      <c r="C288" s="53"/>
      <c r="D288" s="15" t="s">
        <v>432</v>
      </c>
      <c r="E288" s="15" t="s">
        <v>515</v>
      </c>
      <c r="F288" s="51"/>
      <c r="G288" s="51">
        <v>22300</v>
      </c>
      <c r="H288" s="13">
        <f t="shared" si="4"/>
        <v>120460.89000000124</v>
      </c>
      <c r="I288" s="51"/>
    </row>
    <row r="289" spans="1:9" x14ac:dyDescent="0.25">
      <c r="A289" s="15">
        <v>4373</v>
      </c>
      <c r="B289" s="53">
        <v>42429</v>
      </c>
      <c r="C289" s="53"/>
      <c r="D289" s="15" t="s">
        <v>432</v>
      </c>
      <c r="E289" s="15" t="s">
        <v>142</v>
      </c>
      <c r="F289" s="51"/>
      <c r="G289" s="51">
        <v>41916.949999999997</v>
      </c>
      <c r="H289" s="13">
        <f t="shared" si="4"/>
        <v>78543.940000001239</v>
      </c>
      <c r="I289" s="51"/>
    </row>
    <row r="290" spans="1:9" hidden="1" x14ac:dyDescent="0.25">
      <c r="A290" s="15"/>
      <c r="B290" s="15"/>
      <c r="C290" s="53">
        <v>42429</v>
      </c>
      <c r="D290" s="15" t="s">
        <v>516</v>
      </c>
      <c r="E290" s="15" t="s">
        <v>189</v>
      </c>
      <c r="F290" s="51"/>
      <c r="G290" s="51">
        <v>22355.69</v>
      </c>
      <c r="H290" s="13">
        <f t="shared" si="4"/>
        <v>56188.250000001237</v>
      </c>
      <c r="I290" s="51"/>
    </row>
    <row r="291" spans="1:9" hidden="1" x14ac:dyDescent="0.25">
      <c r="A291" s="15"/>
      <c r="B291" s="15"/>
      <c r="C291" s="53">
        <v>42429</v>
      </c>
      <c r="D291" s="15" t="s">
        <v>37</v>
      </c>
      <c r="E291" s="15" t="s">
        <v>83</v>
      </c>
      <c r="F291" s="51"/>
      <c r="G291" s="24">
        <v>3.48</v>
      </c>
      <c r="H291" s="13">
        <f t="shared" si="4"/>
        <v>56184.770000001234</v>
      </c>
      <c r="I291" s="51"/>
    </row>
    <row r="292" spans="1:9" hidden="1" x14ac:dyDescent="0.25">
      <c r="A292" s="15"/>
      <c r="B292" s="15"/>
      <c r="C292" s="53">
        <v>42429</v>
      </c>
      <c r="D292" s="15" t="s">
        <v>141</v>
      </c>
      <c r="E292" s="15" t="s">
        <v>517</v>
      </c>
      <c r="F292" s="51"/>
      <c r="G292" s="51">
        <v>5355.5</v>
      </c>
      <c r="H292" s="13">
        <f t="shared" si="4"/>
        <v>50829.270000001234</v>
      </c>
      <c r="I292" s="51"/>
    </row>
    <row r="293" spans="1:9" hidden="1" x14ac:dyDescent="0.25">
      <c r="A293" s="15"/>
      <c r="B293" s="15"/>
      <c r="C293" s="53">
        <v>42429</v>
      </c>
      <c r="D293" s="15" t="s">
        <v>37</v>
      </c>
      <c r="E293" s="15" t="s">
        <v>83</v>
      </c>
      <c r="F293" s="51"/>
      <c r="G293" s="24">
        <v>3.48</v>
      </c>
      <c r="H293" s="13">
        <f t="shared" si="4"/>
        <v>50825.790000001231</v>
      </c>
      <c r="I293" s="51"/>
    </row>
    <row r="294" spans="1:9" hidden="1" x14ac:dyDescent="0.25">
      <c r="A294" s="15"/>
      <c r="B294" s="15"/>
      <c r="C294" s="53">
        <v>42429</v>
      </c>
      <c r="D294" s="15" t="s">
        <v>174</v>
      </c>
      <c r="E294" s="15" t="s">
        <v>518</v>
      </c>
      <c r="F294" s="51"/>
      <c r="G294" s="51">
        <v>11368</v>
      </c>
      <c r="H294" s="13">
        <f t="shared" si="4"/>
        <v>39457.790000001231</v>
      </c>
      <c r="I294" s="51"/>
    </row>
    <row r="295" spans="1:9" hidden="1" x14ac:dyDescent="0.25">
      <c r="A295" s="15"/>
      <c r="B295" s="15"/>
      <c r="C295" s="53">
        <v>42429</v>
      </c>
      <c r="D295" s="15" t="s">
        <v>37</v>
      </c>
      <c r="E295" s="15" t="s">
        <v>83</v>
      </c>
      <c r="F295" s="51"/>
      <c r="G295" s="24">
        <v>3.48</v>
      </c>
      <c r="H295" s="13">
        <f t="shared" si="4"/>
        <v>39454.310000001227</v>
      </c>
      <c r="I295" s="51"/>
    </row>
    <row r="296" spans="1:9" hidden="1" x14ac:dyDescent="0.25">
      <c r="A296" s="15"/>
      <c r="B296" s="15"/>
      <c r="C296" s="53">
        <v>42429</v>
      </c>
      <c r="D296" s="15" t="s">
        <v>519</v>
      </c>
      <c r="E296" s="15" t="s">
        <v>520</v>
      </c>
      <c r="F296" s="51"/>
      <c r="G296" s="51">
        <v>14720</v>
      </c>
      <c r="H296" s="13">
        <f t="shared" si="4"/>
        <v>24734.310000001227</v>
      </c>
      <c r="I296" s="51"/>
    </row>
    <row r="297" spans="1:9" hidden="1" x14ac:dyDescent="0.25">
      <c r="A297" s="15"/>
      <c r="B297" s="15"/>
      <c r="C297" s="53">
        <v>42429</v>
      </c>
      <c r="D297" s="15" t="s">
        <v>37</v>
      </c>
      <c r="E297" s="15" t="s">
        <v>83</v>
      </c>
      <c r="F297" s="51"/>
      <c r="G297" s="24">
        <v>3.48</v>
      </c>
      <c r="H297" s="13">
        <f t="shared" si="4"/>
        <v>24730.830000001228</v>
      </c>
      <c r="I297" s="51"/>
    </row>
    <row r="298" spans="1:9" hidden="1" x14ac:dyDescent="0.25">
      <c r="A298" s="15"/>
      <c r="B298" s="15"/>
      <c r="C298" s="53">
        <v>42429</v>
      </c>
      <c r="D298" s="15" t="s">
        <v>37</v>
      </c>
      <c r="E298" s="15" t="s">
        <v>277</v>
      </c>
      <c r="F298" s="51">
        <v>400000</v>
      </c>
      <c r="G298" s="24"/>
      <c r="H298" s="13">
        <f t="shared" si="4"/>
        <v>424730.83000000124</v>
      </c>
      <c r="I298" s="51"/>
    </row>
    <row r="299" spans="1:9" hidden="1" x14ac:dyDescent="0.25">
      <c r="A299" s="15"/>
      <c r="B299" s="15"/>
      <c r="C299" s="53">
        <v>42429</v>
      </c>
      <c r="D299" s="15" t="s">
        <v>89</v>
      </c>
      <c r="E299" s="15" t="s">
        <v>36</v>
      </c>
      <c r="F299" s="51"/>
      <c r="G299" s="51">
        <v>42070</v>
      </c>
      <c r="H299" s="13">
        <f t="shared" si="4"/>
        <v>382660.83000000124</v>
      </c>
      <c r="I299" s="51"/>
    </row>
    <row r="300" spans="1:9" hidden="1" x14ac:dyDescent="0.25">
      <c r="A300" s="15"/>
      <c r="B300" s="15"/>
      <c r="C300" s="53">
        <v>42429</v>
      </c>
      <c r="D300" s="15" t="s">
        <v>37</v>
      </c>
      <c r="E300" s="15" t="s">
        <v>83</v>
      </c>
      <c r="F300" s="51"/>
      <c r="G300" s="24">
        <v>3.48</v>
      </c>
      <c r="H300" s="13">
        <f t="shared" si="4"/>
        <v>382657.35000000126</v>
      </c>
      <c r="I300" s="51"/>
    </row>
    <row r="301" spans="1:9" hidden="1" x14ac:dyDescent="0.25">
      <c r="A301" s="15"/>
      <c r="B301" s="15"/>
      <c r="C301" s="53">
        <v>42429</v>
      </c>
      <c r="D301" s="15" t="s">
        <v>144</v>
      </c>
      <c r="E301" s="15" t="s">
        <v>500</v>
      </c>
      <c r="F301" s="51"/>
      <c r="G301" s="51">
        <v>1057</v>
      </c>
      <c r="H301" s="13">
        <f t="shared" si="4"/>
        <v>381600.35000000126</v>
      </c>
      <c r="I301" s="51"/>
    </row>
    <row r="302" spans="1:9" hidden="1" x14ac:dyDescent="0.25">
      <c r="A302" s="15"/>
      <c r="B302" s="15"/>
      <c r="C302" s="53">
        <v>42429</v>
      </c>
      <c r="D302" s="15" t="s">
        <v>170</v>
      </c>
      <c r="E302" s="15" t="s">
        <v>521</v>
      </c>
      <c r="F302" s="51"/>
      <c r="G302" s="51">
        <v>22817.01</v>
      </c>
      <c r="H302" s="13">
        <f t="shared" si="4"/>
        <v>358783.34000000125</v>
      </c>
      <c r="I302" s="51"/>
    </row>
    <row r="303" spans="1:9" hidden="1" x14ac:dyDescent="0.25">
      <c r="A303" s="15"/>
      <c r="B303" s="15"/>
      <c r="C303" s="53">
        <v>42429</v>
      </c>
      <c r="D303" s="15" t="s">
        <v>37</v>
      </c>
      <c r="E303" s="15" t="s">
        <v>83</v>
      </c>
      <c r="F303" s="51"/>
      <c r="G303" s="24">
        <v>3.48</v>
      </c>
      <c r="H303" s="13">
        <f t="shared" si="4"/>
        <v>358779.86000000127</v>
      </c>
      <c r="I303" s="51"/>
    </row>
    <row r="304" spans="1:9" hidden="1" x14ac:dyDescent="0.25">
      <c r="A304" s="15"/>
      <c r="B304" s="15"/>
      <c r="C304" s="53">
        <v>42429</v>
      </c>
      <c r="D304" s="15" t="s">
        <v>433</v>
      </c>
      <c r="E304" s="15" t="s">
        <v>133</v>
      </c>
      <c r="F304" s="51"/>
      <c r="G304" s="51">
        <v>954.97</v>
      </c>
      <c r="H304" s="13">
        <f t="shared" si="4"/>
        <v>357824.89000000129</v>
      </c>
      <c r="I304" s="51"/>
    </row>
    <row r="305" spans="1:9" hidden="1" x14ac:dyDescent="0.25">
      <c r="A305" s="15"/>
      <c r="B305" s="15"/>
      <c r="C305" s="53">
        <v>42429</v>
      </c>
      <c r="D305" s="15" t="s">
        <v>37</v>
      </c>
      <c r="E305" s="15" t="s">
        <v>83</v>
      </c>
      <c r="F305" s="51"/>
      <c r="G305" s="24">
        <v>3.48</v>
      </c>
      <c r="H305" s="13">
        <f t="shared" si="4"/>
        <v>357821.41000000131</v>
      </c>
      <c r="I305" s="51"/>
    </row>
    <row r="306" spans="1:9" hidden="1" x14ac:dyDescent="0.25">
      <c r="A306" s="15"/>
      <c r="B306" s="15"/>
      <c r="C306" s="53">
        <v>42429</v>
      </c>
      <c r="D306" s="15" t="s">
        <v>470</v>
      </c>
      <c r="E306" s="15" t="s">
        <v>471</v>
      </c>
      <c r="F306" s="51"/>
      <c r="G306" s="51">
        <v>4412.1000000000004</v>
      </c>
      <c r="H306" s="13">
        <f t="shared" si="4"/>
        <v>353409.31000000134</v>
      </c>
      <c r="I306" s="51"/>
    </row>
    <row r="307" spans="1:9" hidden="1" x14ac:dyDescent="0.25">
      <c r="A307" s="15"/>
      <c r="B307" s="15"/>
      <c r="C307" s="53">
        <v>42429</v>
      </c>
      <c r="D307" s="15" t="s">
        <v>37</v>
      </c>
      <c r="E307" s="15" t="s">
        <v>83</v>
      </c>
      <c r="F307" s="51"/>
      <c r="G307" s="24">
        <v>3.48</v>
      </c>
      <c r="H307" s="13">
        <f t="shared" ref="H307:H370" si="5">H306+F307-G307</f>
        <v>353405.83000000136</v>
      </c>
      <c r="I307" s="51"/>
    </row>
    <row r="308" spans="1:9" hidden="1" x14ac:dyDescent="0.25">
      <c r="A308" s="15"/>
      <c r="B308" s="15"/>
      <c r="C308" s="53">
        <v>42429</v>
      </c>
      <c r="D308" s="15" t="s">
        <v>438</v>
      </c>
      <c r="E308" s="15" t="s">
        <v>176</v>
      </c>
      <c r="F308" s="51"/>
      <c r="G308" s="51">
        <v>11900</v>
      </c>
      <c r="H308" s="13">
        <f t="shared" si="5"/>
        <v>341505.83000000136</v>
      </c>
      <c r="I308" s="51"/>
    </row>
    <row r="309" spans="1:9" hidden="1" x14ac:dyDescent="0.25">
      <c r="A309" s="15"/>
      <c r="B309" s="15"/>
      <c r="C309" s="53">
        <v>42429</v>
      </c>
      <c r="D309" s="15" t="s">
        <v>37</v>
      </c>
      <c r="E309" s="15" t="s">
        <v>83</v>
      </c>
      <c r="F309" s="51"/>
      <c r="G309" s="24">
        <v>3.48</v>
      </c>
      <c r="H309" s="13">
        <f t="shared" si="5"/>
        <v>341502.35000000137</v>
      </c>
      <c r="I309" s="51"/>
    </row>
    <row r="310" spans="1:9" hidden="1" x14ac:dyDescent="0.25">
      <c r="A310" s="15"/>
      <c r="B310" s="15"/>
      <c r="C310" s="53">
        <v>42429</v>
      </c>
      <c r="D310" s="15" t="s">
        <v>437</v>
      </c>
      <c r="E310" s="15" t="s">
        <v>253</v>
      </c>
      <c r="F310" s="51"/>
      <c r="G310" s="51">
        <v>967.5</v>
      </c>
      <c r="H310" s="13">
        <f t="shared" si="5"/>
        <v>340534.85000000137</v>
      </c>
      <c r="I310" s="51"/>
    </row>
    <row r="311" spans="1:9" hidden="1" x14ac:dyDescent="0.25">
      <c r="A311" s="15"/>
      <c r="B311" s="15"/>
      <c r="C311" s="53">
        <v>42429</v>
      </c>
      <c r="D311" s="15" t="s">
        <v>37</v>
      </c>
      <c r="E311" s="15" t="s">
        <v>83</v>
      </c>
      <c r="F311" s="51"/>
      <c r="G311" s="24">
        <v>3.48</v>
      </c>
      <c r="H311" s="13">
        <f t="shared" si="5"/>
        <v>340531.37000000139</v>
      </c>
      <c r="I311" s="51"/>
    </row>
    <row r="312" spans="1:9" hidden="1" x14ac:dyDescent="0.25">
      <c r="A312" s="15"/>
      <c r="B312" s="15"/>
      <c r="C312" s="53">
        <v>42429</v>
      </c>
      <c r="D312" s="15" t="s">
        <v>522</v>
      </c>
      <c r="E312" s="15" t="s">
        <v>523</v>
      </c>
      <c r="F312" s="51"/>
      <c r="G312" s="51">
        <v>5845.24</v>
      </c>
      <c r="H312" s="13">
        <f t="shared" si="5"/>
        <v>334686.1300000014</v>
      </c>
      <c r="I312" s="51"/>
    </row>
    <row r="313" spans="1:9" hidden="1" x14ac:dyDescent="0.25">
      <c r="A313" s="15"/>
      <c r="B313" s="15"/>
      <c r="C313" s="53">
        <v>42429</v>
      </c>
      <c r="D313" s="15" t="s">
        <v>37</v>
      </c>
      <c r="E313" s="15" t="s">
        <v>83</v>
      </c>
      <c r="F313" s="51"/>
      <c r="G313" s="24">
        <v>3.48</v>
      </c>
      <c r="H313" s="13">
        <f t="shared" si="5"/>
        <v>334682.65000000142</v>
      </c>
      <c r="I313" s="51"/>
    </row>
    <row r="314" spans="1:9" hidden="1" x14ac:dyDescent="0.25">
      <c r="A314" s="15"/>
      <c r="B314" s="15"/>
      <c r="C314" s="53">
        <v>42429</v>
      </c>
      <c r="D314" s="15" t="s">
        <v>117</v>
      </c>
      <c r="E314" s="15" t="s">
        <v>521</v>
      </c>
      <c r="F314" s="51"/>
      <c r="G314" s="51">
        <v>4060</v>
      </c>
      <c r="H314" s="13">
        <f t="shared" si="5"/>
        <v>330622.65000000142</v>
      </c>
      <c r="I314" s="51"/>
    </row>
    <row r="315" spans="1:9" hidden="1" x14ac:dyDescent="0.25">
      <c r="A315" s="15"/>
      <c r="B315" s="15"/>
      <c r="C315" s="53">
        <v>42429</v>
      </c>
      <c r="D315" s="15" t="s">
        <v>37</v>
      </c>
      <c r="E315" s="15" t="s">
        <v>83</v>
      </c>
      <c r="F315" s="51"/>
      <c r="G315" s="24">
        <v>3.48</v>
      </c>
      <c r="H315" s="13">
        <f t="shared" si="5"/>
        <v>330619.17000000144</v>
      </c>
      <c r="I315" s="51"/>
    </row>
    <row r="316" spans="1:9" hidden="1" x14ac:dyDescent="0.25">
      <c r="A316" s="15"/>
      <c r="B316" s="15"/>
      <c r="C316" s="53">
        <v>42429</v>
      </c>
      <c r="D316" s="15" t="s">
        <v>37</v>
      </c>
      <c r="E316" s="15" t="s">
        <v>164</v>
      </c>
      <c r="F316" s="51"/>
      <c r="G316" s="51">
        <v>112</v>
      </c>
      <c r="H316" s="13">
        <f t="shared" si="5"/>
        <v>330507.17000000144</v>
      </c>
      <c r="I316" s="51"/>
    </row>
    <row r="317" spans="1:9" hidden="1" x14ac:dyDescent="0.25">
      <c r="A317" s="15"/>
      <c r="B317" s="15"/>
      <c r="C317" s="53">
        <v>42429</v>
      </c>
      <c r="D317" s="15" t="s">
        <v>37</v>
      </c>
      <c r="E317" s="15" t="s">
        <v>165</v>
      </c>
      <c r="F317" s="51"/>
      <c r="G317" s="51">
        <v>17.920000000000002</v>
      </c>
      <c r="H317" s="13">
        <f t="shared" si="5"/>
        <v>330489.25000000146</v>
      </c>
      <c r="I317" s="51"/>
    </row>
    <row r="318" spans="1:9" hidden="1" x14ac:dyDescent="0.25">
      <c r="A318" s="15"/>
      <c r="B318" s="15"/>
      <c r="C318" s="53">
        <v>42429</v>
      </c>
      <c r="D318" s="15" t="s">
        <v>37</v>
      </c>
      <c r="E318" s="15" t="s">
        <v>482</v>
      </c>
      <c r="F318" s="51"/>
      <c r="G318" s="51">
        <v>300</v>
      </c>
      <c r="H318" s="13">
        <f t="shared" si="5"/>
        <v>330189.25000000146</v>
      </c>
      <c r="I318" s="51"/>
    </row>
    <row r="319" spans="1:9" hidden="1" x14ac:dyDescent="0.25">
      <c r="A319" s="15"/>
      <c r="B319" s="15"/>
      <c r="C319" s="53">
        <v>42429</v>
      </c>
      <c r="D319" s="15" t="s">
        <v>37</v>
      </c>
      <c r="E319" s="15" t="s">
        <v>163</v>
      </c>
      <c r="F319" s="51"/>
      <c r="G319" s="51">
        <v>48</v>
      </c>
      <c r="H319" s="13">
        <f t="shared" si="5"/>
        <v>330141.25000000146</v>
      </c>
      <c r="I319" s="51"/>
    </row>
    <row r="320" spans="1:9" x14ac:dyDescent="0.25">
      <c r="A320" s="67"/>
      <c r="B320" s="67"/>
      <c r="C320" s="67"/>
      <c r="D320" s="67"/>
      <c r="E320" s="67" t="s">
        <v>527</v>
      </c>
      <c r="F320" s="68"/>
      <c r="G320" s="68"/>
      <c r="H320" s="70">
        <f t="shared" si="5"/>
        <v>330141.25000000146</v>
      </c>
      <c r="I320" s="67"/>
    </row>
    <row r="321" spans="1:9" x14ac:dyDescent="0.25">
      <c r="A321" s="67"/>
      <c r="B321" s="67"/>
      <c r="C321" s="67"/>
      <c r="D321" s="67"/>
      <c r="E321" s="67" t="s">
        <v>528</v>
      </c>
      <c r="F321" s="68"/>
      <c r="G321" s="68"/>
      <c r="H321" s="70">
        <f t="shared" si="5"/>
        <v>330141.25000000146</v>
      </c>
      <c r="I321" s="67"/>
    </row>
    <row r="322" spans="1:9" hidden="1" x14ac:dyDescent="0.25">
      <c r="A322" s="15"/>
      <c r="B322" s="15"/>
      <c r="C322" s="53">
        <v>42430</v>
      </c>
      <c r="D322" s="15" t="s">
        <v>442</v>
      </c>
      <c r="E322" s="15" t="s">
        <v>253</v>
      </c>
      <c r="F322" s="51"/>
      <c r="G322" s="51">
        <v>2350.1999999999998</v>
      </c>
      <c r="H322" s="13">
        <f t="shared" si="5"/>
        <v>327791.05000000144</v>
      </c>
      <c r="I322" s="51"/>
    </row>
    <row r="323" spans="1:9" hidden="1" x14ac:dyDescent="0.25">
      <c r="A323" s="15"/>
      <c r="B323" s="15"/>
      <c r="C323" s="53">
        <v>42430</v>
      </c>
      <c r="D323" s="15" t="s">
        <v>37</v>
      </c>
      <c r="E323" s="15" t="s">
        <v>83</v>
      </c>
      <c r="F323" s="51"/>
      <c r="G323" s="51">
        <v>3.48</v>
      </c>
      <c r="H323" s="13">
        <f t="shared" si="5"/>
        <v>327787.57000000146</v>
      </c>
      <c r="I323" s="51"/>
    </row>
    <row r="324" spans="1:9" hidden="1" x14ac:dyDescent="0.25">
      <c r="A324" s="15"/>
      <c r="B324" s="15"/>
      <c r="C324" s="53">
        <v>42430</v>
      </c>
      <c r="D324" s="15" t="s">
        <v>442</v>
      </c>
      <c r="E324" s="15" t="s">
        <v>529</v>
      </c>
      <c r="F324" s="51"/>
      <c r="G324" s="51">
        <v>547.51</v>
      </c>
      <c r="H324" s="13">
        <f t="shared" si="5"/>
        <v>327240.06000000145</v>
      </c>
      <c r="I324" s="51"/>
    </row>
    <row r="325" spans="1:9" hidden="1" x14ac:dyDescent="0.25">
      <c r="A325" s="15"/>
      <c r="B325" s="15"/>
      <c r="C325" s="53">
        <v>42430</v>
      </c>
      <c r="D325" s="15" t="s">
        <v>37</v>
      </c>
      <c r="E325" s="15" t="s">
        <v>83</v>
      </c>
      <c r="F325" s="51"/>
      <c r="G325" s="51">
        <v>3.48</v>
      </c>
      <c r="H325" s="13">
        <f t="shared" si="5"/>
        <v>327236.58000000147</v>
      </c>
      <c r="I325" s="51"/>
    </row>
    <row r="326" spans="1:9" hidden="1" x14ac:dyDescent="0.25">
      <c r="A326" s="15"/>
      <c r="B326" s="15"/>
      <c r="C326" s="53">
        <v>42430</v>
      </c>
      <c r="D326" s="15" t="s">
        <v>442</v>
      </c>
      <c r="E326" s="15" t="s">
        <v>530</v>
      </c>
      <c r="F326" s="51"/>
      <c r="G326" s="51">
        <v>502.01</v>
      </c>
      <c r="H326" s="13">
        <f t="shared" si="5"/>
        <v>326734.57000000146</v>
      </c>
      <c r="I326" s="51"/>
    </row>
    <row r="327" spans="1:9" hidden="1" x14ac:dyDescent="0.25">
      <c r="A327" s="15"/>
      <c r="B327" s="15"/>
      <c r="C327" s="53">
        <v>42430</v>
      </c>
      <c r="D327" s="15" t="s">
        <v>37</v>
      </c>
      <c r="E327" s="15" t="s">
        <v>83</v>
      </c>
      <c r="F327" s="51"/>
      <c r="G327" s="51">
        <v>3.48</v>
      </c>
      <c r="H327" s="13">
        <f t="shared" si="5"/>
        <v>326731.09000000148</v>
      </c>
      <c r="I327" s="51"/>
    </row>
    <row r="328" spans="1:9" hidden="1" x14ac:dyDescent="0.25">
      <c r="A328" s="15"/>
      <c r="B328" s="15"/>
      <c r="C328" s="53">
        <v>42430</v>
      </c>
      <c r="D328" s="15" t="s">
        <v>34</v>
      </c>
      <c r="E328" s="15" t="s">
        <v>563</v>
      </c>
      <c r="F328" s="51">
        <v>93896.74</v>
      </c>
      <c r="G328" s="51"/>
      <c r="H328" s="13">
        <f t="shared" si="5"/>
        <v>420627.83000000147</v>
      </c>
      <c r="I328" s="51"/>
    </row>
    <row r="329" spans="1:9" hidden="1" x14ac:dyDescent="0.25">
      <c r="A329" s="15"/>
      <c r="B329" s="15"/>
      <c r="C329" s="53">
        <v>42430</v>
      </c>
      <c r="D329" s="15" t="s">
        <v>145</v>
      </c>
      <c r="E329" s="15" t="s">
        <v>146</v>
      </c>
      <c r="F329" s="51"/>
      <c r="G329" s="51">
        <v>138</v>
      </c>
      <c r="H329" s="13">
        <f t="shared" si="5"/>
        <v>420489.83000000147</v>
      </c>
      <c r="I329" s="51"/>
    </row>
    <row r="330" spans="1:9" hidden="1" x14ac:dyDescent="0.25">
      <c r="A330" s="15"/>
      <c r="B330" s="15"/>
      <c r="C330" s="53">
        <v>42430</v>
      </c>
      <c r="D330" s="15" t="s">
        <v>145</v>
      </c>
      <c r="E330" s="15" t="s">
        <v>146</v>
      </c>
      <c r="F330" s="51"/>
      <c r="G330" s="51">
        <v>2517</v>
      </c>
      <c r="H330" s="13">
        <f t="shared" si="5"/>
        <v>417972.83000000147</v>
      </c>
      <c r="I330" s="51"/>
    </row>
    <row r="331" spans="1:9" hidden="1" x14ac:dyDescent="0.25">
      <c r="A331" s="15"/>
      <c r="B331" s="15"/>
      <c r="C331" s="53">
        <v>42430</v>
      </c>
      <c r="D331" s="15" t="s">
        <v>145</v>
      </c>
      <c r="E331" s="15" t="s">
        <v>146</v>
      </c>
      <c r="F331" s="51"/>
      <c r="G331" s="51">
        <v>2531</v>
      </c>
      <c r="H331" s="13">
        <f t="shared" si="5"/>
        <v>415441.83000000147</v>
      </c>
      <c r="I331" s="51"/>
    </row>
    <row r="332" spans="1:9" hidden="1" x14ac:dyDescent="0.25">
      <c r="A332" s="15"/>
      <c r="B332" s="15"/>
      <c r="C332" s="53">
        <v>42430</v>
      </c>
      <c r="D332" s="15" t="s">
        <v>145</v>
      </c>
      <c r="E332" s="15" t="s">
        <v>146</v>
      </c>
      <c r="F332" s="51"/>
      <c r="G332" s="51">
        <v>3258</v>
      </c>
      <c r="H332" s="13">
        <f t="shared" si="5"/>
        <v>412183.83000000147</v>
      </c>
      <c r="I332" s="51"/>
    </row>
    <row r="333" spans="1:9" hidden="1" x14ac:dyDescent="0.25">
      <c r="A333" s="15"/>
      <c r="B333" s="15"/>
      <c r="C333" s="53">
        <v>42430</v>
      </c>
      <c r="D333" s="15" t="s">
        <v>145</v>
      </c>
      <c r="E333" s="15" t="s">
        <v>146</v>
      </c>
      <c r="F333" s="51"/>
      <c r="G333" s="51">
        <v>243</v>
      </c>
      <c r="H333" s="13">
        <f t="shared" si="5"/>
        <v>411940.83000000147</v>
      </c>
      <c r="I333" s="51"/>
    </row>
    <row r="334" spans="1:9" hidden="1" x14ac:dyDescent="0.25">
      <c r="A334" s="15"/>
      <c r="B334" s="15"/>
      <c r="C334" s="53">
        <v>42430</v>
      </c>
      <c r="D334" s="15" t="s">
        <v>145</v>
      </c>
      <c r="E334" s="15" t="s">
        <v>146</v>
      </c>
      <c r="F334" s="51"/>
      <c r="G334" s="51">
        <v>581</v>
      </c>
      <c r="H334" s="13">
        <f t="shared" si="5"/>
        <v>411359.83000000147</v>
      </c>
      <c r="I334" s="51"/>
    </row>
    <row r="335" spans="1:9" hidden="1" x14ac:dyDescent="0.25">
      <c r="A335" s="15"/>
      <c r="B335" s="15"/>
      <c r="C335" s="53">
        <v>42430</v>
      </c>
      <c r="D335" s="15" t="s">
        <v>145</v>
      </c>
      <c r="E335" s="15" t="s">
        <v>146</v>
      </c>
      <c r="F335" s="51"/>
      <c r="G335" s="51">
        <v>373</v>
      </c>
      <c r="H335" s="13">
        <f t="shared" si="5"/>
        <v>410986.83000000147</v>
      </c>
      <c r="I335" s="51"/>
    </row>
    <row r="336" spans="1:9" hidden="1" x14ac:dyDescent="0.25">
      <c r="A336" s="15"/>
      <c r="B336" s="15"/>
      <c r="C336" s="53">
        <v>42430</v>
      </c>
      <c r="D336" s="15" t="s">
        <v>145</v>
      </c>
      <c r="E336" s="15" t="s">
        <v>146</v>
      </c>
      <c r="F336" s="51"/>
      <c r="G336" s="51">
        <v>810</v>
      </c>
      <c r="H336" s="13">
        <f t="shared" si="5"/>
        <v>410176.83000000147</v>
      </c>
      <c r="I336" s="51"/>
    </row>
    <row r="337" spans="1:9" hidden="1" x14ac:dyDescent="0.25">
      <c r="A337" s="15"/>
      <c r="B337" s="15"/>
      <c r="C337" s="53">
        <v>42430</v>
      </c>
      <c r="D337" s="15" t="s">
        <v>145</v>
      </c>
      <c r="E337" s="15" t="s">
        <v>146</v>
      </c>
      <c r="F337" s="51"/>
      <c r="G337" s="51">
        <v>1720</v>
      </c>
      <c r="H337" s="13">
        <f t="shared" si="5"/>
        <v>408456.83000000147</v>
      </c>
      <c r="I337" s="51"/>
    </row>
    <row r="338" spans="1:9" hidden="1" x14ac:dyDescent="0.25">
      <c r="A338" s="15"/>
      <c r="B338" s="15"/>
      <c r="C338" s="53">
        <v>42430</v>
      </c>
      <c r="D338" s="15" t="s">
        <v>145</v>
      </c>
      <c r="E338" s="15" t="s">
        <v>146</v>
      </c>
      <c r="F338" s="51"/>
      <c r="G338" s="51">
        <v>1949</v>
      </c>
      <c r="H338" s="13">
        <f t="shared" si="5"/>
        <v>406507.83000000147</v>
      </c>
      <c r="I338" s="51"/>
    </row>
    <row r="339" spans="1:9" hidden="1" x14ac:dyDescent="0.25">
      <c r="A339" s="15"/>
      <c r="B339" s="15"/>
      <c r="C339" s="53">
        <v>42430</v>
      </c>
      <c r="D339" s="15" t="s">
        <v>145</v>
      </c>
      <c r="E339" s="15" t="s">
        <v>146</v>
      </c>
      <c r="F339" s="51"/>
      <c r="G339" s="51">
        <v>1043</v>
      </c>
      <c r="H339" s="13">
        <f t="shared" si="5"/>
        <v>405464.83000000147</v>
      </c>
      <c r="I339" s="51"/>
    </row>
    <row r="340" spans="1:9" hidden="1" x14ac:dyDescent="0.25">
      <c r="A340" s="15"/>
      <c r="B340" s="15"/>
      <c r="C340" s="53">
        <v>42430</v>
      </c>
      <c r="D340" s="15" t="s">
        <v>145</v>
      </c>
      <c r="E340" s="15" t="s">
        <v>146</v>
      </c>
      <c r="F340" s="51"/>
      <c r="G340" s="51">
        <v>1340</v>
      </c>
      <c r="H340" s="13">
        <f t="shared" si="5"/>
        <v>404124.83000000147</v>
      </c>
      <c r="I340" s="51"/>
    </row>
    <row r="341" spans="1:9" hidden="1" x14ac:dyDescent="0.25">
      <c r="A341" s="15"/>
      <c r="B341" s="15"/>
      <c r="C341" s="53">
        <v>42430</v>
      </c>
      <c r="D341" s="15" t="s">
        <v>145</v>
      </c>
      <c r="E341" s="15" t="s">
        <v>146</v>
      </c>
      <c r="F341" s="51"/>
      <c r="G341" s="51">
        <v>50307</v>
      </c>
      <c r="H341" s="13">
        <f t="shared" si="5"/>
        <v>353817.83000000147</v>
      </c>
      <c r="I341" s="51"/>
    </row>
    <row r="342" spans="1:9" hidden="1" x14ac:dyDescent="0.25">
      <c r="A342" s="15"/>
      <c r="B342" s="15"/>
      <c r="C342" s="53">
        <v>42430</v>
      </c>
      <c r="D342" s="15" t="s">
        <v>145</v>
      </c>
      <c r="E342" s="15" t="s">
        <v>146</v>
      </c>
      <c r="F342" s="51"/>
      <c r="G342" s="51">
        <v>1538</v>
      </c>
      <c r="H342" s="13">
        <f t="shared" si="5"/>
        <v>352279.83000000147</v>
      </c>
      <c r="I342" s="51"/>
    </row>
    <row r="343" spans="1:9" hidden="1" x14ac:dyDescent="0.25">
      <c r="A343" s="15"/>
      <c r="B343" s="15"/>
      <c r="C343" s="53">
        <v>42430</v>
      </c>
      <c r="D343" s="15" t="s">
        <v>145</v>
      </c>
      <c r="E343" s="15" t="s">
        <v>146</v>
      </c>
      <c r="F343" s="51"/>
      <c r="G343" s="51">
        <v>1969</v>
      </c>
      <c r="H343" s="13">
        <f t="shared" si="5"/>
        <v>350310.83000000147</v>
      </c>
      <c r="I343" s="51"/>
    </row>
    <row r="344" spans="1:9" hidden="1" x14ac:dyDescent="0.25">
      <c r="A344" s="15"/>
      <c r="B344" s="15"/>
      <c r="C344" s="53">
        <v>42430</v>
      </c>
      <c r="D344" s="15" t="s">
        <v>145</v>
      </c>
      <c r="E344" s="15" t="s">
        <v>146</v>
      </c>
      <c r="F344" s="51"/>
      <c r="G344" s="51">
        <v>2380</v>
      </c>
      <c r="H344" s="13">
        <f t="shared" si="5"/>
        <v>347930.83000000147</v>
      </c>
      <c r="I344" s="51"/>
    </row>
    <row r="345" spans="1:9" hidden="1" x14ac:dyDescent="0.25">
      <c r="A345" s="15"/>
      <c r="B345" s="15"/>
      <c r="C345" s="53">
        <v>42430</v>
      </c>
      <c r="D345" s="15" t="s">
        <v>145</v>
      </c>
      <c r="E345" s="15" t="s">
        <v>146</v>
      </c>
      <c r="F345" s="51"/>
      <c r="G345" s="51">
        <v>1463</v>
      </c>
      <c r="H345" s="13">
        <f t="shared" si="5"/>
        <v>346467.83000000147</v>
      </c>
      <c r="I345" s="51"/>
    </row>
    <row r="346" spans="1:9" hidden="1" x14ac:dyDescent="0.25">
      <c r="A346" s="15"/>
      <c r="B346" s="15"/>
      <c r="C346" s="53">
        <v>42430</v>
      </c>
      <c r="D346" s="15" t="s">
        <v>145</v>
      </c>
      <c r="E346" s="15" t="s">
        <v>146</v>
      </c>
      <c r="F346" s="51"/>
      <c r="G346" s="51">
        <v>2865</v>
      </c>
      <c r="H346" s="13">
        <f t="shared" si="5"/>
        <v>343602.83000000147</v>
      </c>
      <c r="I346" s="51"/>
    </row>
    <row r="347" spans="1:9" hidden="1" x14ac:dyDescent="0.25">
      <c r="A347" s="15"/>
      <c r="B347" s="15"/>
      <c r="C347" s="53">
        <v>42430</v>
      </c>
      <c r="D347" s="15" t="s">
        <v>145</v>
      </c>
      <c r="E347" s="15" t="s">
        <v>146</v>
      </c>
      <c r="F347" s="51"/>
      <c r="G347" s="51">
        <v>1265</v>
      </c>
      <c r="H347" s="13">
        <f t="shared" si="5"/>
        <v>342337.83000000147</v>
      </c>
      <c r="I347" s="51"/>
    </row>
    <row r="348" spans="1:9" hidden="1" x14ac:dyDescent="0.25">
      <c r="A348" s="15"/>
      <c r="B348" s="15"/>
      <c r="C348" s="53">
        <v>42430</v>
      </c>
      <c r="D348" s="15" t="s">
        <v>145</v>
      </c>
      <c r="E348" s="15" t="s">
        <v>146</v>
      </c>
      <c r="F348" s="51"/>
      <c r="G348" s="51">
        <v>3398</v>
      </c>
      <c r="H348" s="13">
        <f t="shared" si="5"/>
        <v>338939.83000000147</v>
      </c>
      <c r="I348" s="51"/>
    </row>
    <row r="349" spans="1:9" hidden="1" x14ac:dyDescent="0.25">
      <c r="A349" s="15"/>
      <c r="B349" s="15"/>
      <c r="C349" s="53">
        <v>42430</v>
      </c>
      <c r="D349" s="15" t="s">
        <v>145</v>
      </c>
      <c r="E349" s="15" t="s">
        <v>146</v>
      </c>
      <c r="F349" s="51"/>
      <c r="G349" s="51">
        <v>3525</v>
      </c>
      <c r="H349" s="13">
        <f t="shared" si="5"/>
        <v>335414.83000000147</v>
      </c>
      <c r="I349" s="51"/>
    </row>
    <row r="350" spans="1:9" hidden="1" x14ac:dyDescent="0.25">
      <c r="A350" s="15"/>
      <c r="B350" s="15"/>
      <c r="C350" s="53">
        <v>42430</v>
      </c>
      <c r="D350" s="15" t="s">
        <v>145</v>
      </c>
      <c r="E350" s="15" t="s">
        <v>146</v>
      </c>
      <c r="F350" s="51"/>
      <c r="G350" s="51">
        <v>3165</v>
      </c>
      <c r="H350" s="13">
        <f t="shared" si="5"/>
        <v>332249.83000000147</v>
      </c>
      <c r="I350" s="51"/>
    </row>
    <row r="351" spans="1:9" hidden="1" x14ac:dyDescent="0.25">
      <c r="A351" s="15"/>
      <c r="B351" s="15"/>
      <c r="C351" s="53">
        <v>42431</v>
      </c>
      <c r="D351" s="15" t="s">
        <v>531</v>
      </c>
      <c r="E351" s="15" t="s">
        <v>532</v>
      </c>
      <c r="F351" s="51"/>
      <c r="G351" s="51">
        <v>8518</v>
      </c>
      <c r="H351" s="13">
        <f t="shared" si="5"/>
        <v>323731.83000000147</v>
      </c>
      <c r="I351" s="51"/>
    </row>
    <row r="352" spans="1:9" hidden="1" x14ac:dyDescent="0.25">
      <c r="A352" s="15"/>
      <c r="B352" s="15"/>
      <c r="C352" s="53">
        <v>42431</v>
      </c>
      <c r="D352" s="15" t="s">
        <v>37</v>
      </c>
      <c r="E352" s="15" t="s">
        <v>83</v>
      </c>
      <c r="F352" s="51"/>
      <c r="G352" s="51">
        <v>3.48</v>
      </c>
      <c r="H352" s="13">
        <f t="shared" si="5"/>
        <v>323728.35000000149</v>
      </c>
      <c r="I352" s="51"/>
    </row>
    <row r="353" spans="1:9" hidden="1" x14ac:dyDescent="0.25">
      <c r="A353" s="15"/>
      <c r="B353" s="15"/>
      <c r="C353" s="53">
        <v>42431</v>
      </c>
      <c r="D353" s="15" t="s">
        <v>89</v>
      </c>
      <c r="E353" s="15" t="s">
        <v>36</v>
      </c>
      <c r="F353" s="51"/>
      <c r="G353" s="51">
        <v>27114</v>
      </c>
      <c r="H353" s="13">
        <f t="shared" si="5"/>
        <v>296614.35000000149</v>
      </c>
      <c r="I353" s="51"/>
    </row>
    <row r="354" spans="1:9" hidden="1" x14ac:dyDescent="0.25">
      <c r="A354" s="15"/>
      <c r="B354" s="15"/>
      <c r="C354" s="53">
        <v>42431</v>
      </c>
      <c r="D354" s="15" t="s">
        <v>37</v>
      </c>
      <c r="E354" s="15" t="s">
        <v>83</v>
      </c>
      <c r="F354" s="51"/>
      <c r="G354" s="51">
        <v>3.48</v>
      </c>
      <c r="H354" s="13">
        <f t="shared" si="5"/>
        <v>296610.87000000151</v>
      </c>
      <c r="I354" s="51"/>
    </row>
    <row r="355" spans="1:9" hidden="1" x14ac:dyDescent="0.25">
      <c r="A355" s="15"/>
      <c r="B355" s="15"/>
      <c r="C355" s="53">
        <v>42431</v>
      </c>
      <c r="D355" s="15" t="s">
        <v>44</v>
      </c>
      <c r="E355" s="15" t="s">
        <v>511</v>
      </c>
      <c r="F355" s="51"/>
      <c r="G355" s="51">
        <v>3105.99</v>
      </c>
      <c r="H355" s="13">
        <f t="shared" si="5"/>
        <v>293504.88000000152</v>
      </c>
      <c r="I355" s="51"/>
    </row>
    <row r="356" spans="1:9" hidden="1" x14ac:dyDescent="0.25">
      <c r="A356" s="15"/>
      <c r="B356" s="15"/>
      <c r="C356" s="53">
        <v>42431</v>
      </c>
      <c r="D356" s="15" t="s">
        <v>37</v>
      </c>
      <c r="E356" s="15" t="s">
        <v>83</v>
      </c>
      <c r="F356" s="51"/>
      <c r="G356" s="51">
        <v>3.48</v>
      </c>
      <c r="H356" s="13">
        <f t="shared" si="5"/>
        <v>293501.40000000154</v>
      </c>
      <c r="I356" s="51"/>
    </row>
    <row r="357" spans="1:9" hidden="1" x14ac:dyDescent="0.25">
      <c r="A357" s="15"/>
      <c r="B357" s="15"/>
      <c r="C357" s="53">
        <v>42431</v>
      </c>
      <c r="D357" s="15" t="s">
        <v>44</v>
      </c>
      <c r="E357" s="15" t="s">
        <v>137</v>
      </c>
      <c r="F357" s="51"/>
      <c r="G357" s="51">
        <v>1414.49</v>
      </c>
      <c r="H357" s="13">
        <f t="shared" si="5"/>
        <v>292086.91000000155</v>
      </c>
      <c r="I357" s="51"/>
    </row>
    <row r="358" spans="1:9" hidden="1" x14ac:dyDescent="0.25">
      <c r="A358" s="15"/>
      <c r="B358" s="15"/>
      <c r="C358" s="53">
        <v>42431</v>
      </c>
      <c r="D358" s="15" t="s">
        <v>37</v>
      </c>
      <c r="E358" s="15" t="s">
        <v>83</v>
      </c>
      <c r="F358" s="51"/>
      <c r="G358" s="51">
        <v>3.48</v>
      </c>
      <c r="H358" s="13">
        <f t="shared" si="5"/>
        <v>292083.43000000156</v>
      </c>
      <c r="I358" s="51"/>
    </row>
    <row r="359" spans="1:9" hidden="1" x14ac:dyDescent="0.25">
      <c r="A359" s="15"/>
      <c r="B359" s="15"/>
      <c r="C359" s="53">
        <v>42431</v>
      </c>
      <c r="D359" s="15" t="s">
        <v>44</v>
      </c>
      <c r="E359" s="15" t="s">
        <v>118</v>
      </c>
      <c r="F359" s="51"/>
      <c r="G359" s="51">
        <v>1032.99</v>
      </c>
      <c r="H359" s="13">
        <f t="shared" si="5"/>
        <v>291050.44000000157</v>
      </c>
      <c r="I359" s="51"/>
    </row>
    <row r="360" spans="1:9" hidden="1" x14ac:dyDescent="0.25">
      <c r="A360" s="15"/>
      <c r="B360" s="15"/>
      <c r="C360" s="53">
        <v>42431</v>
      </c>
      <c r="D360" s="15" t="s">
        <v>37</v>
      </c>
      <c r="E360" s="15" t="s">
        <v>83</v>
      </c>
      <c r="F360" s="51"/>
      <c r="G360" s="51">
        <v>3.48</v>
      </c>
      <c r="H360" s="13">
        <f t="shared" si="5"/>
        <v>291046.96000000159</v>
      </c>
      <c r="I360" s="51"/>
    </row>
    <row r="361" spans="1:9" hidden="1" x14ac:dyDescent="0.25">
      <c r="A361" s="15"/>
      <c r="B361" s="15"/>
      <c r="C361" s="53">
        <v>42431</v>
      </c>
      <c r="D361" s="15" t="s">
        <v>136</v>
      </c>
      <c r="E361" s="15" t="s">
        <v>137</v>
      </c>
      <c r="F361" s="51"/>
      <c r="G361" s="51">
        <v>9609.57</v>
      </c>
      <c r="H361" s="13">
        <f t="shared" si="5"/>
        <v>281437.39000000159</v>
      </c>
      <c r="I361" s="51"/>
    </row>
    <row r="362" spans="1:9" hidden="1" x14ac:dyDescent="0.25">
      <c r="A362" s="15"/>
      <c r="B362" s="15"/>
      <c r="C362" s="53">
        <v>42431</v>
      </c>
      <c r="D362" s="15" t="s">
        <v>37</v>
      </c>
      <c r="E362" s="15" t="s">
        <v>83</v>
      </c>
      <c r="F362" s="51"/>
      <c r="G362" s="51">
        <v>3.48</v>
      </c>
      <c r="H362" s="13">
        <f t="shared" si="5"/>
        <v>281433.9100000016</v>
      </c>
      <c r="I362" s="51"/>
    </row>
    <row r="363" spans="1:9" hidden="1" x14ac:dyDescent="0.25">
      <c r="A363" s="15"/>
      <c r="B363" s="15"/>
      <c r="C363" s="53">
        <v>42431</v>
      </c>
      <c r="D363" s="15" t="s">
        <v>435</v>
      </c>
      <c r="E363" s="15" t="s">
        <v>533</v>
      </c>
      <c r="F363" s="51"/>
      <c r="G363" s="51">
        <v>4407.18</v>
      </c>
      <c r="H363" s="13">
        <f t="shared" si="5"/>
        <v>277026.73000000161</v>
      </c>
      <c r="I363" s="51"/>
    </row>
    <row r="364" spans="1:9" hidden="1" x14ac:dyDescent="0.25">
      <c r="A364" s="15"/>
      <c r="B364" s="15"/>
      <c r="C364" s="53">
        <v>42431</v>
      </c>
      <c r="D364" s="15" t="s">
        <v>37</v>
      </c>
      <c r="E364" s="15" t="s">
        <v>83</v>
      </c>
      <c r="F364" s="51"/>
      <c r="G364" s="51">
        <v>3.48</v>
      </c>
      <c r="H364" s="13">
        <f t="shared" si="5"/>
        <v>277023.25000000163</v>
      </c>
      <c r="I364" s="51"/>
    </row>
    <row r="365" spans="1:9" hidden="1" x14ac:dyDescent="0.25">
      <c r="A365" s="15"/>
      <c r="B365" s="15"/>
      <c r="C365" s="53">
        <v>42431</v>
      </c>
      <c r="D365" s="15" t="s">
        <v>145</v>
      </c>
      <c r="E365" s="15" t="s">
        <v>146</v>
      </c>
      <c r="F365" s="51"/>
      <c r="G365" s="51">
        <v>12002</v>
      </c>
      <c r="H365" s="13">
        <f t="shared" si="5"/>
        <v>265021.25000000163</v>
      </c>
      <c r="I365" s="51"/>
    </row>
    <row r="366" spans="1:9" hidden="1" x14ac:dyDescent="0.25">
      <c r="A366" s="15"/>
      <c r="B366" s="15"/>
      <c r="C366" s="53">
        <v>42431</v>
      </c>
      <c r="D366" s="15" t="s">
        <v>37</v>
      </c>
      <c r="E366" s="67" t="s">
        <v>564</v>
      </c>
      <c r="F366" s="51"/>
      <c r="G366" s="51">
        <v>3.48</v>
      </c>
      <c r="H366" s="13">
        <f t="shared" si="5"/>
        <v>265017.77000000165</v>
      </c>
      <c r="I366" s="51"/>
    </row>
    <row r="367" spans="1:9" x14ac:dyDescent="0.25">
      <c r="A367" s="15">
        <v>4374</v>
      </c>
      <c r="B367" s="53">
        <v>42432</v>
      </c>
      <c r="C367" s="53"/>
      <c r="D367" s="15" t="s">
        <v>82</v>
      </c>
      <c r="E367" s="15" t="s">
        <v>82</v>
      </c>
      <c r="F367" s="51"/>
      <c r="G367" s="51">
        <v>0</v>
      </c>
      <c r="H367" s="13">
        <f t="shared" si="5"/>
        <v>265017.77000000165</v>
      </c>
      <c r="I367" s="51"/>
    </row>
    <row r="368" spans="1:9" x14ac:dyDescent="0.25">
      <c r="A368" s="15">
        <v>4375</v>
      </c>
      <c r="B368" s="53">
        <v>42432</v>
      </c>
      <c r="C368" s="53"/>
      <c r="D368" s="15" t="s">
        <v>432</v>
      </c>
      <c r="E368" s="15" t="s">
        <v>142</v>
      </c>
      <c r="F368" s="51"/>
      <c r="G368" s="51">
        <v>32287.279999999999</v>
      </c>
      <c r="H368" s="13">
        <f t="shared" si="5"/>
        <v>232730.49000000165</v>
      </c>
      <c r="I368" s="51"/>
    </row>
    <row r="369" spans="1:9" hidden="1" x14ac:dyDescent="0.25">
      <c r="A369" s="15"/>
      <c r="B369" s="15"/>
      <c r="C369" s="53">
        <v>42432</v>
      </c>
      <c r="D369" s="15" t="s">
        <v>494</v>
      </c>
      <c r="E369" s="15" t="s">
        <v>253</v>
      </c>
      <c r="F369" s="51"/>
      <c r="G369" s="51">
        <v>1385</v>
      </c>
      <c r="H369" s="13">
        <f t="shared" si="5"/>
        <v>231345.49000000165</v>
      </c>
      <c r="I369" s="51"/>
    </row>
    <row r="370" spans="1:9" hidden="1" x14ac:dyDescent="0.25">
      <c r="A370" s="15"/>
      <c r="B370" s="15"/>
      <c r="C370" s="53">
        <v>42432</v>
      </c>
      <c r="D370" s="15" t="s">
        <v>37</v>
      </c>
      <c r="E370" s="15" t="s">
        <v>83</v>
      </c>
      <c r="F370" s="51"/>
      <c r="G370" s="51">
        <v>3.48</v>
      </c>
      <c r="H370" s="13">
        <f t="shared" si="5"/>
        <v>231342.01000000164</v>
      </c>
      <c r="I370" s="51"/>
    </row>
    <row r="371" spans="1:9" hidden="1" x14ac:dyDescent="0.25">
      <c r="A371" s="15"/>
      <c r="B371" s="15"/>
      <c r="C371" s="53">
        <v>42432</v>
      </c>
      <c r="D371" s="15" t="s">
        <v>534</v>
      </c>
      <c r="E371" s="15" t="s">
        <v>535</v>
      </c>
      <c r="F371" s="51"/>
      <c r="G371" s="51">
        <v>20300</v>
      </c>
      <c r="H371" s="13">
        <f t="shared" ref="H371:H434" si="6">H370+F371-G371</f>
        <v>211042.01000000164</v>
      </c>
      <c r="I371" s="51"/>
    </row>
    <row r="372" spans="1:9" hidden="1" x14ac:dyDescent="0.25">
      <c r="A372" s="15"/>
      <c r="B372" s="15"/>
      <c r="C372" s="53">
        <v>42432</v>
      </c>
      <c r="D372" s="15" t="s">
        <v>37</v>
      </c>
      <c r="E372" s="15" t="s">
        <v>83</v>
      </c>
      <c r="F372" s="51"/>
      <c r="G372" s="51">
        <v>3.48</v>
      </c>
      <c r="H372" s="13">
        <f t="shared" si="6"/>
        <v>211038.53000000163</v>
      </c>
      <c r="I372" s="51"/>
    </row>
    <row r="373" spans="1:9" hidden="1" x14ac:dyDescent="0.25">
      <c r="A373" s="15"/>
      <c r="B373" s="15"/>
      <c r="C373" s="53">
        <v>42432</v>
      </c>
      <c r="D373" s="15" t="s">
        <v>145</v>
      </c>
      <c r="E373" s="15" t="s">
        <v>146</v>
      </c>
      <c r="F373" s="51"/>
      <c r="G373" s="51">
        <v>204</v>
      </c>
      <c r="H373" s="13">
        <f t="shared" si="6"/>
        <v>210834.53000000163</v>
      </c>
      <c r="I373" s="51"/>
    </row>
    <row r="374" spans="1:9" hidden="1" x14ac:dyDescent="0.25">
      <c r="A374" s="15"/>
      <c r="B374" s="15"/>
      <c r="C374" s="53">
        <v>42432</v>
      </c>
      <c r="D374" s="15" t="s">
        <v>145</v>
      </c>
      <c r="E374" s="15" t="s">
        <v>146</v>
      </c>
      <c r="F374" s="51"/>
      <c r="G374" s="51">
        <v>7988</v>
      </c>
      <c r="H374" s="13">
        <f t="shared" si="6"/>
        <v>202846.53000000163</v>
      </c>
      <c r="I374" s="51"/>
    </row>
    <row r="375" spans="1:9" hidden="1" x14ac:dyDescent="0.25">
      <c r="A375" s="15"/>
      <c r="B375" s="15"/>
      <c r="C375" s="53">
        <v>42432</v>
      </c>
      <c r="D375" s="15" t="s">
        <v>145</v>
      </c>
      <c r="E375" s="15" t="s">
        <v>146</v>
      </c>
      <c r="F375" s="51"/>
      <c r="G375" s="51">
        <v>901</v>
      </c>
      <c r="H375" s="13">
        <f t="shared" si="6"/>
        <v>201945.53000000163</v>
      </c>
      <c r="I375" s="51"/>
    </row>
    <row r="376" spans="1:9" hidden="1" x14ac:dyDescent="0.25">
      <c r="A376" s="15"/>
      <c r="B376" s="15"/>
      <c r="C376" s="53">
        <v>42432</v>
      </c>
      <c r="D376" s="15" t="s">
        <v>145</v>
      </c>
      <c r="E376" s="15" t="s">
        <v>146</v>
      </c>
      <c r="F376" s="51"/>
      <c r="G376" s="51">
        <v>132</v>
      </c>
      <c r="H376" s="13">
        <f t="shared" si="6"/>
        <v>201813.53000000163</v>
      </c>
      <c r="I376" s="51"/>
    </row>
    <row r="377" spans="1:9" hidden="1" x14ac:dyDescent="0.25">
      <c r="A377" s="15"/>
      <c r="B377" s="15"/>
      <c r="C377" s="53">
        <v>42432</v>
      </c>
      <c r="D377" s="15" t="s">
        <v>145</v>
      </c>
      <c r="E377" s="15" t="s">
        <v>146</v>
      </c>
      <c r="F377" s="51"/>
      <c r="G377" s="51">
        <v>281</v>
      </c>
      <c r="H377" s="13">
        <f t="shared" si="6"/>
        <v>201532.53000000163</v>
      </c>
      <c r="I377" s="51"/>
    </row>
    <row r="378" spans="1:9" hidden="1" x14ac:dyDescent="0.25">
      <c r="A378" s="15"/>
      <c r="B378" s="15"/>
      <c r="C378" s="53">
        <v>42432</v>
      </c>
      <c r="D378" s="15" t="s">
        <v>145</v>
      </c>
      <c r="E378" s="15" t="s">
        <v>146</v>
      </c>
      <c r="F378" s="51"/>
      <c r="G378" s="51">
        <v>1157</v>
      </c>
      <c r="H378" s="13">
        <f t="shared" si="6"/>
        <v>200375.53000000163</v>
      </c>
      <c r="I378" s="51"/>
    </row>
    <row r="379" spans="1:9" hidden="1" x14ac:dyDescent="0.25">
      <c r="A379" s="15"/>
      <c r="B379" s="15"/>
      <c r="C379" s="53">
        <v>42432</v>
      </c>
      <c r="D379" s="15" t="s">
        <v>145</v>
      </c>
      <c r="E379" s="15" t="s">
        <v>146</v>
      </c>
      <c r="F379" s="51"/>
      <c r="G379" s="51">
        <v>676</v>
      </c>
      <c r="H379" s="13">
        <f t="shared" si="6"/>
        <v>199699.53000000163</v>
      </c>
      <c r="I379" s="51"/>
    </row>
    <row r="380" spans="1:9" hidden="1" x14ac:dyDescent="0.25">
      <c r="A380" s="15"/>
      <c r="B380" s="15"/>
      <c r="C380" s="53">
        <v>42432</v>
      </c>
      <c r="D380" s="15" t="s">
        <v>145</v>
      </c>
      <c r="E380" s="15" t="s">
        <v>146</v>
      </c>
      <c r="F380" s="51"/>
      <c r="G380" s="51">
        <v>860</v>
      </c>
      <c r="H380" s="13">
        <f t="shared" si="6"/>
        <v>198839.53000000163</v>
      </c>
      <c r="I380" s="51"/>
    </row>
    <row r="381" spans="1:9" hidden="1" x14ac:dyDescent="0.25">
      <c r="A381" s="15"/>
      <c r="B381" s="15"/>
      <c r="C381" s="53">
        <v>42432</v>
      </c>
      <c r="D381" s="15" t="s">
        <v>145</v>
      </c>
      <c r="E381" s="15" t="s">
        <v>146</v>
      </c>
      <c r="F381" s="51"/>
      <c r="G381" s="51">
        <v>1853</v>
      </c>
      <c r="H381" s="13">
        <f t="shared" si="6"/>
        <v>196986.53000000163</v>
      </c>
      <c r="I381" s="51"/>
    </row>
    <row r="382" spans="1:9" hidden="1" x14ac:dyDescent="0.25">
      <c r="A382" s="15"/>
      <c r="B382" s="15"/>
      <c r="C382" s="53">
        <v>42432</v>
      </c>
      <c r="D382" s="15" t="s">
        <v>145</v>
      </c>
      <c r="E382" s="15" t="s">
        <v>146</v>
      </c>
      <c r="F382" s="51"/>
      <c r="G382" s="51">
        <v>281</v>
      </c>
      <c r="H382" s="13">
        <f t="shared" si="6"/>
        <v>196705.53000000163</v>
      </c>
      <c r="I382" s="51"/>
    </row>
    <row r="383" spans="1:9" hidden="1" x14ac:dyDescent="0.25">
      <c r="A383" s="15"/>
      <c r="B383" s="15"/>
      <c r="C383" s="53">
        <v>42432</v>
      </c>
      <c r="D383" s="15" t="s">
        <v>145</v>
      </c>
      <c r="E383" s="15" t="s">
        <v>146</v>
      </c>
      <c r="F383" s="51"/>
      <c r="G383" s="51">
        <v>1580</v>
      </c>
      <c r="H383" s="13">
        <f t="shared" si="6"/>
        <v>195125.53000000163</v>
      </c>
      <c r="I383" s="51"/>
    </row>
    <row r="384" spans="1:9" hidden="1" x14ac:dyDescent="0.25">
      <c r="A384" s="15"/>
      <c r="B384" s="15"/>
      <c r="C384" s="53">
        <v>42433</v>
      </c>
      <c r="D384" s="15" t="s">
        <v>84</v>
      </c>
      <c r="E384" s="15" t="s">
        <v>135</v>
      </c>
      <c r="F384" s="51"/>
      <c r="G384" s="51">
        <v>46665</v>
      </c>
      <c r="H384" s="13">
        <f t="shared" si="6"/>
        <v>148460.53000000163</v>
      </c>
      <c r="I384" s="51"/>
    </row>
    <row r="385" spans="1:9" hidden="1" x14ac:dyDescent="0.25">
      <c r="A385" s="15"/>
      <c r="B385" s="15"/>
      <c r="C385" s="53">
        <v>42433</v>
      </c>
      <c r="D385" s="15" t="s">
        <v>536</v>
      </c>
      <c r="E385" s="15" t="s">
        <v>537</v>
      </c>
      <c r="F385" s="51"/>
      <c r="G385" s="51">
        <v>1392</v>
      </c>
      <c r="H385" s="13">
        <f t="shared" si="6"/>
        <v>147068.53000000163</v>
      </c>
      <c r="I385" s="51"/>
    </row>
    <row r="386" spans="1:9" hidden="1" x14ac:dyDescent="0.25">
      <c r="A386" s="15"/>
      <c r="B386" s="15"/>
      <c r="C386" s="53">
        <v>42433</v>
      </c>
      <c r="D386" s="15" t="s">
        <v>37</v>
      </c>
      <c r="E386" s="15" t="s">
        <v>567</v>
      </c>
      <c r="F386" s="51"/>
      <c r="G386" s="51">
        <v>10.32</v>
      </c>
      <c r="H386" s="13">
        <f t="shared" si="6"/>
        <v>147058.21000000162</v>
      </c>
      <c r="I386" s="51"/>
    </row>
    <row r="387" spans="1:9" hidden="1" x14ac:dyDescent="0.25">
      <c r="A387" s="15"/>
      <c r="B387" s="15"/>
      <c r="C387" s="53">
        <v>42436</v>
      </c>
      <c r="D387" s="15" t="s">
        <v>453</v>
      </c>
      <c r="E387" s="15" t="s">
        <v>538</v>
      </c>
      <c r="F387" s="51"/>
      <c r="G387" s="51">
        <v>109206.04</v>
      </c>
      <c r="H387" s="13">
        <f t="shared" si="6"/>
        <v>37852.170000001628</v>
      </c>
      <c r="I387" s="51"/>
    </row>
    <row r="388" spans="1:9" hidden="1" x14ac:dyDescent="0.25">
      <c r="A388" s="15"/>
      <c r="B388" s="15"/>
      <c r="C388" s="53">
        <v>42436</v>
      </c>
      <c r="D388" s="15" t="s">
        <v>37</v>
      </c>
      <c r="E388" s="15" t="s">
        <v>83</v>
      </c>
      <c r="F388" s="51"/>
      <c r="G388" s="51">
        <v>3.48</v>
      </c>
      <c r="H388" s="13">
        <f t="shared" si="6"/>
        <v>37848.690000001625</v>
      </c>
      <c r="I388" s="51"/>
    </row>
    <row r="389" spans="1:9" hidden="1" x14ac:dyDescent="0.25">
      <c r="A389" s="15"/>
      <c r="B389" s="15"/>
      <c r="C389" s="53">
        <v>42436</v>
      </c>
      <c r="D389" s="15" t="s">
        <v>169</v>
      </c>
      <c r="E389" s="15" t="s">
        <v>139</v>
      </c>
      <c r="F389" s="51"/>
      <c r="G389" s="51">
        <v>2025.13</v>
      </c>
      <c r="H389" s="13">
        <f t="shared" si="6"/>
        <v>35823.560000001627</v>
      </c>
      <c r="I389" s="51"/>
    </row>
    <row r="390" spans="1:9" hidden="1" x14ac:dyDescent="0.25">
      <c r="A390" s="15"/>
      <c r="B390" s="15"/>
      <c r="C390" s="53">
        <v>42436</v>
      </c>
      <c r="D390" s="15" t="s">
        <v>37</v>
      </c>
      <c r="E390" s="15" t="s">
        <v>83</v>
      </c>
      <c r="F390" s="51"/>
      <c r="G390" s="51">
        <v>3.48</v>
      </c>
      <c r="H390" s="13">
        <f t="shared" si="6"/>
        <v>35820.080000001624</v>
      </c>
      <c r="I390" s="51"/>
    </row>
    <row r="391" spans="1:9" hidden="1" x14ac:dyDescent="0.25">
      <c r="A391" s="15"/>
      <c r="B391" s="15"/>
      <c r="C391" s="53">
        <v>42436</v>
      </c>
      <c r="D391" s="15" t="s">
        <v>539</v>
      </c>
      <c r="E391" s="15" t="s">
        <v>540</v>
      </c>
      <c r="F391" s="51"/>
      <c r="G391" s="51">
        <v>5382.4</v>
      </c>
      <c r="H391" s="13">
        <f t="shared" si="6"/>
        <v>30437.680000001623</v>
      </c>
      <c r="I391" s="51"/>
    </row>
    <row r="392" spans="1:9" hidden="1" x14ac:dyDescent="0.25">
      <c r="A392" s="15"/>
      <c r="B392" s="15"/>
      <c r="C392" s="53">
        <v>42436</v>
      </c>
      <c r="D392" s="15" t="s">
        <v>37</v>
      </c>
      <c r="E392" s="15" t="s">
        <v>83</v>
      </c>
      <c r="F392" s="51"/>
      <c r="G392" s="51">
        <v>3.48</v>
      </c>
      <c r="H392" s="13">
        <f t="shared" si="6"/>
        <v>30434.200000001623</v>
      </c>
      <c r="I392" s="51"/>
    </row>
    <row r="393" spans="1:9" hidden="1" x14ac:dyDescent="0.25">
      <c r="A393" s="15"/>
      <c r="B393" s="15"/>
      <c r="C393" s="53">
        <v>42436</v>
      </c>
      <c r="D393" s="15" t="s">
        <v>37</v>
      </c>
      <c r="E393" s="67" t="s">
        <v>565</v>
      </c>
      <c r="F393" s="51"/>
      <c r="G393" s="51">
        <v>3.48</v>
      </c>
      <c r="H393" s="13">
        <f t="shared" si="6"/>
        <v>30430.720000001624</v>
      </c>
      <c r="I393" s="51"/>
    </row>
    <row r="394" spans="1:9" hidden="1" x14ac:dyDescent="0.25">
      <c r="A394" s="15"/>
      <c r="B394" s="15"/>
      <c r="C394" s="53">
        <v>42437</v>
      </c>
      <c r="D394" s="15"/>
      <c r="E394" s="15" t="s">
        <v>559</v>
      </c>
      <c r="F394" s="51">
        <v>106451.5</v>
      </c>
      <c r="G394" s="51"/>
      <c r="H394" s="13">
        <f t="shared" si="6"/>
        <v>136882.22000000163</v>
      </c>
      <c r="I394" s="51"/>
    </row>
    <row r="395" spans="1:9" hidden="1" x14ac:dyDescent="0.25">
      <c r="A395" s="15"/>
      <c r="B395" s="15"/>
      <c r="C395" s="53">
        <v>42437</v>
      </c>
      <c r="D395" s="15" t="s">
        <v>224</v>
      </c>
      <c r="E395" s="15" t="s">
        <v>464</v>
      </c>
      <c r="F395" s="51"/>
      <c r="G395" s="51">
        <v>2134.4</v>
      </c>
      <c r="H395" s="13">
        <f t="shared" si="6"/>
        <v>134747.82000000164</v>
      </c>
      <c r="I395" s="51"/>
    </row>
    <row r="396" spans="1:9" hidden="1" x14ac:dyDescent="0.25">
      <c r="A396" s="15"/>
      <c r="B396" s="15"/>
      <c r="C396" s="53">
        <v>42437</v>
      </c>
      <c r="D396" s="15" t="s">
        <v>37</v>
      </c>
      <c r="E396" s="15" t="s">
        <v>83</v>
      </c>
      <c r="F396" s="51"/>
      <c r="G396" s="51">
        <v>3.48</v>
      </c>
      <c r="H396" s="13">
        <f t="shared" si="6"/>
        <v>134744.34000000163</v>
      </c>
      <c r="I396" s="51"/>
    </row>
    <row r="397" spans="1:9" hidden="1" x14ac:dyDescent="0.25">
      <c r="A397" s="15"/>
      <c r="B397" s="15"/>
      <c r="C397" s="53">
        <v>42437</v>
      </c>
      <c r="D397" s="15" t="s">
        <v>534</v>
      </c>
      <c r="E397" s="15" t="s">
        <v>535</v>
      </c>
      <c r="F397" s="51"/>
      <c r="G397" s="51">
        <v>12180</v>
      </c>
      <c r="H397" s="13">
        <f t="shared" si="6"/>
        <v>122564.34000000163</v>
      </c>
      <c r="I397" s="51"/>
    </row>
    <row r="398" spans="1:9" hidden="1" x14ac:dyDescent="0.25">
      <c r="A398" s="15"/>
      <c r="B398" s="15"/>
      <c r="C398" s="53">
        <v>42437</v>
      </c>
      <c r="D398" s="15" t="s">
        <v>37</v>
      </c>
      <c r="E398" s="15" t="s">
        <v>83</v>
      </c>
      <c r="F398" s="51"/>
      <c r="G398" s="51">
        <v>3.48</v>
      </c>
      <c r="H398" s="13">
        <f t="shared" si="6"/>
        <v>122560.86000000163</v>
      </c>
      <c r="I398" s="51"/>
    </row>
    <row r="399" spans="1:9" hidden="1" x14ac:dyDescent="0.25">
      <c r="A399" s="15"/>
      <c r="B399" s="15"/>
      <c r="C399" s="53">
        <v>42437</v>
      </c>
      <c r="D399" s="15" t="s">
        <v>145</v>
      </c>
      <c r="E399" s="15" t="s">
        <v>146</v>
      </c>
      <c r="F399" s="51"/>
      <c r="G399" s="51">
        <v>1398</v>
      </c>
      <c r="H399" s="13">
        <f t="shared" si="6"/>
        <v>121162.86000000163</v>
      </c>
      <c r="I399" s="51"/>
    </row>
    <row r="400" spans="1:9" hidden="1" x14ac:dyDescent="0.25">
      <c r="A400" s="15"/>
      <c r="B400" s="15"/>
      <c r="C400" s="53">
        <v>42438</v>
      </c>
      <c r="D400" s="15" t="s">
        <v>89</v>
      </c>
      <c r="E400" s="15" t="s">
        <v>36</v>
      </c>
      <c r="F400" s="51"/>
      <c r="G400" s="51">
        <v>40429</v>
      </c>
      <c r="H400" s="13">
        <f t="shared" si="6"/>
        <v>80733.86000000163</v>
      </c>
      <c r="I400" s="51"/>
    </row>
    <row r="401" spans="1:9" hidden="1" x14ac:dyDescent="0.25">
      <c r="A401" s="15"/>
      <c r="B401" s="15"/>
      <c r="C401" s="53">
        <v>42438</v>
      </c>
      <c r="D401" s="15" t="s">
        <v>37</v>
      </c>
      <c r="E401" s="15" t="s">
        <v>83</v>
      </c>
      <c r="F401" s="51"/>
      <c r="G401" s="51">
        <v>3.48</v>
      </c>
      <c r="H401" s="13">
        <f t="shared" si="6"/>
        <v>80730.380000001634</v>
      </c>
      <c r="I401" s="51"/>
    </row>
    <row r="402" spans="1:9" hidden="1" x14ac:dyDescent="0.25">
      <c r="A402" s="15"/>
      <c r="B402" s="15"/>
      <c r="C402" s="53">
        <v>42438</v>
      </c>
      <c r="D402" s="15" t="s">
        <v>37</v>
      </c>
      <c r="E402" s="67" t="s">
        <v>564</v>
      </c>
      <c r="F402" s="51"/>
      <c r="G402" s="51">
        <v>3.48</v>
      </c>
      <c r="H402" s="13">
        <f t="shared" si="6"/>
        <v>80726.900000001639</v>
      </c>
      <c r="I402" s="51"/>
    </row>
    <row r="403" spans="1:9" hidden="1" x14ac:dyDescent="0.25">
      <c r="A403" s="15"/>
      <c r="B403" s="15"/>
      <c r="C403" s="53">
        <v>42438</v>
      </c>
      <c r="D403" s="15" t="s">
        <v>37</v>
      </c>
      <c r="E403" s="67" t="s">
        <v>419</v>
      </c>
      <c r="F403" s="51"/>
      <c r="G403" s="51">
        <v>3.48</v>
      </c>
      <c r="H403" s="13">
        <f t="shared" si="6"/>
        <v>80723.420000001643</v>
      </c>
      <c r="I403" s="51"/>
    </row>
    <row r="404" spans="1:9" hidden="1" x14ac:dyDescent="0.25">
      <c r="A404" s="15"/>
      <c r="B404" s="15"/>
      <c r="C404" s="53">
        <v>42438</v>
      </c>
      <c r="D404" s="15" t="s">
        <v>37</v>
      </c>
      <c r="E404" s="67" t="s">
        <v>419</v>
      </c>
      <c r="F404" s="51"/>
      <c r="G404" s="51">
        <v>3.48</v>
      </c>
      <c r="H404" s="13">
        <f t="shared" si="6"/>
        <v>80719.940000001647</v>
      </c>
      <c r="I404" s="51"/>
    </row>
    <row r="405" spans="1:9" hidden="1" x14ac:dyDescent="0.25">
      <c r="A405" s="15"/>
      <c r="B405" s="15"/>
      <c r="C405" s="53">
        <v>42440</v>
      </c>
      <c r="D405" s="15" t="s">
        <v>498</v>
      </c>
      <c r="E405" s="15" t="s">
        <v>541</v>
      </c>
      <c r="F405" s="51"/>
      <c r="G405" s="51">
        <v>2871</v>
      </c>
      <c r="H405" s="13">
        <f t="shared" si="6"/>
        <v>77848.940000001647</v>
      </c>
      <c r="I405" s="51"/>
    </row>
    <row r="406" spans="1:9" hidden="1" x14ac:dyDescent="0.25">
      <c r="A406" s="15"/>
      <c r="B406" s="15"/>
      <c r="C406" s="53">
        <v>42440</v>
      </c>
      <c r="D406" s="15" t="s">
        <v>37</v>
      </c>
      <c r="E406" s="15" t="s">
        <v>83</v>
      </c>
      <c r="F406" s="51"/>
      <c r="G406" s="51">
        <v>3.48</v>
      </c>
      <c r="H406" s="13">
        <f t="shared" si="6"/>
        <v>77845.460000001651</v>
      </c>
      <c r="I406" s="51"/>
    </row>
    <row r="407" spans="1:9" hidden="1" x14ac:dyDescent="0.25">
      <c r="A407" s="15"/>
      <c r="B407" s="15"/>
      <c r="C407" s="53">
        <v>42443</v>
      </c>
      <c r="D407" s="15" t="s">
        <v>34</v>
      </c>
      <c r="E407" s="15" t="s">
        <v>560</v>
      </c>
      <c r="F407" s="51">
        <v>320000</v>
      </c>
      <c r="G407" s="51"/>
      <c r="H407" s="13">
        <f t="shared" si="6"/>
        <v>397845.46000000165</v>
      </c>
      <c r="I407" s="51"/>
    </row>
    <row r="408" spans="1:9" hidden="1" x14ac:dyDescent="0.25">
      <c r="A408" s="15"/>
      <c r="B408" s="15"/>
      <c r="C408" s="53">
        <v>42443</v>
      </c>
      <c r="D408" s="15" t="s">
        <v>34</v>
      </c>
      <c r="E408" s="15" t="s">
        <v>383</v>
      </c>
      <c r="F408" s="51">
        <v>30000</v>
      </c>
      <c r="G408" s="51"/>
      <c r="H408" s="13">
        <f t="shared" si="6"/>
        <v>427845.46000000165</v>
      </c>
      <c r="I408" s="51"/>
    </row>
    <row r="409" spans="1:9" hidden="1" x14ac:dyDescent="0.25">
      <c r="A409" s="15"/>
      <c r="B409" s="15"/>
      <c r="C409" s="53">
        <v>42443</v>
      </c>
      <c r="D409" s="15" t="s">
        <v>144</v>
      </c>
      <c r="E409" s="15" t="s">
        <v>451</v>
      </c>
      <c r="F409" s="51"/>
      <c r="G409" s="51">
        <v>1553</v>
      </c>
      <c r="H409" s="13">
        <f t="shared" si="6"/>
        <v>426292.46000000165</v>
      </c>
      <c r="I409" s="51"/>
    </row>
    <row r="410" spans="1:9" x14ac:dyDescent="0.25">
      <c r="A410" s="15">
        <v>4376</v>
      </c>
      <c r="B410" s="53">
        <v>42443</v>
      </c>
      <c r="C410" s="53"/>
      <c r="D410" s="15" t="s">
        <v>432</v>
      </c>
      <c r="E410" s="15" t="s">
        <v>543</v>
      </c>
      <c r="F410" s="51"/>
      <c r="G410" s="51">
        <v>88001.55</v>
      </c>
      <c r="H410" s="13">
        <f t="shared" si="6"/>
        <v>338290.91000000166</v>
      </c>
      <c r="I410" s="51"/>
    </row>
    <row r="411" spans="1:9" x14ac:dyDescent="0.25">
      <c r="A411" s="15">
        <v>4377</v>
      </c>
      <c r="B411" s="53">
        <v>42443</v>
      </c>
      <c r="C411" s="53"/>
      <c r="D411" s="15" t="s">
        <v>432</v>
      </c>
      <c r="E411" s="15" t="s">
        <v>142</v>
      </c>
      <c r="F411" s="51"/>
      <c r="G411" s="51">
        <v>28849.03</v>
      </c>
      <c r="H411" s="13">
        <f t="shared" si="6"/>
        <v>309441.88000000163</v>
      </c>
      <c r="I411" s="51"/>
    </row>
    <row r="412" spans="1:9" hidden="1" x14ac:dyDescent="0.25">
      <c r="A412" s="15"/>
      <c r="B412" s="53"/>
      <c r="C412" s="53">
        <v>42444</v>
      </c>
      <c r="D412" s="15" t="s">
        <v>34</v>
      </c>
      <c r="E412" s="15" t="s">
        <v>383</v>
      </c>
      <c r="F412" s="51">
        <v>1000000</v>
      </c>
      <c r="G412" s="51"/>
      <c r="H412" s="13">
        <f t="shared" si="6"/>
        <v>1309441.8800000018</v>
      </c>
      <c r="I412" s="51"/>
    </row>
    <row r="413" spans="1:9" hidden="1" x14ac:dyDescent="0.25">
      <c r="A413" s="15"/>
      <c r="B413" s="15"/>
      <c r="C413" s="53">
        <v>42444</v>
      </c>
      <c r="D413" s="15" t="s">
        <v>34</v>
      </c>
      <c r="E413" s="15" t="s">
        <v>542</v>
      </c>
      <c r="F413" s="51"/>
      <c r="G413" s="51">
        <v>291375.8</v>
      </c>
      <c r="H413" s="13">
        <f t="shared" si="6"/>
        <v>1018066.0800000017</v>
      </c>
      <c r="I413" s="51"/>
    </row>
    <row r="414" spans="1:9" hidden="1" x14ac:dyDescent="0.25">
      <c r="A414" s="15"/>
      <c r="B414" s="53"/>
      <c r="C414" s="53">
        <v>42444</v>
      </c>
      <c r="D414" s="15" t="s">
        <v>145</v>
      </c>
      <c r="E414" s="15" t="s">
        <v>146</v>
      </c>
      <c r="F414" s="51"/>
      <c r="G414" s="51">
        <v>306</v>
      </c>
      <c r="H414" s="13">
        <f t="shared" si="6"/>
        <v>1017760.0800000017</v>
      </c>
      <c r="I414" s="51"/>
    </row>
    <row r="415" spans="1:9" hidden="1" x14ac:dyDescent="0.25">
      <c r="A415" s="15"/>
      <c r="B415" s="15"/>
      <c r="C415" s="53">
        <v>42444</v>
      </c>
      <c r="D415" s="15" t="s">
        <v>145</v>
      </c>
      <c r="E415" s="15" t="s">
        <v>146</v>
      </c>
      <c r="F415" s="51"/>
      <c r="G415" s="51">
        <v>756</v>
      </c>
      <c r="H415" s="13">
        <f t="shared" si="6"/>
        <v>1017004.0800000017</v>
      </c>
      <c r="I415" s="51"/>
    </row>
    <row r="416" spans="1:9" hidden="1" x14ac:dyDescent="0.25">
      <c r="A416" s="15"/>
      <c r="B416" s="15"/>
      <c r="C416" s="53">
        <v>42444</v>
      </c>
      <c r="D416" s="15" t="s">
        <v>145</v>
      </c>
      <c r="E416" s="15" t="s">
        <v>146</v>
      </c>
      <c r="F416" s="51"/>
      <c r="G416" s="51">
        <v>15877</v>
      </c>
      <c r="H416" s="13">
        <f t="shared" si="6"/>
        <v>1001127.0800000017</v>
      </c>
      <c r="I416" s="51"/>
    </row>
    <row r="417" spans="1:9" hidden="1" x14ac:dyDescent="0.25">
      <c r="A417" s="15"/>
      <c r="B417" s="15"/>
      <c r="C417" s="53">
        <v>42444</v>
      </c>
      <c r="D417" s="15" t="s">
        <v>145</v>
      </c>
      <c r="E417" s="15" t="s">
        <v>146</v>
      </c>
      <c r="F417" s="51"/>
      <c r="G417" s="51">
        <v>19610</v>
      </c>
      <c r="H417" s="13">
        <f t="shared" si="6"/>
        <v>981517.0800000017</v>
      </c>
      <c r="I417" s="51"/>
    </row>
    <row r="418" spans="1:9" hidden="1" x14ac:dyDescent="0.25">
      <c r="A418" s="15"/>
      <c r="B418" s="15"/>
      <c r="C418" s="53">
        <v>42444</v>
      </c>
      <c r="D418" s="15" t="s">
        <v>145</v>
      </c>
      <c r="E418" s="15" t="s">
        <v>146</v>
      </c>
      <c r="F418" s="51"/>
      <c r="G418" s="51">
        <v>11858</v>
      </c>
      <c r="H418" s="13">
        <f t="shared" si="6"/>
        <v>969659.0800000017</v>
      </c>
      <c r="I418" s="51"/>
    </row>
    <row r="419" spans="1:9" hidden="1" x14ac:dyDescent="0.25">
      <c r="A419" s="15"/>
      <c r="B419" s="15"/>
      <c r="C419" s="53">
        <v>42444</v>
      </c>
      <c r="D419" s="15" t="s">
        <v>145</v>
      </c>
      <c r="E419" s="15" t="s">
        <v>146</v>
      </c>
      <c r="F419" s="51"/>
      <c r="G419" s="51">
        <v>1979</v>
      </c>
      <c r="H419" s="13">
        <f t="shared" si="6"/>
        <v>967680.0800000017</v>
      </c>
      <c r="I419" s="51"/>
    </row>
    <row r="420" spans="1:9" hidden="1" x14ac:dyDescent="0.25">
      <c r="A420" s="15"/>
      <c r="B420" s="15"/>
      <c r="C420" s="53">
        <v>42444</v>
      </c>
      <c r="D420" s="15" t="s">
        <v>145</v>
      </c>
      <c r="E420" s="15" t="s">
        <v>146</v>
      </c>
      <c r="F420" s="51"/>
      <c r="G420" s="51">
        <v>19087</v>
      </c>
      <c r="H420" s="13">
        <f t="shared" si="6"/>
        <v>948593.0800000017</v>
      </c>
      <c r="I420" s="51"/>
    </row>
    <row r="421" spans="1:9" hidden="1" x14ac:dyDescent="0.25">
      <c r="A421" s="15"/>
      <c r="B421" s="15"/>
      <c r="C421" s="53">
        <v>42444</v>
      </c>
      <c r="D421" s="15" t="s">
        <v>145</v>
      </c>
      <c r="E421" s="15" t="s">
        <v>146</v>
      </c>
      <c r="F421" s="51"/>
      <c r="G421" s="51">
        <v>18100</v>
      </c>
      <c r="H421" s="13">
        <f t="shared" si="6"/>
        <v>930493.0800000017</v>
      </c>
      <c r="I421" s="51"/>
    </row>
    <row r="422" spans="1:9" hidden="1" x14ac:dyDescent="0.25">
      <c r="A422" s="15"/>
      <c r="B422" s="15"/>
      <c r="C422" s="53">
        <v>42444</v>
      </c>
      <c r="D422" s="15" t="s">
        <v>145</v>
      </c>
      <c r="E422" s="15" t="s">
        <v>146</v>
      </c>
      <c r="F422" s="51"/>
      <c r="G422" s="51">
        <v>5740</v>
      </c>
      <c r="H422" s="13">
        <f t="shared" si="6"/>
        <v>924753.0800000017</v>
      </c>
      <c r="I422" s="51"/>
    </row>
    <row r="423" spans="1:9" hidden="1" x14ac:dyDescent="0.25">
      <c r="A423" s="15"/>
      <c r="B423" s="15"/>
      <c r="C423" s="53">
        <v>42444</v>
      </c>
      <c r="D423" s="15" t="s">
        <v>440</v>
      </c>
      <c r="E423" s="15" t="s">
        <v>544</v>
      </c>
      <c r="F423" s="51"/>
      <c r="G423" s="51">
        <v>17699.28</v>
      </c>
      <c r="H423" s="13">
        <f t="shared" si="6"/>
        <v>907053.80000000168</v>
      </c>
      <c r="I423" s="51"/>
    </row>
    <row r="424" spans="1:9" hidden="1" x14ac:dyDescent="0.25">
      <c r="A424" s="15"/>
      <c r="B424" s="15"/>
      <c r="C424" s="53">
        <v>42444</v>
      </c>
      <c r="D424" s="15" t="s">
        <v>37</v>
      </c>
      <c r="E424" s="15" t="s">
        <v>83</v>
      </c>
      <c r="F424" s="51"/>
      <c r="G424" s="51">
        <v>3.48</v>
      </c>
      <c r="H424" s="13">
        <f t="shared" si="6"/>
        <v>907050.3200000017</v>
      </c>
      <c r="I424" s="51"/>
    </row>
    <row r="425" spans="1:9" hidden="1" x14ac:dyDescent="0.25">
      <c r="A425" s="15"/>
      <c r="B425" s="15"/>
      <c r="C425" s="53">
        <v>42444</v>
      </c>
      <c r="D425" s="15" t="s">
        <v>449</v>
      </c>
      <c r="E425" s="15" t="s">
        <v>545</v>
      </c>
      <c r="F425" s="51"/>
      <c r="G425" s="51">
        <v>6704.8</v>
      </c>
      <c r="H425" s="13">
        <f t="shared" si="6"/>
        <v>900345.52000000165</v>
      </c>
      <c r="I425" s="51"/>
    </row>
    <row r="426" spans="1:9" hidden="1" x14ac:dyDescent="0.25">
      <c r="A426" s="15"/>
      <c r="B426" s="15"/>
      <c r="C426" s="53">
        <v>42444</v>
      </c>
      <c r="D426" s="15" t="s">
        <v>37</v>
      </c>
      <c r="E426" s="15" t="s">
        <v>83</v>
      </c>
      <c r="F426" s="51"/>
      <c r="G426" s="51">
        <v>3.48</v>
      </c>
      <c r="H426" s="13">
        <f t="shared" si="6"/>
        <v>900342.04000000167</v>
      </c>
      <c r="I426" s="51"/>
    </row>
    <row r="427" spans="1:9" hidden="1" x14ac:dyDescent="0.25">
      <c r="A427" s="15"/>
      <c r="B427" s="15"/>
      <c r="C427" s="53">
        <v>42444</v>
      </c>
      <c r="D427" s="15" t="s">
        <v>212</v>
      </c>
      <c r="E427" s="15" t="s">
        <v>412</v>
      </c>
      <c r="F427" s="51"/>
      <c r="G427" s="51">
        <v>2540.4</v>
      </c>
      <c r="H427" s="13">
        <f t="shared" si="6"/>
        <v>897801.64000000164</v>
      </c>
      <c r="I427" s="51"/>
    </row>
    <row r="428" spans="1:9" hidden="1" x14ac:dyDescent="0.25">
      <c r="A428" s="15"/>
      <c r="B428" s="15"/>
      <c r="C428" s="53">
        <v>42444</v>
      </c>
      <c r="D428" s="15" t="s">
        <v>37</v>
      </c>
      <c r="E428" s="15" t="s">
        <v>83</v>
      </c>
      <c r="F428" s="51"/>
      <c r="G428" s="51">
        <v>3.48</v>
      </c>
      <c r="H428" s="13">
        <f t="shared" si="6"/>
        <v>897798.16000000166</v>
      </c>
      <c r="I428" s="51"/>
    </row>
    <row r="429" spans="1:9" hidden="1" x14ac:dyDescent="0.25">
      <c r="A429" s="15"/>
      <c r="B429" s="15"/>
      <c r="C429" s="53">
        <v>42444</v>
      </c>
      <c r="D429" s="15" t="s">
        <v>435</v>
      </c>
      <c r="E429" s="15" t="s">
        <v>546</v>
      </c>
      <c r="F429" s="51"/>
      <c r="G429" s="51">
        <v>4176</v>
      </c>
      <c r="H429" s="13">
        <f t="shared" si="6"/>
        <v>893622.16000000166</v>
      </c>
      <c r="I429" s="51"/>
    </row>
    <row r="430" spans="1:9" hidden="1" x14ac:dyDescent="0.25">
      <c r="A430" s="15"/>
      <c r="B430" s="15"/>
      <c r="C430" s="53">
        <v>42444</v>
      </c>
      <c r="D430" s="15" t="s">
        <v>37</v>
      </c>
      <c r="E430" s="15" t="s">
        <v>83</v>
      </c>
      <c r="F430" s="51"/>
      <c r="G430" s="51">
        <v>3.48</v>
      </c>
      <c r="H430" s="13">
        <f t="shared" si="6"/>
        <v>893618.68000000168</v>
      </c>
      <c r="I430" s="51"/>
    </row>
    <row r="431" spans="1:9" x14ac:dyDescent="0.25">
      <c r="A431" s="15">
        <v>4378</v>
      </c>
      <c r="B431" s="53">
        <v>42445</v>
      </c>
      <c r="C431" s="53"/>
      <c r="D431" s="15" t="s">
        <v>434</v>
      </c>
      <c r="E431" s="15" t="s">
        <v>142</v>
      </c>
      <c r="F431" s="51"/>
      <c r="G431" s="51">
        <v>7446.18</v>
      </c>
      <c r="H431" s="13">
        <f t="shared" si="6"/>
        <v>886172.50000000163</v>
      </c>
      <c r="I431" s="51"/>
    </row>
    <row r="432" spans="1:9" x14ac:dyDescent="0.25">
      <c r="A432" s="15">
        <v>4379</v>
      </c>
      <c r="B432" s="53">
        <v>42447</v>
      </c>
      <c r="C432" s="53"/>
      <c r="D432" s="15" t="s">
        <v>432</v>
      </c>
      <c r="E432" s="15" t="s">
        <v>142</v>
      </c>
      <c r="F432" s="51"/>
      <c r="G432" s="51">
        <v>20769</v>
      </c>
      <c r="H432" s="13">
        <f t="shared" si="6"/>
        <v>865403.50000000163</v>
      </c>
      <c r="I432" s="51"/>
    </row>
    <row r="433" spans="1:9" hidden="1" x14ac:dyDescent="0.25">
      <c r="A433" s="15"/>
      <c r="B433" s="15"/>
      <c r="C433" s="53">
        <v>42447</v>
      </c>
      <c r="D433" s="15" t="s">
        <v>89</v>
      </c>
      <c r="E433" s="15" t="s">
        <v>36</v>
      </c>
      <c r="F433" s="51"/>
      <c r="G433" s="51">
        <v>24365.19</v>
      </c>
      <c r="H433" s="13">
        <f t="shared" si="6"/>
        <v>841038.31000000169</v>
      </c>
      <c r="I433" s="51"/>
    </row>
    <row r="434" spans="1:9" hidden="1" x14ac:dyDescent="0.25">
      <c r="A434" s="15"/>
      <c r="B434" s="15"/>
      <c r="C434" s="53">
        <v>42447</v>
      </c>
      <c r="D434" s="15" t="s">
        <v>37</v>
      </c>
      <c r="E434" s="15" t="s">
        <v>83</v>
      </c>
      <c r="F434" s="51"/>
      <c r="G434" s="51">
        <v>3.48</v>
      </c>
      <c r="H434" s="13">
        <f t="shared" si="6"/>
        <v>841034.8300000017</v>
      </c>
      <c r="I434" s="51"/>
    </row>
    <row r="435" spans="1:9" hidden="1" x14ac:dyDescent="0.25">
      <c r="A435" s="15"/>
      <c r="B435" s="15"/>
      <c r="C435" s="53">
        <v>42447</v>
      </c>
      <c r="D435" s="15" t="s">
        <v>462</v>
      </c>
      <c r="E435" s="15" t="s">
        <v>36</v>
      </c>
      <c r="F435" s="51"/>
      <c r="G435" s="51">
        <v>5435.11</v>
      </c>
      <c r="H435" s="13">
        <f t="shared" ref="H435:H499" si="7">H434+F435-G435</f>
        <v>835599.72000000172</v>
      </c>
      <c r="I435" s="51"/>
    </row>
    <row r="436" spans="1:9" hidden="1" x14ac:dyDescent="0.25">
      <c r="A436" s="15"/>
      <c r="B436" s="15"/>
      <c r="C436" s="53">
        <v>42447</v>
      </c>
      <c r="D436" s="15" t="s">
        <v>37</v>
      </c>
      <c r="E436" s="15" t="s">
        <v>83</v>
      </c>
      <c r="F436" s="51"/>
      <c r="G436" s="51">
        <v>3.48</v>
      </c>
      <c r="H436" s="13">
        <f t="shared" si="7"/>
        <v>835596.24000000174</v>
      </c>
      <c r="I436" s="51"/>
    </row>
    <row r="437" spans="1:9" hidden="1" x14ac:dyDescent="0.25">
      <c r="A437" s="15"/>
      <c r="B437" s="15"/>
      <c r="C437" s="53">
        <v>42447</v>
      </c>
      <c r="D437" s="15" t="s">
        <v>144</v>
      </c>
      <c r="E437" s="15" t="s">
        <v>451</v>
      </c>
      <c r="F437" s="51"/>
      <c r="G437" s="51">
        <v>733</v>
      </c>
      <c r="H437" s="13">
        <f t="shared" si="7"/>
        <v>834863.24000000174</v>
      </c>
      <c r="I437" s="51"/>
    </row>
    <row r="438" spans="1:9" hidden="1" x14ac:dyDescent="0.25">
      <c r="A438" s="15"/>
      <c r="B438" s="15"/>
      <c r="C438" s="53">
        <v>42447</v>
      </c>
      <c r="D438" s="15" t="s">
        <v>144</v>
      </c>
      <c r="E438" s="15" t="s">
        <v>451</v>
      </c>
      <c r="F438" s="51"/>
      <c r="G438" s="51">
        <v>2274</v>
      </c>
      <c r="H438" s="13">
        <f t="shared" si="7"/>
        <v>832589.24000000174</v>
      </c>
      <c r="I438" s="51"/>
    </row>
    <row r="439" spans="1:9" hidden="1" x14ac:dyDescent="0.25">
      <c r="A439" s="15"/>
      <c r="B439" s="15"/>
      <c r="C439" s="53">
        <v>42447</v>
      </c>
      <c r="D439" s="15" t="s">
        <v>144</v>
      </c>
      <c r="E439" s="15" t="s">
        <v>451</v>
      </c>
      <c r="F439" s="51"/>
      <c r="G439" s="51">
        <v>538</v>
      </c>
      <c r="H439" s="13">
        <f t="shared" si="7"/>
        <v>832051.24000000174</v>
      </c>
      <c r="I439" s="51"/>
    </row>
    <row r="440" spans="1:9" hidden="1" x14ac:dyDescent="0.25">
      <c r="A440" s="15"/>
      <c r="B440" s="15"/>
      <c r="C440" s="53">
        <v>42447</v>
      </c>
      <c r="D440" s="15" t="s">
        <v>144</v>
      </c>
      <c r="E440" s="15" t="s">
        <v>451</v>
      </c>
      <c r="F440" s="51"/>
      <c r="G440" s="51">
        <v>1469</v>
      </c>
      <c r="H440" s="13">
        <f t="shared" si="7"/>
        <v>830582.24000000174</v>
      </c>
      <c r="I440" s="51"/>
    </row>
    <row r="441" spans="1:9" hidden="1" x14ac:dyDescent="0.25">
      <c r="A441" s="15"/>
      <c r="B441" s="15"/>
      <c r="C441" s="53">
        <v>42447</v>
      </c>
      <c r="D441" s="15" t="s">
        <v>144</v>
      </c>
      <c r="E441" s="15" t="s">
        <v>451</v>
      </c>
      <c r="F441" s="51"/>
      <c r="G441" s="51">
        <v>1698</v>
      </c>
      <c r="H441" s="13">
        <f t="shared" si="7"/>
        <v>828884.24000000174</v>
      </c>
      <c r="I441" s="51"/>
    </row>
    <row r="442" spans="1:9" hidden="1" x14ac:dyDescent="0.25">
      <c r="A442" s="15"/>
      <c r="B442" s="15"/>
      <c r="C442" s="53">
        <v>42447</v>
      </c>
      <c r="D442" s="15" t="s">
        <v>37</v>
      </c>
      <c r="E442" s="67" t="s">
        <v>564</v>
      </c>
      <c r="F442" s="51"/>
      <c r="G442" s="51">
        <v>3.48</v>
      </c>
      <c r="H442" s="13">
        <f t="shared" si="7"/>
        <v>828880.76000000176</v>
      </c>
      <c r="I442" s="51"/>
    </row>
    <row r="443" spans="1:9" hidden="1" x14ac:dyDescent="0.25">
      <c r="A443" s="15"/>
      <c r="B443" s="15"/>
      <c r="C443" s="53">
        <v>42452</v>
      </c>
      <c r="D443" s="15" t="s">
        <v>437</v>
      </c>
      <c r="E443" s="15" t="s">
        <v>253</v>
      </c>
      <c r="F443" s="51"/>
      <c r="G443" s="51">
        <v>950</v>
      </c>
      <c r="H443" s="13">
        <f t="shared" si="7"/>
        <v>827930.76000000176</v>
      </c>
      <c r="I443" s="51"/>
    </row>
    <row r="444" spans="1:9" hidden="1" x14ac:dyDescent="0.25">
      <c r="A444" s="15"/>
      <c r="B444" s="15"/>
      <c r="C444" s="53">
        <v>42452</v>
      </c>
      <c r="D444" s="15" t="s">
        <v>37</v>
      </c>
      <c r="E444" s="15" t="s">
        <v>83</v>
      </c>
      <c r="F444" s="51"/>
      <c r="G444" s="51">
        <v>3.48</v>
      </c>
      <c r="H444" s="13">
        <f t="shared" si="7"/>
        <v>827927.28000000177</v>
      </c>
      <c r="I444" s="51"/>
    </row>
    <row r="445" spans="1:9" hidden="1" x14ac:dyDescent="0.25">
      <c r="A445" s="15"/>
      <c r="B445" s="15"/>
      <c r="C445" s="53">
        <v>42452</v>
      </c>
      <c r="D445" s="15" t="s">
        <v>438</v>
      </c>
      <c r="E445" s="15" t="s">
        <v>176</v>
      </c>
      <c r="F445" s="51"/>
      <c r="G445" s="51">
        <v>33499.919999999998</v>
      </c>
      <c r="H445" s="13">
        <f t="shared" si="7"/>
        <v>794427.36000000173</v>
      </c>
      <c r="I445" s="51"/>
    </row>
    <row r="446" spans="1:9" hidden="1" x14ac:dyDescent="0.25">
      <c r="A446" s="15"/>
      <c r="B446" s="15"/>
      <c r="C446" s="53">
        <v>42452</v>
      </c>
      <c r="D446" s="15" t="s">
        <v>37</v>
      </c>
      <c r="E446" s="15" t="s">
        <v>83</v>
      </c>
      <c r="F446" s="51"/>
      <c r="G446" s="51">
        <v>3.48</v>
      </c>
      <c r="H446" s="13">
        <f t="shared" si="7"/>
        <v>794423.88000000175</v>
      </c>
      <c r="I446" s="51"/>
    </row>
    <row r="447" spans="1:9" hidden="1" x14ac:dyDescent="0.25">
      <c r="A447" s="15"/>
      <c r="B447" s="15"/>
      <c r="C447" s="53">
        <v>42452</v>
      </c>
      <c r="D447" s="15" t="s">
        <v>547</v>
      </c>
      <c r="E447" s="15" t="s">
        <v>548</v>
      </c>
      <c r="F447" s="51"/>
      <c r="G447" s="51">
        <v>9280</v>
      </c>
      <c r="H447" s="13">
        <f t="shared" si="7"/>
        <v>785143.88000000175</v>
      </c>
      <c r="I447" s="51"/>
    </row>
    <row r="448" spans="1:9" hidden="1" x14ac:dyDescent="0.25">
      <c r="A448" s="15"/>
      <c r="B448" s="15"/>
      <c r="C448" s="53">
        <v>42452</v>
      </c>
      <c r="D448" s="15" t="s">
        <v>37</v>
      </c>
      <c r="E448" s="15" t="s">
        <v>567</v>
      </c>
      <c r="F448" s="51"/>
      <c r="G448" s="51">
        <v>10.32</v>
      </c>
      <c r="H448" s="13">
        <f t="shared" si="7"/>
        <v>785133.5600000018</v>
      </c>
      <c r="I448" s="51"/>
    </row>
    <row r="449" spans="1:9" hidden="1" x14ac:dyDescent="0.25">
      <c r="A449" s="15"/>
      <c r="B449" s="15"/>
      <c r="C449" s="53">
        <v>42452</v>
      </c>
      <c r="D449" s="15" t="s">
        <v>89</v>
      </c>
      <c r="E449" s="15" t="s">
        <v>36</v>
      </c>
      <c r="F449" s="51"/>
      <c r="G449" s="51">
        <v>39824</v>
      </c>
      <c r="H449" s="13">
        <f t="shared" si="7"/>
        <v>745309.5600000018</v>
      </c>
      <c r="I449" s="51"/>
    </row>
    <row r="450" spans="1:9" hidden="1" x14ac:dyDescent="0.25">
      <c r="A450" s="15"/>
      <c r="B450" s="15"/>
      <c r="C450" s="53">
        <v>42452</v>
      </c>
      <c r="D450" s="15" t="s">
        <v>37</v>
      </c>
      <c r="E450" s="15" t="s">
        <v>83</v>
      </c>
      <c r="F450" s="51"/>
      <c r="G450" s="51">
        <v>3.48</v>
      </c>
      <c r="H450" s="13">
        <f t="shared" si="7"/>
        <v>745306.08000000182</v>
      </c>
      <c r="I450" s="51"/>
    </row>
    <row r="451" spans="1:9" hidden="1" x14ac:dyDescent="0.25">
      <c r="A451" s="15"/>
      <c r="B451" s="15"/>
      <c r="C451" s="53">
        <v>42452</v>
      </c>
      <c r="D451" s="15" t="s">
        <v>37</v>
      </c>
      <c r="E451" s="15" t="s">
        <v>162</v>
      </c>
      <c r="F451" s="51"/>
      <c r="G451" s="51">
        <v>533.80999999999995</v>
      </c>
      <c r="H451" s="13">
        <f t="shared" si="7"/>
        <v>744772.27000000176</v>
      </c>
      <c r="I451" s="51"/>
    </row>
    <row r="452" spans="1:9" hidden="1" x14ac:dyDescent="0.25">
      <c r="A452" s="15"/>
      <c r="B452" s="15"/>
      <c r="C452" s="53">
        <v>42452</v>
      </c>
      <c r="D452" s="15" t="s">
        <v>37</v>
      </c>
      <c r="E452" s="67" t="s">
        <v>564</v>
      </c>
      <c r="F452" s="51"/>
      <c r="G452" s="51">
        <v>3.48</v>
      </c>
      <c r="H452" s="13">
        <f t="shared" si="7"/>
        <v>744768.79000000178</v>
      </c>
      <c r="I452" s="51"/>
    </row>
    <row r="453" spans="1:9" hidden="1" x14ac:dyDescent="0.25">
      <c r="A453" s="15"/>
      <c r="B453" s="15"/>
      <c r="C453" s="53">
        <v>42458</v>
      </c>
      <c r="D453" s="15" t="s">
        <v>117</v>
      </c>
      <c r="E453" s="15" t="s">
        <v>118</v>
      </c>
      <c r="F453" s="51"/>
      <c r="G453" s="51">
        <v>5376.99</v>
      </c>
      <c r="H453" s="13">
        <f t="shared" si="7"/>
        <v>739391.80000000179</v>
      </c>
      <c r="I453" s="51"/>
    </row>
    <row r="454" spans="1:9" hidden="1" x14ac:dyDescent="0.25">
      <c r="A454" s="15"/>
      <c r="B454" s="15"/>
      <c r="C454" s="53">
        <v>42458</v>
      </c>
      <c r="D454" s="15" t="s">
        <v>37</v>
      </c>
      <c r="E454" s="15" t="s">
        <v>83</v>
      </c>
      <c r="F454" s="51"/>
      <c r="G454" s="51">
        <v>3.48</v>
      </c>
      <c r="H454" s="13">
        <f t="shared" si="7"/>
        <v>739388.32000000181</v>
      </c>
      <c r="I454" s="51"/>
    </row>
    <row r="455" spans="1:9" hidden="1" x14ac:dyDescent="0.25">
      <c r="A455" s="15"/>
      <c r="B455" s="15"/>
      <c r="C455" s="53">
        <v>42458</v>
      </c>
      <c r="D455" s="15" t="s">
        <v>117</v>
      </c>
      <c r="E455" s="15" t="s">
        <v>549</v>
      </c>
      <c r="F455" s="51"/>
      <c r="G455" s="51">
        <v>2151.9899999999998</v>
      </c>
      <c r="H455" s="13">
        <f t="shared" si="7"/>
        <v>737236.33000000182</v>
      </c>
      <c r="I455" s="51"/>
    </row>
    <row r="456" spans="1:9" hidden="1" x14ac:dyDescent="0.25">
      <c r="A456" s="15"/>
      <c r="B456" s="15"/>
      <c r="C456" s="53">
        <v>42458</v>
      </c>
      <c r="D456" s="15" t="s">
        <v>37</v>
      </c>
      <c r="E456" s="15" t="s">
        <v>83</v>
      </c>
      <c r="F456" s="51"/>
      <c r="G456" s="51">
        <v>3.48</v>
      </c>
      <c r="H456" s="13">
        <f t="shared" si="7"/>
        <v>737232.85000000184</v>
      </c>
      <c r="I456" s="51"/>
    </row>
    <row r="457" spans="1:9" hidden="1" x14ac:dyDescent="0.25">
      <c r="A457" s="15"/>
      <c r="B457" s="15"/>
      <c r="C457" s="53">
        <v>42458</v>
      </c>
      <c r="D457" s="15" t="s">
        <v>117</v>
      </c>
      <c r="E457" s="15" t="s">
        <v>530</v>
      </c>
      <c r="F457" s="51"/>
      <c r="G457" s="51">
        <v>2871</v>
      </c>
      <c r="H457" s="13">
        <f t="shared" si="7"/>
        <v>734361.85000000184</v>
      </c>
      <c r="I457" s="51"/>
    </row>
    <row r="458" spans="1:9" hidden="1" x14ac:dyDescent="0.25">
      <c r="A458" s="15"/>
      <c r="B458" s="15"/>
      <c r="C458" s="53">
        <v>42458</v>
      </c>
      <c r="D458" s="15" t="s">
        <v>37</v>
      </c>
      <c r="E458" s="15" t="s">
        <v>83</v>
      </c>
      <c r="F458" s="51"/>
      <c r="G458" s="51">
        <v>3.48</v>
      </c>
      <c r="H458" s="13">
        <f t="shared" si="7"/>
        <v>734358.37000000186</v>
      </c>
      <c r="I458" s="51"/>
    </row>
    <row r="459" spans="1:9" hidden="1" x14ac:dyDescent="0.25">
      <c r="A459" s="15"/>
      <c r="B459" s="15"/>
      <c r="C459" s="53">
        <v>42459</v>
      </c>
      <c r="D459" s="15" t="s">
        <v>442</v>
      </c>
      <c r="E459" s="15" t="s">
        <v>529</v>
      </c>
      <c r="F459" s="51"/>
      <c r="G459" s="51">
        <v>145</v>
      </c>
      <c r="H459" s="13">
        <f t="shared" si="7"/>
        <v>734213.37000000186</v>
      </c>
      <c r="I459" s="51"/>
    </row>
    <row r="460" spans="1:9" hidden="1" x14ac:dyDescent="0.25">
      <c r="A460" s="15"/>
      <c r="B460" s="15"/>
      <c r="C460" s="53">
        <v>42459</v>
      </c>
      <c r="D460" s="15" t="s">
        <v>37</v>
      </c>
      <c r="E460" s="15" t="s">
        <v>83</v>
      </c>
      <c r="F460" s="51"/>
      <c r="G460" s="51">
        <v>3.48</v>
      </c>
      <c r="H460" s="13">
        <f t="shared" si="7"/>
        <v>734209.89000000188</v>
      </c>
      <c r="I460" s="51"/>
    </row>
    <row r="461" spans="1:9" hidden="1" x14ac:dyDescent="0.25">
      <c r="A461" s="15"/>
      <c r="B461" s="15"/>
      <c r="C461" s="53">
        <v>42459</v>
      </c>
      <c r="D461" s="15" t="s">
        <v>442</v>
      </c>
      <c r="E461" s="15" t="s">
        <v>253</v>
      </c>
      <c r="F461" s="51"/>
      <c r="G461" s="51">
        <v>1739</v>
      </c>
      <c r="H461" s="13">
        <f t="shared" si="7"/>
        <v>732470.89000000188</v>
      </c>
      <c r="I461" s="51"/>
    </row>
    <row r="462" spans="1:9" hidden="1" x14ac:dyDescent="0.25">
      <c r="A462" s="15"/>
      <c r="B462" s="15"/>
      <c r="C462" s="53">
        <v>42459</v>
      </c>
      <c r="D462" s="15" t="s">
        <v>37</v>
      </c>
      <c r="E462" s="15" t="s">
        <v>83</v>
      </c>
      <c r="F462" s="51"/>
      <c r="G462" s="51">
        <v>3.48</v>
      </c>
      <c r="H462" s="13">
        <f t="shared" si="7"/>
        <v>732467.4100000019</v>
      </c>
      <c r="I462" s="51"/>
    </row>
    <row r="463" spans="1:9" hidden="1" x14ac:dyDescent="0.25">
      <c r="A463" s="15"/>
      <c r="B463" s="15"/>
      <c r="C463" s="53">
        <v>42459</v>
      </c>
      <c r="D463" s="15" t="s">
        <v>442</v>
      </c>
      <c r="E463" s="15" t="s">
        <v>530</v>
      </c>
      <c r="F463" s="51"/>
      <c r="G463" s="51">
        <v>1152.51</v>
      </c>
      <c r="H463" s="13">
        <f t="shared" si="7"/>
        <v>731314.90000000189</v>
      </c>
      <c r="I463" s="51"/>
    </row>
    <row r="464" spans="1:9" hidden="1" x14ac:dyDescent="0.25">
      <c r="A464" s="15"/>
      <c r="B464" s="15"/>
      <c r="C464" s="53">
        <v>42459</v>
      </c>
      <c r="D464" s="15" t="s">
        <v>37</v>
      </c>
      <c r="E464" s="15" t="s">
        <v>83</v>
      </c>
      <c r="F464" s="51"/>
      <c r="G464" s="51">
        <v>3.48</v>
      </c>
      <c r="H464" s="13">
        <f t="shared" si="7"/>
        <v>731311.4200000019</v>
      </c>
      <c r="I464" s="51"/>
    </row>
    <row r="465" spans="1:9" x14ac:dyDescent="0.25">
      <c r="A465" s="15">
        <v>4380</v>
      </c>
      <c r="B465" s="53">
        <v>42459</v>
      </c>
      <c r="C465" s="53"/>
      <c r="D465" s="15" t="s">
        <v>432</v>
      </c>
      <c r="E465" s="15" t="s">
        <v>550</v>
      </c>
      <c r="F465" s="51"/>
      <c r="G465" s="51">
        <v>22300</v>
      </c>
      <c r="H465" s="13">
        <f t="shared" si="7"/>
        <v>709011.4200000019</v>
      </c>
      <c r="I465" s="51"/>
    </row>
    <row r="466" spans="1:9" x14ac:dyDescent="0.25">
      <c r="A466" s="15">
        <v>4381</v>
      </c>
      <c r="B466" s="53">
        <v>42459</v>
      </c>
      <c r="C466" s="53"/>
      <c r="D466" s="15" t="s">
        <v>432</v>
      </c>
      <c r="E466" s="15" t="s">
        <v>142</v>
      </c>
      <c r="F466" s="51"/>
      <c r="G466" s="51">
        <v>37592.699999999997</v>
      </c>
      <c r="H466" s="13">
        <f t="shared" si="7"/>
        <v>671418.72000000195</v>
      </c>
      <c r="I466" s="51"/>
    </row>
    <row r="467" spans="1:9" x14ac:dyDescent="0.25">
      <c r="A467" s="15">
        <v>4382</v>
      </c>
      <c r="B467" s="53">
        <v>42459</v>
      </c>
      <c r="C467" s="53"/>
      <c r="D467" s="15" t="s">
        <v>432</v>
      </c>
      <c r="E467" s="15" t="s">
        <v>551</v>
      </c>
      <c r="F467" s="51"/>
      <c r="G467" s="51">
        <v>84988.45</v>
      </c>
      <c r="H467" s="13">
        <f t="shared" si="7"/>
        <v>586430.270000002</v>
      </c>
      <c r="I467" s="51"/>
    </row>
    <row r="468" spans="1:9" hidden="1" x14ac:dyDescent="0.25">
      <c r="A468" s="15"/>
      <c r="B468" s="53"/>
      <c r="C468" s="53">
        <v>42459</v>
      </c>
      <c r="D468" s="15" t="s">
        <v>34</v>
      </c>
      <c r="E468" s="15" t="s">
        <v>566</v>
      </c>
      <c r="F468" s="51"/>
      <c r="G468" s="51">
        <v>291375.8</v>
      </c>
      <c r="H468" s="13">
        <f t="shared" si="7"/>
        <v>295054.47000000201</v>
      </c>
      <c r="I468" s="51"/>
    </row>
    <row r="469" spans="1:9" hidden="1" x14ac:dyDescent="0.25">
      <c r="A469" s="15"/>
      <c r="B469" s="15"/>
      <c r="C469" s="53">
        <v>42460</v>
      </c>
      <c r="D469" s="15" t="s">
        <v>144</v>
      </c>
      <c r="E469" s="15" t="s">
        <v>451</v>
      </c>
      <c r="F469" s="51"/>
      <c r="G469" s="51">
        <v>1036</v>
      </c>
      <c r="H469" s="13">
        <f t="shared" si="7"/>
        <v>294018.47000000201</v>
      </c>
      <c r="I469" s="51"/>
    </row>
    <row r="470" spans="1:9" hidden="1" x14ac:dyDescent="0.25">
      <c r="A470" s="15"/>
      <c r="B470" s="15"/>
      <c r="C470" s="53">
        <v>42460</v>
      </c>
      <c r="D470" s="15" t="s">
        <v>278</v>
      </c>
      <c r="E470" s="15" t="s">
        <v>508</v>
      </c>
      <c r="F470" s="51"/>
      <c r="G470" s="51">
        <v>13920</v>
      </c>
      <c r="H470" s="13">
        <f t="shared" si="7"/>
        <v>280098.47000000201</v>
      </c>
      <c r="I470" s="51"/>
    </row>
    <row r="471" spans="1:9" hidden="1" x14ac:dyDescent="0.25">
      <c r="A471" s="15"/>
      <c r="B471" s="15"/>
      <c r="C471" s="53">
        <v>42460</v>
      </c>
      <c r="D471" s="15" t="s">
        <v>37</v>
      </c>
      <c r="E471" s="15" t="s">
        <v>83</v>
      </c>
      <c r="F471" s="51"/>
      <c r="G471" s="51">
        <v>3.48</v>
      </c>
      <c r="H471" s="13">
        <f t="shared" si="7"/>
        <v>280094.99000000203</v>
      </c>
      <c r="I471" s="51"/>
    </row>
    <row r="472" spans="1:9" hidden="1" x14ac:dyDescent="0.25">
      <c r="A472" s="15"/>
      <c r="B472" s="15"/>
      <c r="C472" s="53">
        <v>42460</v>
      </c>
      <c r="D472" s="15" t="s">
        <v>141</v>
      </c>
      <c r="E472" s="15" t="s">
        <v>552</v>
      </c>
      <c r="F472" s="51"/>
      <c r="G472" s="51">
        <v>3147.5</v>
      </c>
      <c r="H472" s="13">
        <f t="shared" si="7"/>
        <v>276947.49000000203</v>
      </c>
      <c r="I472" s="51"/>
    </row>
    <row r="473" spans="1:9" hidden="1" x14ac:dyDescent="0.25">
      <c r="A473" s="15"/>
      <c r="B473" s="15"/>
      <c r="C473" s="53">
        <v>42460</v>
      </c>
      <c r="D473" s="15" t="s">
        <v>37</v>
      </c>
      <c r="E473" s="15" t="s">
        <v>83</v>
      </c>
      <c r="F473" s="51"/>
      <c r="G473" s="51">
        <v>3.48</v>
      </c>
      <c r="H473" s="13">
        <f t="shared" si="7"/>
        <v>276944.01000000205</v>
      </c>
      <c r="I473" s="51"/>
    </row>
    <row r="474" spans="1:9" hidden="1" x14ac:dyDescent="0.25">
      <c r="A474" s="15"/>
      <c r="B474" s="15"/>
      <c r="C474" s="53">
        <v>42460</v>
      </c>
      <c r="D474" s="15" t="s">
        <v>145</v>
      </c>
      <c r="E474" s="15" t="s">
        <v>146</v>
      </c>
      <c r="F474" s="51"/>
      <c r="G474" s="51">
        <v>1078</v>
      </c>
      <c r="H474" s="13">
        <f t="shared" si="7"/>
        <v>275866.01000000205</v>
      </c>
      <c r="I474" s="51"/>
    </row>
    <row r="475" spans="1:9" hidden="1" x14ac:dyDescent="0.25">
      <c r="A475" s="15"/>
      <c r="B475" s="15"/>
      <c r="C475" s="53">
        <v>42460</v>
      </c>
      <c r="D475" s="15" t="s">
        <v>145</v>
      </c>
      <c r="E475" s="15" t="s">
        <v>146</v>
      </c>
      <c r="F475" s="51"/>
      <c r="G475" s="51">
        <v>790</v>
      </c>
      <c r="H475" s="13">
        <f t="shared" si="7"/>
        <v>275076.01000000205</v>
      </c>
      <c r="I475" s="51"/>
    </row>
    <row r="476" spans="1:9" hidden="1" x14ac:dyDescent="0.25">
      <c r="A476" s="15"/>
      <c r="B476" s="15"/>
      <c r="C476" s="53">
        <v>42460</v>
      </c>
      <c r="D476" s="15" t="s">
        <v>145</v>
      </c>
      <c r="E476" s="15" t="s">
        <v>146</v>
      </c>
      <c r="F476" s="51"/>
      <c r="G476" s="51">
        <v>1868</v>
      </c>
      <c r="H476" s="13">
        <f t="shared" si="7"/>
        <v>273208.01000000205</v>
      </c>
      <c r="I476" s="51"/>
    </row>
    <row r="477" spans="1:9" hidden="1" x14ac:dyDescent="0.25">
      <c r="A477" s="15"/>
      <c r="B477" s="15"/>
      <c r="C477" s="53">
        <v>42460</v>
      </c>
      <c r="D477" s="15" t="s">
        <v>145</v>
      </c>
      <c r="E477" s="15" t="s">
        <v>146</v>
      </c>
      <c r="F477" s="51"/>
      <c r="G477" s="51">
        <v>951</v>
      </c>
      <c r="H477" s="13">
        <f t="shared" si="7"/>
        <v>272257.01000000205</v>
      </c>
      <c r="I477" s="51"/>
    </row>
    <row r="478" spans="1:9" hidden="1" x14ac:dyDescent="0.25">
      <c r="A478" s="15"/>
      <c r="B478" s="15"/>
      <c r="C478" s="53">
        <v>42460</v>
      </c>
      <c r="D478" s="15" t="s">
        <v>145</v>
      </c>
      <c r="E478" s="15" t="s">
        <v>146</v>
      </c>
      <c r="F478" s="51"/>
      <c r="G478" s="51">
        <v>790</v>
      </c>
      <c r="H478" s="13">
        <f t="shared" si="7"/>
        <v>271467.01000000205</v>
      </c>
      <c r="I478" s="51"/>
    </row>
    <row r="479" spans="1:9" hidden="1" x14ac:dyDescent="0.25">
      <c r="A479" s="15"/>
      <c r="B479" s="15"/>
      <c r="C479" s="53">
        <v>42460</v>
      </c>
      <c r="D479" s="15" t="s">
        <v>145</v>
      </c>
      <c r="E479" s="15" t="s">
        <v>146</v>
      </c>
      <c r="F479" s="51"/>
      <c r="G479" s="51">
        <v>1796</v>
      </c>
      <c r="H479" s="13">
        <f t="shared" si="7"/>
        <v>269671.01000000205</v>
      </c>
      <c r="I479" s="51"/>
    </row>
    <row r="480" spans="1:9" hidden="1" x14ac:dyDescent="0.25">
      <c r="A480" s="15"/>
      <c r="B480" s="15"/>
      <c r="C480" s="53">
        <v>42460</v>
      </c>
      <c r="D480" s="15" t="s">
        <v>145</v>
      </c>
      <c r="E480" s="15" t="s">
        <v>146</v>
      </c>
      <c r="F480" s="51"/>
      <c r="G480" s="51">
        <v>2092</v>
      </c>
      <c r="H480" s="13">
        <f t="shared" si="7"/>
        <v>267579.01000000205</v>
      </c>
      <c r="I480" s="51"/>
    </row>
    <row r="481" spans="1:9" hidden="1" x14ac:dyDescent="0.25">
      <c r="A481" s="15"/>
      <c r="B481" s="15"/>
      <c r="C481" s="53">
        <v>42460</v>
      </c>
      <c r="D481" s="15" t="s">
        <v>145</v>
      </c>
      <c r="E481" s="15" t="s">
        <v>146</v>
      </c>
      <c r="F481" s="51"/>
      <c r="G481" s="51">
        <v>1844</v>
      </c>
      <c r="H481" s="13">
        <f t="shared" si="7"/>
        <v>265735.01000000205</v>
      </c>
      <c r="I481" s="51"/>
    </row>
    <row r="482" spans="1:9" hidden="1" x14ac:dyDescent="0.25">
      <c r="A482" s="15"/>
      <c r="B482" s="15"/>
      <c r="C482" s="53">
        <v>42460</v>
      </c>
      <c r="D482" s="15" t="s">
        <v>145</v>
      </c>
      <c r="E482" s="15" t="s">
        <v>146</v>
      </c>
      <c r="F482" s="51"/>
      <c r="G482" s="51">
        <v>1119</v>
      </c>
      <c r="H482" s="13">
        <f t="shared" si="7"/>
        <v>264616.01000000205</v>
      </c>
      <c r="I482" s="51"/>
    </row>
    <row r="483" spans="1:9" hidden="1" x14ac:dyDescent="0.25">
      <c r="A483" s="15"/>
      <c r="B483" s="15"/>
      <c r="C483" s="53">
        <v>42460</v>
      </c>
      <c r="D483" s="15" t="s">
        <v>145</v>
      </c>
      <c r="E483" s="15" t="s">
        <v>146</v>
      </c>
      <c r="F483" s="51"/>
      <c r="G483" s="51">
        <v>1439</v>
      </c>
      <c r="H483" s="13">
        <f t="shared" si="7"/>
        <v>263177.01000000205</v>
      </c>
      <c r="I483" s="51"/>
    </row>
    <row r="484" spans="1:9" hidden="1" x14ac:dyDescent="0.25">
      <c r="A484" s="15"/>
      <c r="B484" s="15"/>
      <c r="C484" s="53">
        <v>42460</v>
      </c>
      <c r="D484" s="15" t="s">
        <v>44</v>
      </c>
      <c r="E484" s="15" t="s">
        <v>137</v>
      </c>
      <c r="F484" s="51"/>
      <c r="G484" s="51">
        <v>2409</v>
      </c>
      <c r="H484" s="13">
        <f t="shared" si="7"/>
        <v>260768.01000000205</v>
      </c>
      <c r="I484" s="51"/>
    </row>
    <row r="485" spans="1:9" hidden="1" x14ac:dyDescent="0.25">
      <c r="A485" s="15"/>
      <c r="B485" s="15"/>
      <c r="C485" s="53">
        <v>42460</v>
      </c>
      <c r="D485" s="15" t="s">
        <v>37</v>
      </c>
      <c r="E485" s="15" t="s">
        <v>83</v>
      </c>
      <c r="F485" s="51"/>
      <c r="G485" s="51">
        <v>3.48</v>
      </c>
      <c r="H485" s="13">
        <f t="shared" si="7"/>
        <v>260764.53000000204</v>
      </c>
      <c r="I485" s="51"/>
    </row>
    <row r="486" spans="1:9" hidden="1" x14ac:dyDescent="0.25">
      <c r="A486" s="15"/>
      <c r="B486" s="15"/>
      <c r="C486" s="53">
        <v>42460</v>
      </c>
      <c r="D486" s="15" t="s">
        <v>44</v>
      </c>
      <c r="E486" s="15" t="s">
        <v>553</v>
      </c>
      <c r="F486" s="51"/>
      <c r="G486" s="51">
        <v>3051</v>
      </c>
      <c r="H486" s="13">
        <f t="shared" si="7"/>
        <v>257713.53000000204</v>
      </c>
      <c r="I486" s="51"/>
    </row>
    <row r="487" spans="1:9" hidden="1" x14ac:dyDescent="0.25">
      <c r="A487" s="15"/>
      <c r="B487" s="15"/>
      <c r="C487" s="53">
        <v>42460</v>
      </c>
      <c r="D487" s="15" t="s">
        <v>37</v>
      </c>
      <c r="E487" s="15" t="s">
        <v>83</v>
      </c>
      <c r="F487" s="51"/>
      <c r="G487" s="51">
        <v>3.48</v>
      </c>
      <c r="H487" s="13">
        <f t="shared" si="7"/>
        <v>257710.05000000203</v>
      </c>
      <c r="I487" s="51"/>
    </row>
    <row r="488" spans="1:9" hidden="1" x14ac:dyDescent="0.25">
      <c r="A488" s="15"/>
      <c r="B488" s="15"/>
      <c r="C488" s="53">
        <v>42460</v>
      </c>
      <c r="D488" s="15" t="s">
        <v>44</v>
      </c>
      <c r="E488" s="15" t="s">
        <v>554</v>
      </c>
      <c r="F488" s="51"/>
      <c r="G488" s="51">
        <v>925.99</v>
      </c>
      <c r="H488" s="13">
        <f t="shared" si="7"/>
        <v>256784.06000000203</v>
      </c>
      <c r="I488" s="51"/>
    </row>
    <row r="489" spans="1:9" hidden="1" x14ac:dyDescent="0.25">
      <c r="A489" s="15"/>
      <c r="B489" s="15"/>
      <c r="C489" s="53">
        <v>42460</v>
      </c>
      <c r="D489" s="15" t="s">
        <v>37</v>
      </c>
      <c r="E489" s="15" t="s">
        <v>83</v>
      </c>
      <c r="F489" s="51"/>
      <c r="G489" s="51">
        <v>3.48</v>
      </c>
      <c r="H489" s="13">
        <f t="shared" si="7"/>
        <v>256780.58000000202</v>
      </c>
      <c r="I489" s="51"/>
    </row>
    <row r="490" spans="1:9" hidden="1" x14ac:dyDescent="0.25">
      <c r="A490" s="15"/>
      <c r="B490" s="15"/>
      <c r="C490" s="53">
        <v>42460</v>
      </c>
      <c r="D490" s="15" t="s">
        <v>44</v>
      </c>
      <c r="E490" s="15" t="s">
        <v>118</v>
      </c>
      <c r="F490" s="51"/>
      <c r="G490" s="51">
        <v>1321</v>
      </c>
      <c r="H490" s="13">
        <f t="shared" si="7"/>
        <v>255459.58000000202</v>
      </c>
      <c r="I490" s="51"/>
    </row>
    <row r="491" spans="1:9" hidden="1" x14ac:dyDescent="0.25">
      <c r="A491" s="15"/>
      <c r="B491" s="15"/>
      <c r="C491" s="53">
        <v>42460</v>
      </c>
      <c r="D491" s="15" t="s">
        <v>37</v>
      </c>
      <c r="E491" s="15" t="s">
        <v>83</v>
      </c>
      <c r="F491" s="51"/>
      <c r="G491" s="51">
        <v>3.48</v>
      </c>
      <c r="H491" s="13">
        <f t="shared" si="7"/>
        <v>255456.10000000201</v>
      </c>
      <c r="I491" s="51"/>
    </row>
    <row r="492" spans="1:9" hidden="1" x14ac:dyDescent="0.25">
      <c r="A492" s="15"/>
      <c r="B492" s="15"/>
      <c r="C492" s="53">
        <v>42460</v>
      </c>
      <c r="D492" s="15" t="s">
        <v>140</v>
      </c>
      <c r="E492" s="15" t="s">
        <v>555</v>
      </c>
      <c r="F492" s="51"/>
      <c r="G492" s="51">
        <v>8743.5</v>
      </c>
      <c r="H492" s="13">
        <f t="shared" si="7"/>
        <v>246712.60000000201</v>
      </c>
      <c r="I492" s="51"/>
    </row>
    <row r="493" spans="1:9" hidden="1" x14ac:dyDescent="0.25">
      <c r="A493" s="15"/>
      <c r="B493" s="15"/>
      <c r="C493" s="53">
        <v>42460</v>
      </c>
      <c r="D493" s="15" t="s">
        <v>37</v>
      </c>
      <c r="E493" s="15" t="s">
        <v>83</v>
      </c>
      <c r="F493" s="51"/>
      <c r="G493" s="51">
        <v>3.48</v>
      </c>
      <c r="H493" s="13">
        <f t="shared" si="7"/>
        <v>246709.120000002</v>
      </c>
      <c r="I493" s="51"/>
    </row>
    <row r="494" spans="1:9" hidden="1" x14ac:dyDescent="0.25">
      <c r="A494" s="15"/>
      <c r="B494" s="15"/>
      <c r="C494" s="53">
        <v>42460</v>
      </c>
      <c r="D494" s="15" t="s">
        <v>136</v>
      </c>
      <c r="E494" s="15" t="s">
        <v>137</v>
      </c>
      <c r="F494" s="51"/>
      <c r="G494" s="51">
        <v>7454.62</v>
      </c>
      <c r="H494" s="13">
        <f t="shared" si="7"/>
        <v>239254.50000000201</v>
      </c>
      <c r="I494" s="51"/>
    </row>
    <row r="495" spans="1:9" hidden="1" x14ac:dyDescent="0.25">
      <c r="A495" s="15"/>
      <c r="B495" s="15"/>
      <c r="C495" s="53">
        <v>42460</v>
      </c>
      <c r="D495" s="15" t="s">
        <v>37</v>
      </c>
      <c r="E495" s="15" t="s">
        <v>83</v>
      </c>
      <c r="F495" s="51"/>
      <c r="G495" s="51">
        <v>3.48</v>
      </c>
      <c r="H495" s="13">
        <f t="shared" si="7"/>
        <v>239251.020000002</v>
      </c>
      <c r="I495" s="51"/>
    </row>
    <row r="496" spans="1:9" hidden="1" x14ac:dyDescent="0.25">
      <c r="A496" s="15"/>
      <c r="B496" s="15"/>
      <c r="C496" s="53">
        <v>42460</v>
      </c>
      <c r="D496" s="15" t="s">
        <v>433</v>
      </c>
      <c r="E496" s="15" t="s">
        <v>133</v>
      </c>
      <c r="F496" s="51"/>
      <c r="G496" s="51">
        <v>2130.5100000000002</v>
      </c>
      <c r="H496" s="13">
        <f t="shared" si="7"/>
        <v>237120.51000000199</v>
      </c>
      <c r="I496" s="51"/>
    </row>
    <row r="497" spans="1:9" hidden="1" x14ac:dyDescent="0.25">
      <c r="A497" s="15"/>
      <c r="B497" s="15"/>
      <c r="C497" s="53">
        <v>42460</v>
      </c>
      <c r="D497" s="15" t="s">
        <v>37</v>
      </c>
      <c r="E497" s="15" t="s">
        <v>83</v>
      </c>
      <c r="F497" s="51"/>
      <c r="G497" s="51">
        <v>3.48</v>
      </c>
      <c r="H497" s="13">
        <f t="shared" si="7"/>
        <v>237117.03000000198</v>
      </c>
      <c r="I497" s="51"/>
    </row>
    <row r="498" spans="1:9" hidden="1" x14ac:dyDescent="0.25">
      <c r="A498" s="15"/>
      <c r="B498" s="15"/>
      <c r="C498" s="53">
        <v>42460</v>
      </c>
      <c r="D498" s="15" t="s">
        <v>504</v>
      </c>
      <c r="E498" s="15" t="s">
        <v>556</v>
      </c>
      <c r="F498" s="51"/>
      <c r="G498" s="51">
        <v>5320</v>
      </c>
      <c r="H498" s="13">
        <f t="shared" si="7"/>
        <v>231797.03000000198</v>
      </c>
      <c r="I498" s="51"/>
    </row>
    <row r="499" spans="1:9" hidden="1" x14ac:dyDescent="0.25">
      <c r="A499" s="15"/>
      <c r="B499" s="15"/>
      <c r="C499" s="53">
        <v>42460</v>
      </c>
      <c r="D499" s="15" t="s">
        <v>37</v>
      </c>
      <c r="E499" s="15" t="s">
        <v>83</v>
      </c>
      <c r="F499" s="51"/>
      <c r="G499" s="51">
        <v>3.48</v>
      </c>
      <c r="H499" s="13">
        <f t="shared" si="7"/>
        <v>231793.55000000197</v>
      </c>
      <c r="I499" s="51"/>
    </row>
    <row r="500" spans="1:9" hidden="1" x14ac:dyDescent="0.25">
      <c r="A500" s="15"/>
      <c r="B500" s="15"/>
      <c r="C500" s="53">
        <v>42460</v>
      </c>
      <c r="D500" s="15" t="s">
        <v>89</v>
      </c>
      <c r="E500" s="15" t="s">
        <v>36</v>
      </c>
      <c r="F500" s="51"/>
      <c r="G500" s="51">
        <v>14588</v>
      </c>
      <c r="H500" s="13">
        <f t="shared" ref="H500:H563" si="8">H499+F500-G500</f>
        <v>217205.55000000197</v>
      </c>
      <c r="I500" s="51"/>
    </row>
    <row r="501" spans="1:9" hidden="1" x14ac:dyDescent="0.25">
      <c r="A501" s="15"/>
      <c r="B501" s="15"/>
      <c r="C501" s="53">
        <v>42460</v>
      </c>
      <c r="D501" s="15" t="s">
        <v>37</v>
      </c>
      <c r="E501" s="15" t="s">
        <v>83</v>
      </c>
      <c r="F501" s="51"/>
      <c r="G501" s="51">
        <v>3.48</v>
      </c>
      <c r="H501" s="13">
        <f t="shared" si="8"/>
        <v>217202.07000000196</v>
      </c>
      <c r="I501" s="51"/>
    </row>
    <row r="502" spans="1:9" hidden="1" x14ac:dyDescent="0.25">
      <c r="A502" s="15"/>
      <c r="B502" s="15"/>
      <c r="C502" s="53">
        <v>42460</v>
      </c>
      <c r="D502" s="15" t="s">
        <v>557</v>
      </c>
      <c r="E502" s="15" t="s">
        <v>133</v>
      </c>
      <c r="F502" s="51"/>
      <c r="G502" s="51">
        <v>8320</v>
      </c>
      <c r="H502" s="13">
        <f t="shared" si="8"/>
        <v>208882.07000000196</v>
      </c>
      <c r="I502" s="51"/>
    </row>
    <row r="503" spans="1:9" hidden="1" x14ac:dyDescent="0.25">
      <c r="A503" s="15"/>
      <c r="B503" s="15"/>
      <c r="C503" s="53">
        <v>42460</v>
      </c>
      <c r="D503" s="15" t="s">
        <v>37</v>
      </c>
      <c r="E503" s="15" t="s">
        <v>83</v>
      </c>
      <c r="F503" s="51"/>
      <c r="G503" s="51">
        <v>3.48</v>
      </c>
      <c r="H503" s="13">
        <f t="shared" si="8"/>
        <v>208878.59000000195</v>
      </c>
      <c r="I503" s="51"/>
    </row>
    <row r="504" spans="1:9" hidden="1" x14ac:dyDescent="0.25">
      <c r="A504" s="15"/>
      <c r="B504" s="15"/>
      <c r="C504" s="53">
        <v>42460</v>
      </c>
      <c r="D504" s="15" t="s">
        <v>558</v>
      </c>
      <c r="E504" s="15" t="s">
        <v>252</v>
      </c>
      <c r="F504" s="51"/>
      <c r="G504" s="51">
        <v>1828.74</v>
      </c>
      <c r="H504" s="13">
        <f t="shared" si="8"/>
        <v>207049.85000000196</v>
      </c>
      <c r="I504" s="51"/>
    </row>
    <row r="505" spans="1:9" hidden="1" x14ac:dyDescent="0.25">
      <c r="A505" s="15"/>
      <c r="B505" s="15"/>
      <c r="C505" s="53">
        <v>42460</v>
      </c>
      <c r="D505" s="15" t="s">
        <v>37</v>
      </c>
      <c r="E505" s="15" t="s">
        <v>567</v>
      </c>
      <c r="F505" s="51"/>
      <c r="G505" s="51">
        <v>10.32</v>
      </c>
      <c r="H505" s="13">
        <f t="shared" si="8"/>
        <v>207039.53000000195</v>
      </c>
      <c r="I505" s="51"/>
    </row>
    <row r="506" spans="1:9" hidden="1" x14ac:dyDescent="0.25">
      <c r="A506" s="15"/>
      <c r="B506" s="15"/>
      <c r="C506" s="53">
        <v>42460</v>
      </c>
      <c r="D506" s="15" t="s">
        <v>504</v>
      </c>
      <c r="E506" s="15" t="s">
        <v>505</v>
      </c>
      <c r="F506" s="51"/>
      <c r="G506" s="51">
        <v>3480</v>
      </c>
      <c r="H506" s="13">
        <f t="shared" si="8"/>
        <v>203559.53000000195</v>
      </c>
      <c r="I506" s="51"/>
    </row>
    <row r="507" spans="1:9" hidden="1" x14ac:dyDescent="0.25">
      <c r="A507" s="15"/>
      <c r="B507" s="15"/>
      <c r="C507" s="53">
        <v>42460</v>
      </c>
      <c r="D507" s="15" t="s">
        <v>37</v>
      </c>
      <c r="E507" s="15" t="s">
        <v>83</v>
      </c>
      <c r="F507" s="51"/>
      <c r="G507" s="51">
        <v>3.48</v>
      </c>
      <c r="H507" s="13">
        <f t="shared" si="8"/>
        <v>203556.05000000194</v>
      </c>
      <c r="I507" s="51"/>
    </row>
    <row r="508" spans="1:9" hidden="1" x14ac:dyDescent="0.25">
      <c r="A508" s="15"/>
      <c r="B508" s="15"/>
      <c r="C508" s="53">
        <v>42460</v>
      </c>
      <c r="D508" s="15" t="s">
        <v>174</v>
      </c>
      <c r="E508" s="15" t="s">
        <v>518</v>
      </c>
      <c r="F508" s="51"/>
      <c r="G508" s="51">
        <v>11368</v>
      </c>
      <c r="H508" s="13">
        <f t="shared" si="8"/>
        <v>192188.05000000194</v>
      </c>
      <c r="I508" s="51"/>
    </row>
    <row r="509" spans="1:9" hidden="1" x14ac:dyDescent="0.25">
      <c r="A509" s="15"/>
      <c r="B509" s="15"/>
      <c r="C509" s="53">
        <v>42460</v>
      </c>
      <c r="D509" s="15" t="s">
        <v>37</v>
      </c>
      <c r="E509" s="15" t="s">
        <v>83</v>
      </c>
      <c r="F509" s="51"/>
      <c r="G509" s="51">
        <v>3.48</v>
      </c>
      <c r="H509" s="13">
        <f t="shared" si="8"/>
        <v>192184.57000000193</v>
      </c>
      <c r="I509" s="51"/>
    </row>
    <row r="510" spans="1:9" hidden="1" x14ac:dyDescent="0.25">
      <c r="A510" s="15"/>
      <c r="B510" s="15"/>
      <c r="C510" s="53">
        <v>42460</v>
      </c>
      <c r="D510" s="15" t="s">
        <v>37</v>
      </c>
      <c r="E510" s="15" t="s">
        <v>164</v>
      </c>
      <c r="F510" s="51"/>
      <c r="G510" s="51">
        <v>112</v>
      </c>
      <c r="H510" s="13">
        <f t="shared" si="8"/>
        <v>192072.57000000193</v>
      </c>
      <c r="I510" s="51"/>
    </row>
    <row r="511" spans="1:9" hidden="1" x14ac:dyDescent="0.25">
      <c r="A511" s="15"/>
      <c r="B511" s="15"/>
      <c r="C511" s="53">
        <v>42460</v>
      </c>
      <c r="D511" s="15" t="s">
        <v>37</v>
      </c>
      <c r="E511" s="15" t="s">
        <v>165</v>
      </c>
      <c r="F511" s="51"/>
      <c r="G511" s="51">
        <v>17.920000000000002</v>
      </c>
      <c r="H511" s="13">
        <f t="shared" si="8"/>
        <v>192054.65000000192</v>
      </c>
      <c r="I511" s="51"/>
    </row>
    <row r="512" spans="1:9" hidden="1" x14ac:dyDescent="0.25">
      <c r="A512" s="15"/>
      <c r="B512" s="15"/>
      <c r="C512" s="53">
        <v>42460</v>
      </c>
      <c r="D512" s="15" t="s">
        <v>37</v>
      </c>
      <c r="E512" s="15" t="s">
        <v>482</v>
      </c>
      <c r="F512" s="51"/>
      <c r="G512" s="51">
        <v>300</v>
      </c>
      <c r="H512" s="13">
        <f t="shared" si="8"/>
        <v>191754.65000000192</v>
      </c>
      <c r="I512" s="51"/>
    </row>
    <row r="513" spans="1:9" hidden="1" x14ac:dyDescent="0.25">
      <c r="A513" s="15"/>
      <c r="B513" s="15"/>
      <c r="C513" s="53">
        <v>42460</v>
      </c>
      <c r="D513" s="15" t="s">
        <v>37</v>
      </c>
      <c r="E513" s="15" t="s">
        <v>163</v>
      </c>
      <c r="F513" s="51"/>
      <c r="G513" s="51">
        <v>48</v>
      </c>
      <c r="H513" s="13">
        <f t="shared" si="8"/>
        <v>191706.65000000192</v>
      </c>
      <c r="I513" s="51"/>
    </row>
    <row r="514" spans="1:9" x14ac:dyDescent="0.25">
      <c r="A514" s="67"/>
      <c r="B514" s="67"/>
      <c r="C514" s="67"/>
      <c r="D514" s="67"/>
      <c r="E514" s="67" t="s">
        <v>561</v>
      </c>
      <c r="F514" s="68"/>
      <c r="G514" s="68"/>
      <c r="H514" s="70">
        <f t="shared" si="8"/>
        <v>191706.65000000192</v>
      </c>
      <c r="I514" s="67"/>
    </row>
    <row r="515" spans="1:9" x14ac:dyDescent="0.25">
      <c r="A515" s="67"/>
      <c r="B515" s="67"/>
      <c r="C515" s="67"/>
      <c r="D515" s="67"/>
      <c r="E515" s="67" t="s">
        <v>562</v>
      </c>
      <c r="F515" s="68"/>
      <c r="G515" s="68"/>
      <c r="H515" s="70">
        <f t="shared" si="8"/>
        <v>191706.65000000192</v>
      </c>
      <c r="I515" s="67"/>
    </row>
    <row r="516" spans="1:9" hidden="1" x14ac:dyDescent="0.25">
      <c r="A516" s="15"/>
      <c r="B516" s="15"/>
      <c r="C516" s="53">
        <v>42461</v>
      </c>
      <c r="D516" s="15" t="s">
        <v>145</v>
      </c>
      <c r="E516" s="15" t="s">
        <v>146</v>
      </c>
      <c r="F516" s="51"/>
      <c r="G516" s="51">
        <v>1573</v>
      </c>
      <c r="H516" s="70">
        <f t="shared" si="8"/>
        <v>190133.65000000192</v>
      </c>
      <c r="I516" s="51"/>
    </row>
    <row r="517" spans="1:9" hidden="1" x14ac:dyDescent="0.25">
      <c r="A517" s="15"/>
      <c r="B517" s="15"/>
      <c r="C517" s="53">
        <v>42461</v>
      </c>
      <c r="D517" s="15" t="s">
        <v>145</v>
      </c>
      <c r="E517" s="15" t="s">
        <v>146</v>
      </c>
      <c r="F517" s="51"/>
      <c r="G517" s="51">
        <v>2555</v>
      </c>
      <c r="H517" s="70">
        <f t="shared" si="8"/>
        <v>187578.65000000192</v>
      </c>
      <c r="I517" s="51"/>
    </row>
    <row r="518" spans="1:9" hidden="1" x14ac:dyDescent="0.25">
      <c r="A518" s="15"/>
      <c r="B518" s="15"/>
      <c r="C518" s="53">
        <v>42461</v>
      </c>
      <c r="D518" s="15" t="s">
        <v>145</v>
      </c>
      <c r="E518" s="15" t="s">
        <v>146</v>
      </c>
      <c r="F518" s="51"/>
      <c r="G518" s="51">
        <v>2116</v>
      </c>
      <c r="H518" s="70">
        <f t="shared" si="8"/>
        <v>185462.65000000192</v>
      </c>
      <c r="I518" s="51"/>
    </row>
    <row r="519" spans="1:9" hidden="1" x14ac:dyDescent="0.25">
      <c r="A519" s="15"/>
      <c r="B519" s="15"/>
      <c r="C519" s="53">
        <v>42461</v>
      </c>
      <c r="D519" s="15" t="s">
        <v>145</v>
      </c>
      <c r="E519" s="15" t="s">
        <v>146</v>
      </c>
      <c r="F519" s="51"/>
      <c r="G519" s="51">
        <v>1652</v>
      </c>
      <c r="H519" s="70">
        <f t="shared" si="8"/>
        <v>183810.65000000192</v>
      </c>
      <c r="I519" s="51"/>
    </row>
    <row r="520" spans="1:9" hidden="1" x14ac:dyDescent="0.25">
      <c r="A520" s="15"/>
      <c r="B520" s="15"/>
      <c r="C520" s="53">
        <v>42461</v>
      </c>
      <c r="D520" s="15" t="s">
        <v>145</v>
      </c>
      <c r="E520" s="15" t="s">
        <v>146</v>
      </c>
      <c r="F520" s="51"/>
      <c r="G520" s="51">
        <v>122</v>
      </c>
      <c r="H520" s="70">
        <f t="shared" si="8"/>
        <v>183688.65000000192</v>
      </c>
      <c r="I520" s="51"/>
    </row>
    <row r="521" spans="1:9" hidden="1" x14ac:dyDescent="0.25">
      <c r="A521" s="15"/>
      <c r="B521" s="15"/>
      <c r="C521" s="53">
        <v>42461</v>
      </c>
      <c r="D521" s="15" t="s">
        <v>145</v>
      </c>
      <c r="E521" s="15" t="s">
        <v>146</v>
      </c>
      <c r="F521" s="51"/>
      <c r="G521" s="51">
        <v>3401</v>
      </c>
      <c r="H521" s="70">
        <f t="shared" si="8"/>
        <v>180287.65000000192</v>
      </c>
      <c r="I521" s="51"/>
    </row>
    <row r="522" spans="1:9" hidden="1" x14ac:dyDescent="0.25">
      <c r="A522" s="15"/>
      <c r="B522" s="15"/>
      <c r="C522" s="53">
        <v>42461</v>
      </c>
      <c r="D522" s="15" t="s">
        <v>145</v>
      </c>
      <c r="E522" s="15" t="s">
        <v>146</v>
      </c>
      <c r="F522" s="51"/>
      <c r="G522" s="51">
        <v>10589</v>
      </c>
      <c r="H522" s="70">
        <f t="shared" si="8"/>
        <v>169698.65000000192</v>
      </c>
      <c r="I522" s="51"/>
    </row>
    <row r="523" spans="1:9" hidden="1" x14ac:dyDescent="0.25">
      <c r="A523" s="15"/>
      <c r="B523" s="15"/>
      <c r="C523" s="53">
        <v>42461</v>
      </c>
      <c r="D523" s="15" t="s">
        <v>145</v>
      </c>
      <c r="E523" s="15" t="s">
        <v>146</v>
      </c>
      <c r="F523" s="51"/>
      <c r="G523" s="51">
        <v>3785</v>
      </c>
      <c r="H523" s="70">
        <f t="shared" si="8"/>
        <v>165913.65000000192</v>
      </c>
      <c r="I523" s="51"/>
    </row>
    <row r="524" spans="1:9" hidden="1" x14ac:dyDescent="0.25">
      <c r="A524" s="15"/>
      <c r="B524" s="15"/>
      <c r="C524" s="53">
        <v>42461</v>
      </c>
      <c r="D524" s="15" t="s">
        <v>145</v>
      </c>
      <c r="E524" s="15" t="s">
        <v>146</v>
      </c>
      <c r="F524" s="51"/>
      <c r="G524" s="51">
        <v>3648</v>
      </c>
      <c r="H524" s="70">
        <f t="shared" si="8"/>
        <v>162265.65000000192</v>
      </c>
      <c r="I524" s="51"/>
    </row>
    <row r="525" spans="1:9" hidden="1" x14ac:dyDescent="0.25">
      <c r="A525" s="15"/>
      <c r="B525" s="15"/>
      <c r="C525" s="53">
        <v>42461</v>
      </c>
      <c r="D525" s="15" t="s">
        <v>145</v>
      </c>
      <c r="E525" s="15" t="s">
        <v>146</v>
      </c>
      <c r="F525" s="51"/>
      <c r="G525" s="51">
        <v>1357</v>
      </c>
      <c r="H525" s="70">
        <f t="shared" si="8"/>
        <v>160908.65000000192</v>
      </c>
      <c r="I525" s="51"/>
    </row>
    <row r="526" spans="1:9" hidden="1" x14ac:dyDescent="0.25">
      <c r="A526" s="15"/>
      <c r="B526" s="15"/>
      <c r="C526" s="53">
        <v>42461</v>
      </c>
      <c r="D526" s="15" t="s">
        <v>145</v>
      </c>
      <c r="E526" s="15" t="s">
        <v>146</v>
      </c>
      <c r="F526" s="51"/>
      <c r="G526" s="51">
        <v>3074</v>
      </c>
      <c r="H526" s="70">
        <f t="shared" si="8"/>
        <v>157834.65000000192</v>
      </c>
      <c r="I526" s="51"/>
    </row>
    <row r="527" spans="1:9" x14ac:dyDescent="0.25">
      <c r="A527" s="15">
        <v>4383</v>
      </c>
      <c r="B527" s="53">
        <v>42461</v>
      </c>
      <c r="C527" s="53"/>
      <c r="D527" s="15" t="s">
        <v>434</v>
      </c>
      <c r="E527" s="15" t="s">
        <v>142</v>
      </c>
      <c r="F527" s="51"/>
      <c r="G527" s="51">
        <v>9867.59</v>
      </c>
      <c r="H527" s="70">
        <f t="shared" si="8"/>
        <v>147967.06000000192</v>
      </c>
      <c r="I527" s="51"/>
    </row>
    <row r="528" spans="1:9" hidden="1" x14ac:dyDescent="0.25">
      <c r="A528" s="15"/>
      <c r="B528" s="15"/>
      <c r="C528" s="53">
        <v>42461</v>
      </c>
      <c r="D528" s="15" t="s">
        <v>494</v>
      </c>
      <c r="E528" s="15" t="s">
        <v>253</v>
      </c>
      <c r="F528" s="51"/>
      <c r="G528" s="51">
        <v>4473</v>
      </c>
      <c r="H528" s="70">
        <f t="shared" si="8"/>
        <v>143494.06000000192</v>
      </c>
      <c r="I528" s="51"/>
    </row>
    <row r="529" spans="1:9" hidden="1" x14ac:dyDescent="0.25">
      <c r="A529" s="15"/>
      <c r="B529" s="15"/>
      <c r="C529" s="53">
        <v>42461</v>
      </c>
      <c r="D529" s="15" t="s">
        <v>37</v>
      </c>
      <c r="E529" s="15" t="s">
        <v>83</v>
      </c>
      <c r="F529" s="51"/>
      <c r="G529" s="51">
        <v>3.48</v>
      </c>
      <c r="H529" s="70">
        <f t="shared" si="8"/>
        <v>143490.58000000191</v>
      </c>
      <c r="I529" s="51"/>
    </row>
    <row r="530" spans="1:9" hidden="1" x14ac:dyDescent="0.25">
      <c r="A530" s="15"/>
      <c r="B530" s="15"/>
      <c r="C530" s="53">
        <v>42461</v>
      </c>
      <c r="D530" s="15" t="s">
        <v>37</v>
      </c>
      <c r="E530" s="67" t="s">
        <v>564</v>
      </c>
      <c r="F530" s="51"/>
      <c r="G530" s="51">
        <v>3.48</v>
      </c>
      <c r="H530" s="70">
        <f t="shared" si="8"/>
        <v>143487.1000000019</v>
      </c>
      <c r="I530" s="51"/>
    </row>
    <row r="531" spans="1:9" hidden="1" x14ac:dyDescent="0.25">
      <c r="A531" s="15"/>
      <c r="B531" s="15"/>
      <c r="C531" s="53">
        <v>42464</v>
      </c>
      <c r="D531" s="15" t="s">
        <v>34</v>
      </c>
      <c r="E531" s="15" t="s">
        <v>607</v>
      </c>
      <c r="F531" s="51"/>
      <c r="G531" s="51">
        <v>1000</v>
      </c>
      <c r="H531" s="70">
        <f t="shared" si="8"/>
        <v>142487.1000000019</v>
      </c>
      <c r="I531" s="51"/>
    </row>
    <row r="532" spans="1:9" x14ac:dyDescent="0.25">
      <c r="A532" s="15">
        <v>4384</v>
      </c>
      <c r="B532" s="53">
        <v>42465</v>
      </c>
      <c r="C532" s="53"/>
      <c r="D532" s="15" t="s">
        <v>432</v>
      </c>
      <c r="E532" s="15" t="s">
        <v>142</v>
      </c>
      <c r="F532" s="51"/>
      <c r="G532" s="51">
        <v>28901.97</v>
      </c>
      <c r="H532" s="70">
        <f t="shared" si="8"/>
        <v>113585.1300000019</v>
      </c>
      <c r="I532" s="51"/>
    </row>
    <row r="533" spans="1:9" hidden="1" x14ac:dyDescent="0.25">
      <c r="A533" s="15"/>
      <c r="B533" s="15"/>
      <c r="C533" s="53">
        <v>42465</v>
      </c>
      <c r="D533" s="15" t="s">
        <v>170</v>
      </c>
      <c r="E533" s="15" t="s">
        <v>568</v>
      </c>
      <c r="F533" s="51"/>
      <c r="G533" s="51">
        <v>18680</v>
      </c>
      <c r="H533" s="70">
        <f t="shared" si="8"/>
        <v>94905.130000001896</v>
      </c>
      <c r="I533" s="51"/>
    </row>
    <row r="534" spans="1:9" hidden="1" x14ac:dyDescent="0.25">
      <c r="A534" s="15"/>
      <c r="B534" s="15"/>
      <c r="C534" s="53">
        <v>42465</v>
      </c>
      <c r="D534" s="15" t="s">
        <v>37</v>
      </c>
      <c r="E534" s="15" t="s">
        <v>83</v>
      </c>
      <c r="F534" s="51"/>
      <c r="G534" s="51">
        <v>3.48</v>
      </c>
      <c r="H534" s="70">
        <f t="shared" si="8"/>
        <v>94901.6500000019</v>
      </c>
      <c r="I534" s="51"/>
    </row>
    <row r="535" spans="1:9" hidden="1" x14ac:dyDescent="0.25">
      <c r="A535" s="15"/>
      <c r="B535" s="15"/>
      <c r="C535" s="53">
        <v>42465</v>
      </c>
      <c r="D535" s="15" t="s">
        <v>145</v>
      </c>
      <c r="E535" s="15" t="s">
        <v>146</v>
      </c>
      <c r="F535" s="51"/>
      <c r="G535" s="51">
        <v>191</v>
      </c>
      <c r="H535" s="70">
        <f t="shared" si="8"/>
        <v>94710.6500000019</v>
      </c>
      <c r="I535" s="51"/>
    </row>
    <row r="536" spans="1:9" hidden="1" x14ac:dyDescent="0.25">
      <c r="A536" s="15"/>
      <c r="B536" s="15"/>
      <c r="C536" s="53">
        <v>42465</v>
      </c>
      <c r="D536" s="15" t="s">
        <v>169</v>
      </c>
      <c r="E536" s="15" t="s">
        <v>139</v>
      </c>
      <c r="F536" s="51"/>
      <c r="G536" s="51">
        <v>1229.48</v>
      </c>
      <c r="H536" s="70">
        <f t="shared" si="8"/>
        <v>93481.170000001905</v>
      </c>
      <c r="I536" s="51"/>
    </row>
    <row r="537" spans="1:9" hidden="1" x14ac:dyDescent="0.25">
      <c r="A537" s="15"/>
      <c r="B537" s="15"/>
      <c r="C537" s="53">
        <v>42465</v>
      </c>
      <c r="D537" s="15" t="s">
        <v>37</v>
      </c>
      <c r="E537" s="15" t="s">
        <v>83</v>
      </c>
      <c r="F537" s="51"/>
      <c r="G537" s="51">
        <v>3.48</v>
      </c>
      <c r="H537" s="70">
        <f t="shared" si="8"/>
        <v>93477.690000001909</v>
      </c>
      <c r="I537" s="51"/>
    </row>
    <row r="538" spans="1:9" hidden="1" x14ac:dyDescent="0.25">
      <c r="A538" s="15"/>
      <c r="B538" s="15"/>
      <c r="C538" s="53">
        <v>42467</v>
      </c>
      <c r="D538" s="15" t="s">
        <v>34</v>
      </c>
      <c r="E538" s="15" t="s">
        <v>383</v>
      </c>
      <c r="F538" s="51">
        <v>300000</v>
      </c>
      <c r="G538" s="51"/>
      <c r="H538" s="70">
        <f t="shared" si="8"/>
        <v>393477.69000000192</v>
      </c>
      <c r="I538" s="51"/>
    </row>
    <row r="539" spans="1:9" hidden="1" x14ac:dyDescent="0.25">
      <c r="A539" s="15"/>
      <c r="B539" s="15"/>
      <c r="C539" s="53">
        <v>42467</v>
      </c>
      <c r="D539" s="15" t="s">
        <v>145</v>
      </c>
      <c r="E539" s="15" t="s">
        <v>146</v>
      </c>
      <c r="F539" s="51"/>
      <c r="G539" s="51">
        <v>151</v>
      </c>
      <c r="H539" s="70">
        <f t="shared" si="8"/>
        <v>393326.69000000192</v>
      </c>
      <c r="I539" s="51"/>
    </row>
    <row r="540" spans="1:9" hidden="1" x14ac:dyDescent="0.25">
      <c r="A540" s="15"/>
      <c r="B540" s="15"/>
      <c r="C540" s="53">
        <v>42467</v>
      </c>
      <c r="D540" s="15" t="s">
        <v>569</v>
      </c>
      <c r="E540" s="15" t="s">
        <v>570</v>
      </c>
      <c r="F540" s="51"/>
      <c r="G540" s="51">
        <v>6117.26</v>
      </c>
      <c r="H540" s="70">
        <f t="shared" si="8"/>
        <v>387209.43000000191</v>
      </c>
      <c r="I540" s="51"/>
    </row>
    <row r="541" spans="1:9" hidden="1" x14ac:dyDescent="0.25">
      <c r="A541" s="15"/>
      <c r="B541" s="15"/>
      <c r="C541" s="53">
        <v>42467</v>
      </c>
      <c r="D541" s="15" t="s">
        <v>37</v>
      </c>
      <c r="E541" s="15" t="s">
        <v>83</v>
      </c>
      <c r="F541" s="51"/>
      <c r="G541" s="51">
        <v>3.48</v>
      </c>
      <c r="H541" s="70">
        <f t="shared" si="8"/>
        <v>387205.95000000193</v>
      </c>
      <c r="I541" s="51"/>
    </row>
    <row r="542" spans="1:9" hidden="1" x14ac:dyDescent="0.25">
      <c r="A542" s="15"/>
      <c r="B542" s="15"/>
      <c r="C542" s="53">
        <v>42467</v>
      </c>
      <c r="D542" s="15" t="s">
        <v>223</v>
      </c>
      <c r="E542" s="15" t="s">
        <v>571</v>
      </c>
      <c r="F542" s="51"/>
      <c r="G542" s="51">
        <v>6322</v>
      </c>
      <c r="H542" s="70">
        <f t="shared" si="8"/>
        <v>380883.95000000193</v>
      </c>
      <c r="I542" s="51"/>
    </row>
    <row r="543" spans="1:9" hidden="1" x14ac:dyDescent="0.25">
      <c r="A543" s="15"/>
      <c r="B543" s="15"/>
      <c r="C543" s="53">
        <v>42467</v>
      </c>
      <c r="D543" s="15" t="s">
        <v>37</v>
      </c>
      <c r="E543" s="15" t="s">
        <v>83</v>
      </c>
      <c r="F543" s="51"/>
      <c r="G543" s="51">
        <v>3.48</v>
      </c>
      <c r="H543" s="70">
        <f t="shared" si="8"/>
        <v>380880.47000000195</v>
      </c>
      <c r="I543" s="51"/>
    </row>
    <row r="544" spans="1:9" hidden="1" x14ac:dyDescent="0.25">
      <c r="A544" s="15"/>
      <c r="B544" s="15"/>
      <c r="C544" s="53">
        <v>42467</v>
      </c>
      <c r="D544" s="15" t="s">
        <v>89</v>
      </c>
      <c r="E544" s="15" t="s">
        <v>36</v>
      </c>
      <c r="F544" s="51"/>
      <c r="G544" s="51">
        <v>24626</v>
      </c>
      <c r="H544" s="70">
        <f t="shared" si="8"/>
        <v>356254.47000000195</v>
      </c>
      <c r="I544" s="51"/>
    </row>
    <row r="545" spans="1:10" hidden="1" x14ac:dyDescent="0.25">
      <c r="A545" s="15"/>
      <c r="B545" s="15"/>
      <c r="C545" s="53">
        <v>42467</v>
      </c>
      <c r="D545" s="15" t="s">
        <v>37</v>
      </c>
      <c r="E545" s="15" t="s">
        <v>83</v>
      </c>
      <c r="F545" s="51"/>
      <c r="G545" s="51">
        <v>3.48</v>
      </c>
      <c r="H545" s="70">
        <f t="shared" si="8"/>
        <v>356250.99000000197</v>
      </c>
      <c r="I545" s="51"/>
    </row>
    <row r="546" spans="1:10" hidden="1" x14ac:dyDescent="0.25">
      <c r="A546" s="15"/>
      <c r="B546" s="15"/>
      <c r="C546" s="53">
        <v>42467</v>
      </c>
      <c r="D546" s="15" t="s">
        <v>453</v>
      </c>
      <c r="E546" s="15" t="s">
        <v>572</v>
      </c>
      <c r="F546" s="51"/>
      <c r="G546" s="51">
        <v>104038.02</v>
      </c>
      <c r="H546" s="70">
        <f t="shared" si="8"/>
        <v>252212.97000000195</v>
      </c>
      <c r="I546" s="51"/>
    </row>
    <row r="547" spans="1:10" hidden="1" x14ac:dyDescent="0.25">
      <c r="A547" s="15"/>
      <c r="B547" s="15"/>
      <c r="C547" s="53">
        <v>42467</v>
      </c>
      <c r="D547" s="15" t="s">
        <v>37</v>
      </c>
      <c r="E547" s="15" t="s">
        <v>83</v>
      </c>
      <c r="F547" s="51"/>
      <c r="G547" s="51">
        <v>3.48</v>
      </c>
      <c r="H547" s="70">
        <f t="shared" si="8"/>
        <v>252209.49000000194</v>
      </c>
      <c r="I547" s="51"/>
    </row>
    <row r="548" spans="1:10" hidden="1" x14ac:dyDescent="0.25">
      <c r="A548" s="15"/>
      <c r="B548" s="15"/>
      <c r="C548" s="53">
        <v>42467</v>
      </c>
      <c r="D548" s="15" t="s">
        <v>37</v>
      </c>
      <c r="E548" s="67" t="s">
        <v>564</v>
      </c>
      <c r="F548" s="51"/>
      <c r="G548" s="51">
        <v>3.48</v>
      </c>
      <c r="H548" s="70">
        <f t="shared" si="8"/>
        <v>252206.01000000193</v>
      </c>
      <c r="I548" s="51"/>
    </row>
    <row r="549" spans="1:10" x14ac:dyDescent="0.25">
      <c r="A549" s="15">
        <v>4385</v>
      </c>
      <c r="B549" s="53">
        <v>42468</v>
      </c>
      <c r="C549" s="53"/>
      <c r="D549" s="20" t="s">
        <v>34</v>
      </c>
      <c r="E549" s="20" t="s">
        <v>611</v>
      </c>
      <c r="F549" s="24"/>
      <c r="G549" s="24">
        <v>10000</v>
      </c>
      <c r="H549" s="70">
        <f t="shared" si="8"/>
        <v>242206.01000000193</v>
      </c>
      <c r="I549" s="51"/>
      <c r="J549" s="83"/>
    </row>
    <row r="550" spans="1:10" hidden="1" x14ac:dyDescent="0.25">
      <c r="A550" s="15"/>
      <c r="B550" s="15"/>
      <c r="C550" s="53">
        <v>42468</v>
      </c>
      <c r="D550" s="15" t="s">
        <v>575</v>
      </c>
      <c r="E550" s="15" t="s">
        <v>576</v>
      </c>
      <c r="F550" s="51"/>
      <c r="G550" s="51">
        <v>5800</v>
      </c>
      <c r="H550" s="70">
        <f t="shared" si="8"/>
        <v>236406.01000000193</v>
      </c>
      <c r="I550" s="51"/>
    </row>
    <row r="551" spans="1:10" hidden="1" x14ac:dyDescent="0.25">
      <c r="A551" s="15"/>
      <c r="B551" s="15"/>
      <c r="C551" s="53">
        <v>42468</v>
      </c>
      <c r="D551" s="15" t="s">
        <v>37</v>
      </c>
      <c r="E551" s="15" t="s">
        <v>83</v>
      </c>
      <c r="F551" s="51"/>
      <c r="G551" s="51">
        <v>10.32</v>
      </c>
      <c r="H551" s="70">
        <f t="shared" si="8"/>
        <v>236395.69000000192</v>
      </c>
      <c r="I551" s="51"/>
    </row>
    <row r="552" spans="1:10" hidden="1" x14ac:dyDescent="0.25">
      <c r="A552" s="15"/>
      <c r="B552" s="15"/>
      <c r="C552" s="53">
        <v>42469</v>
      </c>
      <c r="D552" s="15" t="s">
        <v>495</v>
      </c>
      <c r="E552" s="15" t="s">
        <v>577</v>
      </c>
      <c r="F552" s="51"/>
      <c r="G552" s="51">
        <v>7071.8</v>
      </c>
      <c r="H552" s="70">
        <f t="shared" si="8"/>
        <v>229323.89000000193</v>
      </c>
      <c r="I552" s="51"/>
    </row>
    <row r="553" spans="1:10" hidden="1" x14ac:dyDescent="0.25">
      <c r="A553" s="15"/>
      <c r="B553" s="15"/>
      <c r="C553" s="53">
        <v>42469</v>
      </c>
      <c r="D553" s="15" t="s">
        <v>37</v>
      </c>
      <c r="E553" s="15" t="s">
        <v>83</v>
      </c>
      <c r="F553" s="51"/>
      <c r="G553" s="51">
        <v>3.48</v>
      </c>
      <c r="H553" s="70">
        <f t="shared" si="8"/>
        <v>229320.41000000192</v>
      </c>
      <c r="I553" s="51"/>
    </row>
    <row r="554" spans="1:10" hidden="1" x14ac:dyDescent="0.25">
      <c r="A554" s="15"/>
      <c r="B554" s="15"/>
      <c r="C554" s="53">
        <v>42469</v>
      </c>
      <c r="D554" s="15" t="s">
        <v>144</v>
      </c>
      <c r="E554" s="15" t="s">
        <v>451</v>
      </c>
      <c r="F554" s="51"/>
      <c r="G554" s="51">
        <v>1555</v>
      </c>
      <c r="H554" s="70">
        <f t="shared" si="8"/>
        <v>227765.41000000192</v>
      </c>
      <c r="I554" s="51"/>
    </row>
    <row r="555" spans="1:10" hidden="1" x14ac:dyDescent="0.25">
      <c r="A555" s="15"/>
      <c r="B555" s="15"/>
      <c r="C555" s="53">
        <v>42469</v>
      </c>
      <c r="D555" s="15" t="s">
        <v>440</v>
      </c>
      <c r="E555" s="15" t="s">
        <v>578</v>
      </c>
      <c r="F555" s="51"/>
      <c r="G555" s="51">
        <v>10440</v>
      </c>
      <c r="H555" s="70">
        <f t="shared" si="8"/>
        <v>217325.41000000192</v>
      </c>
      <c r="I555" s="51"/>
    </row>
    <row r="556" spans="1:10" hidden="1" x14ac:dyDescent="0.25">
      <c r="A556" s="15"/>
      <c r="B556" s="15"/>
      <c r="C556" s="53">
        <v>42469</v>
      </c>
      <c r="D556" s="15" t="s">
        <v>37</v>
      </c>
      <c r="E556" s="15" t="s">
        <v>83</v>
      </c>
      <c r="F556" s="51"/>
      <c r="G556" s="51">
        <v>3.48</v>
      </c>
      <c r="H556" s="70">
        <f t="shared" si="8"/>
        <v>217321.93000000191</v>
      </c>
      <c r="I556" s="51"/>
    </row>
    <row r="557" spans="1:10" hidden="1" x14ac:dyDescent="0.25">
      <c r="A557" s="15"/>
      <c r="B557" s="15"/>
      <c r="C557" s="53">
        <v>42469</v>
      </c>
      <c r="D557" s="15" t="s">
        <v>470</v>
      </c>
      <c r="E557" s="15" t="s">
        <v>471</v>
      </c>
      <c r="F557" s="51"/>
      <c r="G557" s="51">
        <v>1208</v>
      </c>
      <c r="H557" s="70">
        <f t="shared" si="8"/>
        <v>216113.93000000191</v>
      </c>
      <c r="I557" s="51"/>
    </row>
    <row r="558" spans="1:10" hidden="1" x14ac:dyDescent="0.25">
      <c r="A558" s="15"/>
      <c r="B558" s="15"/>
      <c r="C558" s="53">
        <v>42469</v>
      </c>
      <c r="D558" s="15" t="s">
        <v>37</v>
      </c>
      <c r="E558" s="15" t="s">
        <v>83</v>
      </c>
      <c r="F558" s="51"/>
      <c r="G558" s="51">
        <v>3.48</v>
      </c>
      <c r="H558" s="70">
        <f t="shared" si="8"/>
        <v>216110.4500000019</v>
      </c>
      <c r="I558" s="51"/>
    </row>
    <row r="559" spans="1:10" hidden="1" x14ac:dyDescent="0.25">
      <c r="A559" s="15"/>
      <c r="B559" s="15"/>
      <c r="C559" s="53">
        <v>42471</v>
      </c>
      <c r="D559" s="15" t="s">
        <v>313</v>
      </c>
      <c r="E559" s="15" t="s">
        <v>579</v>
      </c>
      <c r="F559" s="51"/>
      <c r="G559" s="51">
        <v>405</v>
      </c>
      <c r="H559" s="70">
        <f t="shared" si="8"/>
        <v>215705.4500000019</v>
      </c>
      <c r="I559" s="51"/>
    </row>
    <row r="560" spans="1:10" hidden="1" x14ac:dyDescent="0.25">
      <c r="A560" s="15"/>
      <c r="B560" s="15"/>
      <c r="C560" s="53">
        <v>42471</v>
      </c>
      <c r="D560" s="15" t="s">
        <v>37</v>
      </c>
      <c r="E560" s="15" t="s">
        <v>83</v>
      </c>
      <c r="F560" s="51"/>
      <c r="G560" s="51">
        <v>3.48</v>
      </c>
      <c r="H560" s="70">
        <f t="shared" si="8"/>
        <v>215701.97000000189</v>
      </c>
      <c r="I560" s="51"/>
    </row>
    <row r="561" spans="1:9" x14ac:dyDescent="0.25">
      <c r="A561" s="15">
        <v>4386</v>
      </c>
      <c r="B561" s="53">
        <v>42472</v>
      </c>
      <c r="C561" s="53"/>
      <c r="D561" s="15" t="s">
        <v>580</v>
      </c>
      <c r="E561" s="15" t="s">
        <v>189</v>
      </c>
      <c r="F561" s="51"/>
      <c r="G561" s="51">
        <v>21000</v>
      </c>
      <c r="H561" s="70">
        <f t="shared" si="8"/>
        <v>194701.97000000189</v>
      </c>
      <c r="I561" s="51"/>
    </row>
    <row r="562" spans="1:9" hidden="1" x14ac:dyDescent="0.25">
      <c r="A562" s="15"/>
      <c r="B562" s="53"/>
      <c r="C562" s="53">
        <v>42473</v>
      </c>
      <c r="D562" s="15" t="s">
        <v>34</v>
      </c>
      <c r="E562" s="15" t="s">
        <v>383</v>
      </c>
      <c r="F562" s="51">
        <v>150000</v>
      </c>
      <c r="G562" s="51"/>
      <c r="H562" s="70">
        <f t="shared" si="8"/>
        <v>344701.97000000189</v>
      </c>
      <c r="I562" s="51"/>
    </row>
    <row r="563" spans="1:9" hidden="1" x14ac:dyDescent="0.25">
      <c r="A563" s="15"/>
      <c r="B563" s="15"/>
      <c r="C563" s="53">
        <v>42473</v>
      </c>
      <c r="D563" s="15" t="s">
        <v>430</v>
      </c>
      <c r="E563" s="15" t="s">
        <v>581</v>
      </c>
      <c r="F563" s="51"/>
      <c r="G563" s="51">
        <v>2896</v>
      </c>
      <c r="H563" s="70">
        <f t="shared" si="8"/>
        <v>341805.97000000189</v>
      </c>
      <c r="I563" s="51"/>
    </row>
    <row r="564" spans="1:9" hidden="1" x14ac:dyDescent="0.25">
      <c r="A564" s="15"/>
      <c r="B564" s="15"/>
      <c r="C564" s="53">
        <v>42473</v>
      </c>
      <c r="D564" s="15" t="s">
        <v>37</v>
      </c>
      <c r="E564" s="15" t="s">
        <v>83</v>
      </c>
      <c r="F564" s="51"/>
      <c r="G564" s="51">
        <v>3.48</v>
      </c>
      <c r="H564" s="70">
        <f t="shared" ref="H564:H627" si="9">H563+F564-G564</f>
        <v>341802.49000000191</v>
      </c>
      <c r="I564" s="51"/>
    </row>
    <row r="565" spans="1:9" hidden="1" x14ac:dyDescent="0.25">
      <c r="A565" s="15"/>
      <c r="B565" s="15"/>
      <c r="C565" s="53">
        <v>42473</v>
      </c>
      <c r="D565" s="15" t="s">
        <v>582</v>
      </c>
      <c r="E565" s="15" t="s">
        <v>583</v>
      </c>
      <c r="F565" s="51"/>
      <c r="G565" s="51">
        <v>15311.52</v>
      </c>
      <c r="H565" s="70">
        <f t="shared" si="9"/>
        <v>326490.97000000189</v>
      </c>
      <c r="I565" s="51"/>
    </row>
    <row r="566" spans="1:9" hidden="1" x14ac:dyDescent="0.25">
      <c r="A566" s="15"/>
      <c r="B566" s="15"/>
      <c r="C566" s="53">
        <v>42473</v>
      </c>
      <c r="D566" s="15" t="s">
        <v>37</v>
      </c>
      <c r="E566" s="15" t="s">
        <v>83</v>
      </c>
      <c r="F566" s="51"/>
      <c r="G566" s="51">
        <v>3.48</v>
      </c>
      <c r="H566" s="70">
        <f t="shared" si="9"/>
        <v>326487.49000000191</v>
      </c>
      <c r="I566" s="51"/>
    </row>
    <row r="567" spans="1:9" hidden="1" x14ac:dyDescent="0.25">
      <c r="A567" s="15"/>
      <c r="B567" s="15"/>
      <c r="C567" s="53">
        <v>42473</v>
      </c>
      <c r="D567" s="15" t="s">
        <v>115</v>
      </c>
      <c r="E567" s="15" t="s">
        <v>584</v>
      </c>
      <c r="F567" s="51"/>
      <c r="G567" s="51">
        <v>127617</v>
      </c>
      <c r="H567" s="70">
        <f t="shared" si="9"/>
        <v>198870.49000000191</v>
      </c>
      <c r="I567" s="51"/>
    </row>
    <row r="568" spans="1:9" hidden="1" x14ac:dyDescent="0.25">
      <c r="A568" s="15"/>
      <c r="B568" s="15"/>
      <c r="C568" s="53">
        <v>42473</v>
      </c>
      <c r="D568" s="15" t="s">
        <v>37</v>
      </c>
      <c r="E568" s="15" t="s">
        <v>83</v>
      </c>
      <c r="F568" s="51"/>
      <c r="G568" s="51">
        <v>3.48</v>
      </c>
      <c r="H568" s="70">
        <f t="shared" si="9"/>
        <v>198867.0100000019</v>
      </c>
      <c r="I568" s="51"/>
    </row>
    <row r="569" spans="1:9" x14ac:dyDescent="0.25">
      <c r="A569" s="15">
        <v>4387</v>
      </c>
      <c r="B569" s="53">
        <v>42473</v>
      </c>
      <c r="C569" s="53"/>
      <c r="D569" s="55"/>
      <c r="E569" s="15" t="s">
        <v>585</v>
      </c>
      <c r="F569" s="51"/>
      <c r="G569" s="51">
        <v>5999.99</v>
      </c>
      <c r="H569" s="70">
        <f t="shared" si="9"/>
        <v>192867.02000000191</v>
      </c>
      <c r="I569" s="51"/>
    </row>
    <row r="570" spans="1:9" hidden="1" x14ac:dyDescent="0.25">
      <c r="A570" s="15"/>
      <c r="B570" s="15"/>
      <c r="C570" s="53">
        <v>42473</v>
      </c>
      <c r="D570" s="15" t="s">
        <v>145</v>
      </c>
      <c r="E570" s="15" t="s">
        <v>146</v>
      </c>
      <c r="F570" s="51"/>
      <c r="G570" s="51">
        <v>1360</v>
      </c>
      <c r="H570" s="70">
        <f t="shared" si="9"/>
        <v>191507.02000000191</v>
      </c>
      <c r="I570" s="51"/>
    </row>
    <row r="571" spans="1:9" hidden="1" x14ac:dyDescent="0.25">
      <c r="A571" s="15"/>
      <c r="B571" s="15"/>
      <c r="C571" s="53">
        <v>42474</v>
      </c>
      <c r="D571" s="15" t="s">
        <v>34</v>
      </c>
      <c r="E571" s="15" t="s">
        <v>383</v>
      </c>
      <c r="F571" s="51">
        <v>350000</v>
      </c>
      <c r="G571" s="51"/>
      <c r="H571" s="70">
        <f t="shared" si="9"/>
        <v>541507.02000000188</v>
      </c>
      <c r="I571" s="51"/>
    </row>
    <row r="572" spans="1:9" hidden="1" x14ac:dyDescent="0.25">
      <c r="A572" s="15"/>
      <c r="B572" s="15"/>
      <c r="C572" s="53">
        <v>42474</v>
      </c>
      <c r="D572" s="15" t="s">
        <v>34</v>
      </c>
      <c r="E572" s="15" t="s">
        <v>383</v>
      </c>
      <c r="F572" s="51">
        <v>80000</v>
      </c>
      <c r="G572" s="51"/>
      <c r="H572" s="70">
        <f t="shared" si="9"/>
        <v>621507.02000000188</v>
      </c>
      <c r="I572" s="51"/>
    </row>
    <row r="573" spans="1:9" x14ac:dyDescent="0.25">
      <c r="A573" s="15">
        <v>4390</v>
      </c>
      <c r="B573" s="53">
        <v>42474</v>
      </c>
      <c r="C573" s="53"/>
      <c r="D573" s="15" t="s">
        <v>432</v>
      </c>
      <c r="E573" s="15" t="s">
        <v>586</v>
      </c>
      <c r="F573" s="51"/>
      <c r="G573" s="51">
        <v>36996</v>
      </c>
      <c r="H573" s="70">
        <f t="shared" si="9"/>
        <v>584511.02000000188</v>
      </c>
      <c r="I573" s="51"/>
    </row>
    <row r="574" spans="1:9" x14ac:dyDescent="0.25">
      <c r="A574" s="15">
        <v>4391</v>
      </c>
      <c r="B574" s="53">
        <v>42474</v>
      </c>
      <c r="C574" s="53"/>
      <c r="D574" s="15" t="s">
        <v>432</v>
      </c>
      <c r="E574" s="15" t="s">
        <v>142</v>
      </c>
      <c r="F574" s="51"/>
      <c r="G574" s="51">
        <v>21834.06</v>
      </c>
      <c r="H574" s="70">
        <f t="shared" si="9"/>
        <v>562676.96000000183</v>
      </c>
      <c r="I574" s="51"/>
    </row>
    <row r="575" spans="1:9" hidden="1" x14ac:dyDescent="0.25">
      <c r="A575" s="15"/>
      <c r="B575" s="15"/>
      <c r="C575" s="53">
        <v>42474</v>
      </c>
      <c r="D575" s="15" t="s">
        <v>144</v>
      </c>
      <c r="E575" s="15" t="s">
        <v>451</v>
      </c>
      <c r="F575" s="51"/>
      <c r="G575" s="51">
        <v>1699</v>
      </c>
      <c r="H575" s="70">
        <f t="shared" si="9"/>
        <v>560977.96000000183</v>
      </c>
      <c r="I575" s="51"/>
    </row>
    <row r="576" spans="1:9" hidden="1" x14ac:dyDescent="0.25">
      <c r="A576" s="15"/>
      <c r="B576" s="15"/>
      <c r="C576" s="53">
        <v>42474</v>
      </c>
      <c r="D576" s="15" t="s">
        <v>145</v>
      </c>
      <c r="E576" s="15" t="s">
        <v>146</v>
      </c>
      <c r="F576" s="51"/>
      <c r="G576" s="51">
        <v>3043</v>
      </c>
      <c r="H576" s="70">
        <f t="shared" si="9"/>
        <v>557934.96000000183</v>
      </c>
      <c r="I576" s="51"/>
    </row>
    <row r="577" spans="1:10" hidden="1" x14ac:dyDescent="0.25">
      <c r="A577" s="15"/>
      <c r="B577" s="15"/>
      <c r="C577" s="53">
        <v>42474</v>
      </c>
      <c r="D577" s="15" t="s">
        <v>145</v>
      </c>
      <c r="E577" s="15" t="s">
        <v>146</v>
      </c>
      <c r="F577" s="51"/>
      <c r="G577" s="51">
        <v>151</v>
      </c>
      <c r="H577" s="70">
        <f t="shared" si="9"/>
        <v>557783.96000000183</v>
      </c>
      <c r="I577" s="51"/>
    </row>
    <row r="578" spans="1:10" hidden="1" x14ac:dyDescent="0.25">
      <c r="A578" s="15"/>
      <c r="B578" s="15"/>
      <c r="C578" s="53">
        <v>42474</v>
      </c>
      <c r="D578" s="15" t="s">
        <v>145</v>
      </c>
      <c r="E578" s="15" t="s">
        <v>146</v>
      </c>
      <c r="F578" s="51"/>
      <c r="G578" s="51">
        <v>6296</v>
      </c>
      <c r="H578" s="70">
        <f t="shared" si="9"/>
        <v>551487.96000000183</v>
      </c>
      <c r="I578" s="51"/>
    </row>
    <row r="579" spans="1:10" hidden="1" x14ac:dyDescent="0.25">
      <c r="A579" s="15"/>
      <c r="B579" s="15"/>
      <c r="C579" s="53">
        <v>42474</v>
      </c>
      <c r="D579" s="15" t="s">
        <v>89</v>
      </c>
      <c r="E579" s="15" t="s">
        <v>36</v>
      </c>
      <c r="F579" s="51"/>
      <c r="G579" s="51">
        <v>42752</v>
      </c>
      <c r="H579" s="70">
        <f t="shared" si="9"/>
        <v>508735.96000000183</v>
      </c>
      <c r="I579" s="51"/>
    </row>
    <row r="580" spans="1:10" hidden="1" x14ac:dyDescent="0.25">
      <c r="A580" s="15"/>
      <c r="B580" s="15"/>
      <c r="C580" s="53">
        <v>42474</v>
      </c>
      <c r="D580" s="15" t="s">
        <v>37</v>
      </c>
      <c r="E580" s="15" t="s">
        <v>83</v>
      </c>
      <c r="F580" s="51"/>
      <c r="G580" s="51">
        <v>3.48</v>
      </c>
      <c r="H580" s="70">
        <f t="shared" si="9"/>
        <v>508732.48000000184</v>
      </c>
      <c r="I580" s="51"/>
    </row>
    <row r="581" spans="1:10" hidden="1" x14ac:dyDescent="0.25">
      <c r="A581" s="15"/>
      <c r="B581" s="15"/>
      <c r="C581" s="53">
        <v>42474</v>
      </c>
      <c r="D581" s="15" t="s">
        <v>144</v>
      </c>
      <c r="E581" s="15" t="s">
        <v>451</v>
      </c>
      <c r="F581" s="51"/>
      <c r="G581" s="51">
        <v>1468</v>
      </c>
      <c r="H581" s="70">
        <f t="shared" si="9"/>
        <v>507264.48000000184</v>
      </c>
      <c r="I581" s="51"/>
      <c r="J581" s="83"/>
    </row>
    <row r="582" spans="1:10" hidden="1" x14ac:dyDescent="0.25">
      <c r="A582" s="15"/>
      <c r="B582" s="15"/>
      <c r="C582" s="53">
        <v>42474</v>
      </c>
      <c r="D582" s="15" t="s">
        <v>144</v>
      </c>
      <c r="E582" s="15" t="s">
        <v>451</v>
      </c>
      <c r="F582" s="51"/>
      <c r="G582" s="51">
        <v>537</v>
      </c>
      <c r="H582" s="70">
        <f t="shared" si="9"/>
        <v>506727.48000000184</v>
      </c>
      <c r="I582" s="51"/>
    </row>
    <row r="583" spans="1:10" hidden="1" x14ac:dyDescent="0.25">
      <c r="A583" s="15"/>
      <c r="B583" s="15"/>
      <c r="C583" s="53">
        <v>42474</v>
      </c>
      <c r="D583" s="15" t="s">
        <v>144</v>
      </c>
      <c r="E583" s="15" t="s">
        <v>451</v>
      </c>
      <c r="F583" s="51"/>
      <c r="G583" s="51">
        <v>2251</v>
      </c>
      <c r="H583" s="70">
        <f t="shared" si="9"/>
        <v>504476.48000000184</v>
      </c>
      <c r="I583" s="51"/>
    </row>
    <row r="584" spans="1:10" hidden="1" x14ac:dyDescent="0.25">
      <c r="A584" s="15"/>
      <c r="B584" s="15"/>
      <c r="C584" s="53">
        <v>42474</v>
      </c>
      <c r="D584" s="15" t="s">
        <v>144</v>
      </c>
      <c r="E584" s="15" t="s">
        <v>451</v>
      </c>
      <c r="F584" s="51"/>
      <c r="G584" s="51">
        <v>537</v>
      </c>
      <c r="H584" s="70">
        <f t="shared" si="9"/>
        <v>503939.48000000184</v>
      </c>
      <c r="I584" s="51"/>
    </row>
    <row r="585" spans="1:10" hidden="1" x14ac:dyDescent="0.25">
      <c r="A585" s="15"/>
      <c r="B585" s="15"/>
      <c r="C585" s="53">
        <v>42474</v>
      </c>
      <c r="D585" s="15" t="s">
        <v>169</v>
      </c>
      <c r="E585" s="15" t="s">
        <v>587</v>
      </c>
      <c r="F585" s="51"/>
      <c r="G585" s="51">
        <v>2480</v>
      </c>
      <c r="H585" s="70">
        <f t="shared" si="9"/>
        <v>501459.48000000184</v>
      </c>
      <c r="I585" s="51"/>
    </row>
    <row r="586" spans="1:10" hidden="1" x14ac:dyDescent="0.25">
      <c r="A586" s="15"/>
      <c r="B586" s="15"/>
      <c r="C586" s="53">
        <v>42474</v>
      </c>
      <c r="D586" s="15" t="s">
        <v>37</v>
      </c>
      <c r="E586" s="15" t="s">
        <v>83</v>
      </c>
      <c r="F586" s="51"/>
      <c r="G586" s="51">
        <v>3.48</v>
      </c>
      <c r="H586" s="70">
        <f t="shared" si="9"/>
        <v>501456.00000000186</v>
      </c>
      <c r="I586" s="51"/>
    </row>
    <row r="587" spans="1:10" hidden="1" x14ac:dyDescent="0.25">
      <c r="A587" s="15"/>
      <c r="B587" s="15"/>
      <c r="C587" s="53">
        <v>42474</v>
      </c>
      <c r="D587" s="15" t="s">
        <v>462</v>
      </c>
      <c r="E587" s="15" t="s">
        <v>36</v>
      </c>
      <c r="F587" s="51"/>
      <c r="G587" s="51">
        <v>6346.12</v>
      </c>
      <c r="H587" s="70">
        <f t="shared" si="9"/>
        <v>495109.88000000187</v>
      </c>
      <c r="I587" s="51"/>
    </row>
    <row r="588" spans="1:10" hidden="1" x14ac:dyDescent="0.25">
      <c r="A588" s="15"/>
      <c r="B588" s="15"/>
      <c r="C588" s="53">
        <v>42474</v>
      </c>
      <c r="D588" s="15" t="s">
        <v>37</v>
      </c>
      <c r="E588" s="15" t="s">
        <v>83</v>
      </c>
      <c r="F588" s="51"/>
      <c r="G588" s="51">
        <v>3.48</v>
      </c>
      <c r="H588" s="70">
        <f t="shared" si="9"/>
        <v>495106.40000000189</v>
      </c>
      <c r="I588" s="51"/>
    </row>
    <row r="589" spans="1:10" hidden="1" x14ac:dyDescent="0.25">
      <c r="A589" s="15"/>
      <c r="B589" s="15"/>
      <c r="C589" s="53">
        <v>42474</v>
      </c>
      <c r="D589" s="15" t="s">
        <v>462</v>
      </c>
      <c r="E589" s="15" t="s">
        <v>36</v>
      </c>
      <c r="F589" s="51"/>
      <c r="G589" s="51">
        <v>6775.32</v>
      </c>
      <c r="H589" s="70">
        <f t="shared" si="9"/>
        <v>488331.08000000188</v>
      </c>
      <c r="I589" s="51"/>
    </row>
    <row r="590" spans="1:10" hidden="1" x14ac:dyDescent="0.25">
      <c r="A590" s="15"/>
      <c r="B590" s="15"/>
      <c r="C590" s="53">
        <v>42474</v>
      </c>
      <c r="D590" s="15" t="s">
        <v>37</v>
      </c>
      <c r="E590" s="15" t="s">
        <v>83</v>
      </c>
      <c r="F590" s="51"/>
      <c r="G590" s="51">
        <v>3.48</v>
      </c>
      <c r="H590" s="70">
        <f t="shared" si="9"/>
        <v>488327.6000000019</v>
      </c>
      <c r="I590" s="51"/>
    </row>
    <row r="591" spans="1:10" x14ac:dyDescent="0.25">
      <c r="A591" s="15">
        <v>4392</v>
      </c>
      <c r="B591" s="53">
        <v>42474</v>
      </c>
      <c r="C591" s="53"/>
      <c r="D591" s="15" t="s">
        <v>432</v>
      </c>
      <c r="E591" s="15" t="s">
        <v>588</v>
      </c>
      <c r="F591" s="51"/>
      <c r="G591" s="51">
        <v>81260.95</v>
      </c>
      <c r="H591" s="70">
        <f t="shared" si="9"/>
        <v>407066.65000000189</v>
      </c>
      <c r="I591" s="51"/>
    </row>
    <row r="592" spans="1:10" hidden="1" x14ac:dyDescent="0.25">
      <c r="A592" s="15"/>
      <c r="B592" s="53"/>
      <c r="C592" s="53">
        <v>42474</v>
      </c>
      <c r="D592" s="15" t="s">
        <v>37</v>
      </c>
      <c r="E592" s="67" t="s">
        <v>564</v>
      </c>
      <c r="F592" s="51"/>
      <c r="G592" s="51">
        <v>3.48</v>
      </c>
      <c r="H592" s="70">
        <f t="shared" si="9"/>
        <v>407063.1700000019</v>
      </c>
      <c r="I592" s="51"/>
    </row>
    <row r="593" spans="1:9" hidden="1" x14ac:dyDescent="0.25">
      <c r="A593" s="15"/>
      <c r="B593" s="15"/>
      <c r="C593" s="53">
        <v>42475</v>
      </c>
      <c r="D593" s="15" t="s">
        <v>34</v>
      </c>
      <c r="E593" s="15" t="s">
        <v>589</v>
      </c>
      <c r="F593" s="51"/>
      <c r="G593" s="51">
        <v>285523.40000000002</v>
      </c>
      <c r="H593" s="70">
        <f t="shared" si="9"/>
        <v>121539.77000000188</v>
      </c>
      <c r="I593" s="51"/>
    </row>
    <row r="594" spans="1:9" hidden="1" x14ac:dyDescent="0.25">
      <c r="A594" s="15"/>
      <c r="B594" s="15"/>
      <c r="C594" s="53">
        <v>42475</v>
      </c>
      <c r="D594" s="15" t="s">
        <v>435</v>
      </c>
      <c r="E594" s="15" t="s">
        <v>590</v>
      </c>
      <c r="F594" s="51"/>
      <c r="G594" s="51">
        <v>4513.87</v>
      </c>
      <c r="H594" s="70">
        <f t="shared" si="9"/>
        <v>117025.90000000189</v>
      </c>
      <c r="I594" s="51"/>
    </row>
    <row r="595" spans="1:9" hidden="1" x14ac:dyDescent="0.25">
      <c r="A595" s="15"/>
      <c r="B595" s="15"/>
      <c r="C595" s="53">
        <v>42475</v>
      </c>
      <c r="D595" s="15" t="s">
        <v>37</v>
      </c>
      <c r="E595" s="15" t="s">
        <v>83</v>
      </c>
      <c r="F595" s="51"/>
      <c r="G595" s="51">
        <v>3.48</v>
      </c>
      <c r="H595" s="70">
        <f t="shared" si="9"/>
        <v>117022.42000000189</v>
      </c>
      <c r="I595" s="51"/>
    </row>
    <row r="596" spans="1:9" hidden="1" x14ac:dyDescent="0.25">
      <c r="A596" s="15"/>
      <c r="B596" s="15"/>
      <c r="C596" s="53">
        <v>42478</v>
      </c>
      <c r="D596" s="15" t="s">
        <v>591</v>
      </c>
      <c r="E596" s="15" t="s">
        <v>592</v>
      </c>
      <c r="F596" s="51"/>
      <c r="G596" s="51">
        <v>5800</v>
      </c>
      <c r="H596" s="70">
        <f t="shared" si="9"/>
        <v>111222.42000000189</v>
      </c>
      <c r="I596" s="51"/>
    </row>
    <row r="597" spans="1:9" hidden="1" x14ac:dyDescent="0.25">
      <c r="A597" s="15"/>
      <c r="B597" s="15"/>
      <c r="C597" s="53">
        <v>42478</v>
      </c>
      <c r="D597" s="15" t="s">
        <v>37</v>
      </c>
      <c r="E597" s="15" t="s">
        <v>83</v>
      </c>
      <c r="F597" s="51"/>
      <c r="G597" s="51">
        <v>3.48</v>
      </c>
      <c r="H597" s="70">
        <f t="shared" si="9"/>
        <v>111218.94000000189</v>
      </c>
      <c r="I597" s="51"/>
    </row>
    <row r="598" spans="1:9" hidden="1" x14ac:dyDescent="0.25">
      <c r="A598" s="15"/>
      <c r="B598" s="15"/>
      <c r="C598" s="53">
        <v>42479</v>
      </c>
      <c r="D598" s="15" t="s">
        <v>593</v>
      </c>
      <c r="E598" s="15" t="s">
        <v>594</v>
      </c>
      <c r="F598" s="51"/>
      <c r="G598" s="51">
        <v>2600</v>
      </c>
      <c r="H598" s="70">
        <f t="shared" si="9"/>
        <v>108618.94000000189</v>
      </c>
      <c r="I598" s="51"/>
    </row>
    <row r="599" spans="1:9" hidden="1" x14ac:dyDescent="0.25">
      <c r="A599" s="15"/>
      <c r="B599" s="15"/>
      <c r="C599" s="53">
        <v>42479</v>
      </c>
      <c r="D599" s="15" t="s">
        <v>37</v>
      </c>
      <c r="E599" s="15" t="s">
        <v>83</v>
      </c>
      <c r="F599" s="51"/>
      <c r="G599" s="51">
        <v>10.32</v>
      </c>
      <c r="H599" s="70">
        <f t="shared" si="9"/>
        <v>108608.62000000189</v>
      </c>
      <c r="I599" s="51"/>
    </row>
    <row r="600" spans="1:9" x14ac:dyDescent="0.25">
      <c r="A600" s="15">
        <v>4393</v>
      </c>
      <c r="B600" s="53">
        <v>42480</v>
      </c>
      <c r="C600" s="53"/>
      <c r="D600" s="15" t="s">
        <v>432</v>
      </c>
      <c r="E600" s="15" t="s">
        <v>142</v>
      </c>
      <c r="F600" s="51"/>
      <c r="G600" s="51">
        <v>31256.28</v>
      </c>
      <c r="H600" s="70">
        <f t="shared" si="9"/>
        <v>77352.340000001888</v>
      </c>
      <c r="I600" s="51"/>
    </row>
    <row r="601" spans="1:9" hidden="1" x14ac:dyDescent="0.25">
      <c r="A601" s="15"/>
      <c r="B601" s="53"/>
      <c r="C601" s="53">
        <v>42481</v>
      </c>
      <c r="D601" s="15" t="s">
        <v>34</v>
      </c>
      <c r="E601" s="15" t="s">
        <v>383</v>
      </c>
      <c r="F601" s="51">
        <v>400000</v>
      </c>
      <c r="G601" s="51"/>
      <c r="H601" s="70">
        <f t="shared" si="9"/>
        <v>477352.34000000189</v>
      </c>
      <c r="I601" s="51"/>
    </row>
    <row r="602" spans="1:9" hidden="1" x14ac:dyDescent="0.25">
      <c r="A602" s="15"/>
      <c r="B602" s="15"/>
      <c r="C602" s="53">
        <v>42481</v>
      </c>
      <c r="D602" s="15" t="s">
        <v>145</v>
      </c>
      <c r="E602" s="15" t="s">
        <v>146</v>
      </c>
      <c r="F602" s="51"/>
      <c r="G602" s="51">
        <v>26254</v>
      </c>
      <c r="H602" s="70">
        <f t="shared" si="9"/>
        <v>451098.34000000189</v>
      </c>
      <c r="I602" s="51"/>
    </row>
    <row r="603" spans="1:9" hidden="1" x14ac:dyDescent="0.25">
      <c r="A603" s="15"/>
      <c r="B603" s="15"/>
      <c r="C603" s="53">
        <v>42481</v>
      </c>
      <c r="D603" s="15" t="s">
        <v>145</v>
      </c>
      <c r="E603" s="15" t="s">
        <v>146</v>
      </c>
      <c r="F603" s="51"/>
      <c r="G603" s="51">
        <v>13659</v>
      </c>
      <c r="H603" s="70">
        <f t="shared" si="9"/>
        <v>437439.34000000189</v>
      </c>
      <c r="I603" s="51"/>
    </row>
    <row r="604" spans="1:9" hidden="1" x14ac:dyDescent="0.25">
      <c r="A604" s="15"/>
      <c r="B604" s="15"/>
      <c r="C604" s="53">
        <v>42481</v>
      </c>
      <c r="D604" s="15" t="s">
        <v>145</v>
      </c>
      <c r="E604" s="15" t="s">
        <v>146</v>
      </c>
      <c r="F604" s="51"/>
      <c r="G604" s="51">
        <v>2138</v>
      </c>
      <c r="H604" s="70">
        <f t="shared" si="9"/>
        <v>435301.34000000189</v>
      </c>
      <c r="I604" s="51"/>
    </row>
    <row r="605" spans="1:9" hidden="1" x14ac:dyDescent="0.25">
      <c r="A605" s="15"/>
      <c r="B605" s="15"/>
      <c r="C605" s="53">
        <v>42481</v>
      </c>
      <c r="D605" s="15" t="s">
        <v>145</v>
      </c>
      <c r="E605" s="15" t="s">
        <v>146</v>
      </c>
      <c r="F605" s="51"/>
      <c r="G605" s="51">
        <v>470</v>
      </c>
      <c r="H605" s="70">
        <f t="shared" si="9"/>
        <v>434831.34000000189</v>
      </c>
      <c r="I605" s="51"/>
    </row>
    <row r="606" spans="1:9" hidden="1" x14ac:dyDescent="0.25">
      <c r="A606" s="15"/>
      <c r="B606" s="15"/>
      <c r="C606" s="53">
        <v>42481</v>
      </c>
      <c r="D606" s="15" t="s">
        <v>145</v>
      </c>
      <c r="E606" s="15" t="s">
        <v>146</v>
      </c>
      <c r="F606" s="51"/>
      <c r="G606" s="51">
        <v>68</v>
      </c>
      <c r="H606" s="70">
        <f t="shared" si="9"/>
        <v>434763.34000000189</v>
      </c>
      <c r="I606" s="51"/>
    </row>
    <row r="607" spans="1:9" hidden="1" x14ac:dyDescent="0.25">
      <c r="A607" s="15"/>
      <c r="B607" s="15"/>
      <c r="C607" s="53">
        <v>42481</v>
      </c>
      <c r="D607" s="15" t="s">
        <v>145</v>
      </c>
      <c r="E607" s="15" t="s">
        <v>146</v>
      </c>
      <c r="F607" s="51"/>
      <c r="G607" s="51">
        <v>762</v>
      </c>
      <c r="H607" s="70">
        <f t="shared" si="9"/>
        <v>434001.34000000189</v>
      </c>
      <c r="I607" s="51"/>
    </row>
    <row r="608" spans="1:9" hidden="1" x14ac:dyDescent="0.25">
      <c r="A608" s="15"/>
      <c r="B608" s="15"/>
      <c r="C608" s="53">
        <v>42481</v>
      </c>
      <c r="D608" s="15" t="s">
        <v>145</v>
      </c>
      <c r="E608" s="15" t="s">
        <v>146</v>
      </c>
      <c r="F608" s="51"/>
      <c r="G608" s="51">
        <v>17022</v>
      </c>
      <c r="H608" s="70">
        <f t="shared" si="9"/>
        <v>416979.34000000189</v>
      </c>
      <c r="I608" s="51"/>
    </row>
    <row r="609" spans="1:9" hidden="1" x14ac:dyDescent="0.25">
      <c r="A609" s="15"/>
      <c r="B609" s="15"/>
      <c r="C609" s="53">
        <v>42481</v>
      </c>
      <c r="D609" s="15" t="s">
        <v>145</v>
      </c>
      <c r="E609" s="15" t="s">
        <v>146</v>
      </c>
      <c r="F609" s="51"/>
      <c r="G609" s="51">
        <v>20688</v>
      </c>
      <c r="H609" s="70">
        <f t="shared" si="9"/>
        <v>396291.34000000189</v>
      </c>
      <c r="I609" s="51"/>
    </row>
    <row r="610" spans="1:9" hidden="1" x14ac:dyDescent="0.25">
      <c r="A610" s="15"/>
      <c r="B610" s="15"/>
      <c r="C610" s="53">
        <v>42481</v>
      </c>
      <c r="D610" s="15" t="s">
        <v>145</v>
      </c>
      <c r="E610" s="15" t="s">
        <v>146</v>
      </c>
      <c r="F610" s="51"/>
      <c r="G610" s="51">
        <v>20007</v>
      </c>
      <c r="H610" s="70">
        <f t="shared" si="9"/>
        <v>376284.34000000189</v>
      </c>
      <c r="I610" s="51"/>
    </row>
    <row r="611" spans="1:9" hidden="1" x14ac:dyDescent="0.25">
      <c r="A611" s="15"/>
      <c r="B611" s="15"/>
      <c r="C611" s="53">
        <v>42481</v>
      </c>
      <c r="D611" s="15" t="s">
        <v>117</v>
      </c>
      <c r="E611" s="15" t="s">
        <v>595</v>
      </c>
      <c r="F611" s="51"/>
      <c r="G611" s="51">
        <v>1534.68</v>
      </c>
      <c r="H611" s="70">
        <f t="shared" si="9"/>
        <v>374749.6600000019</v>
      </c>
      <c r="I611" s="51"/>
    </row>
    <row r="612" spans="1:9" hidden="1" x14ac:dyDescent="0.25">
      <c r="A612" s="15"/>
      <c r="B612" s="15"/>
      <c r="C612" s="53">
        <v>42481</v>
      </c>
      <c r="D612" s="15" t="s">
        <v>37</v>
      </c>
      <c r="E612" s="15" t="s">
        <v>83</v>
      </c>
      <c r="F612" s="51"/>
      <c r="G612" s="51">
        <v>3.48</v>
      </c>
      <c r="H612" s="70">
        <f t="shared" si="9"/>
        <v>374746.18000000191</v>
      </c>
      <c r="I612" s="51"/>
    </row>
    <row r="613" spans="1:9" hidden="1" x14ac:dyDescent="0.25">
      <c r="A613" s="15"/>
      <c r="B613" s="15"/>
      <c r="C613" s="53">
        <v>42481</v>
      </c>
      <c r="D613" s="15" t="s">
        <v>117</v>
      </c>
      <c r="E613" s="15" t="s">
        <v>549</v>
      </c>
      <c r="F613" s="51"/>
      <c r="G613" s="51">
        <v>3359.24</v>
      </c>
      <c r="H613" s="70">
        <f t="shared" si="9"/>
        <v>371386.94000000192</v>
      </c>
      <c r="I613" s="51"/>
    </row>
    <row r="614" spans="1:9" hidden="1" x14ac:dyDescent="0.25">
      <c r="A614" s="15"/>
      <c r="B614" s="15"/>
      <c r="C614" s="53">
        <v>42481</v>
      </c>
      <c r="D614" s="15" t="s">
        <v>37</v>
      </c>
      <c r="E614" s="15" t="s">
        <v>83</v>
      </c>
      <c r="F614" s="51"/>
      <c r="G614" s="51">
        <v>3.48</v>
      </c>
      <c r="H614" s="70">
        <f t="shared" si="9"/>
        <v>371383.46000000194</v>
      </c>
      <c r="I614" s="51"/>
    </row>
    <row r="615" spans="1:9" hidden="1" x14ac:dyDescent="0.25">
      <c r="A615" s="15"/>
      <c r="B615" s="15"/>
      <c r="C615" s="53">
        <v>42481</v>
      </c>
      <c r="D615" s="15" t="s">
        <v>117</v>
      </c>
      <c r="E615" s="15" t="s">
        <v>137</v>
      </c>
      <c r="F615" s="51"/>
      <c r="G615" s="51">
        <v>4883.6000000000004</v>
      </c>
      <c r="H615" s="70">
        <f t="shared" si="9"/>
        <v>366499.86000000197</v>
      </c>
      <c r="I615" s="51"/>
    </row>
    <row r="616" spans="1:9" hidden="1" x14ac:dyDescent="0.25">
      <c r="A616" s="15"/>
      <c r="B616" s="15"/>
      <c r="C616" s="53">
        <v>42481</v>
      </c>
      <c r="D616" s="15" t="s">
        <v>37</v>
      </c>
      <c r="E616" s="15" t="s">
        <v>83</v>
      </c>
      <c r="F616" s="51"/>
      <c r="G616" s="51">
        <v>3.48</v>
      </c>
      <c r="H616" s="70">
        <f t="shared" si="9"/>
        <v>366496.38000000198</v>
      </c>
      <c r="I616" s="51"/>
    </row>
    <row r="617" spans="1:9" hidden="1" x14ac:dyDescent="0.25">
      <c r="A617" s="15"/>
      <c r="B617" s="15"/>
      <c r="C617" s="53">
        <v>42481</v>
      </c>
      <c r="D617" s="15" t="s">
        <v>117</v>
      </c>
      <c r="E617" s="15" t="s">
        <v>530</v>
      </c>
      <c r="F617" s="51"/>
      <c r="G617" s="51">
        <v>2803.01</v>
      </c>
      <c r="H617" s="70">
        <f t="shared" si="9"/>
        <v>363693.37000000197</v>
      </c>
      <c r="I617" s="51"/>
    </row>
    <row r="618" spans="1:9" hidden="1" x14ac:dyDescent="0.25">
      <c r="A618" s="15"/>
      <c r="B618" s="15"/>
      <c r="C618" s="53">
        <v>42481</v>
      </c>
      <c r="D618" s="15" t="s">
        <v>37</v>
      </c>
      <c r="E618" s="15" t="s">
        <v>83</v>
      </c>
      <c r="F618" s="51"/>
      <c r="G618" s="51">
        <v>3.48</v>
      </c>
      <c r="H618" s="70">
        <f t="shared" si="9"/>
        <v>363689.89000000199</v>
      </c>
      <c r="I618" s="51"/>
    </row>
    <row r="619" spans="1:9" hidden="1" x14ac:dyDescent="0.25">
      <c r="A619" s="15"/>
      <c r="B619" s="15"/>
      <c r="C619" s="53">
        <v>42481</v>
      </c>
      <c r="D619" s="15" t="s">
        <v>117</v>
      </c>
      <c r="E619" s="15" t="s">
        <v>118</v>
      </c>
      <c r="F619" s="51"/>
      <c r="G619" s="51">
        <v>2906</v>
      </c>
      <c r="H619" s="70">
        <f t="shared" si="9"/>
        <v>360783.89000000199</v>
      </c>
      <c r="I619" s="51"/>
    </row>
    <row r="620" spans="1:9" hidden="1" x14ac:dyDescent="0.25">
      <c r="A620" s="15"/>
      <c r="B620" s="15"/>
      <c r="C620" s="53">
        <v>42481</v>
      </c>
      <c r="D620" s="15" t="s">
        <v>37</v>
      </c>
      <c r="E620" s="15" t="s">
        <v>83</v>
      </c>
      <c r="F620" s="51"/>
      <c r="G620" s="51">
        <v>3.48</v>
      </c>
      <c r="H620" s="70">
        <f t="shared" si="9"/>
        <v>360780.41000000201</v>
      </c>
      <c r="I620" s="51"/>
    </row>
    <row r="621" spans="1:9" hidden="1" x14ac:dyDescent="0.25">
      <c r="A621" s="15"/>
      <c r="B621" s="15"/>
      <c r="C621" s="53">
        <v>42481</v>
      </c>
      <c r="D621" s="15" t="s">
        <v>117</v>
      </c>
      <c r="E621" s="15" t="s">
        <v>553</v>
      </c>
      <c r="F621" s="51"/>
      <c r="G621" s="51">
        <v>9956.41</v>
      </c>
      <c r="H621" s="70">
        <f t="shared" si="9"/>
        <v>350824.00000000204</v>
      </c>
      <c r="I621" s="51"/>
    </row>
    <row r="622" spans="1:9" hidden="1" x14ac:dyDescent="0.25">
      <c r="A622" s="15"/>
      <c r="B622" s="15"/>
      <c r="C622" s="53">
        <v>42481</v>
      </c>
      <c r="D622" s="15" t="s">
        <v>37</v>
      </c>
      <c r="E622" s="15" t="s">
        <v>83</v>
      </c>
      <c r="F622" s="51"/>
      <c r="G622" s="51">
        <v>3.48</v>
      </c>
      <c r="H622" s="70">
        <f t="shared" si="9"/>
        <v>350820.52000000206</v>
      </c>
      <c r="I622" s="51"/>
    </row>
    <row r="623" spans="1:9" hidden="1" x14ac:dyDescent="0.25">
      <c r="A623" s="15"/>
      <c r="B623" s="15"/>
      <c r="C623" s="53">
        <v>42481</v>
      </c>
      <c r="D623" s="15" t="s">
        <v>117</v>
      </c>
      <c r="E623" s="15" t="s">
        <v>149</v>
      </c>
      <c r="F623" s="51"/>
      <c r="G623" s="51">
        <v>2436</v>
      </c>
      <c r="H623" s="70">
        <f t="shared" si="9"/>
        <v>348384.52000000206</v>
      </c>
      <c r="I623" s="51"/>
    </row>
    <row r="624" spans="1:9" hidden="1" x14ac:dyDescent="0.25">
      <c r="A624" s="15"/>
      <c r="B624" s="15"/>
      <c r="C624" s="53">
        <v>42481</v>
      </c>
      <c r="D624" s="15" t="s">
        <v>37</v>
      </c>
      <c r="E624" s="15" t="s">
        <v>83</v>
      </c>
      <c r="F624" s="51"/>
      <c r="G624" s="51">
        <v>3.48</v>
      </c>
      <c r="H624" s="70">
        <f t="shared" si="9"/>
        <v>348381.04000000207</v>
      </c>
      <c r="I624" s="51"/>
    </row>
    <row r="625" spans="1:9" hidden="1" x14ac:dyDescent="0.25">
      <c r="A625" s="15"/>
      <c r="B625" s="15"/>
      <c r="C625" s="53">
        <v>42481</v>
      </c>
      <c r="D625" s="15" t="s">
        <v>212</v>
      </c>
      <c r="E625" s="15" t="s">
        <v>412</v>
      </c>
      <c r="F625" s="51"/>
      <c r="G625" s="51">
        <v>3729.4</v>
      </c>
      <c r="H625" s="70">
        <f t="shared" si="9"/>
        <v>344651.64000000205</v>
      </c>
      <c r="I625" s="51"/>
    </row>
    <row r="626" spans="1:9" hidden="1" x14ac:dyDescent="0.25">
      <c r="A626" s="15"/>
      <c r="B626" s="15"/>
      <c r="C626" s="53">
        <v>42481</v>
      </c>
      <c r="D626" s="15" t="s">
        <v>37</v>
      </c>
      <c r="E626" s="15" t="s">
        <v>83</v>
      </c>
      <c r="F626" s="51"/>
      <c r="G626" s="51">
        <v>3.48</v>
      </c>
      <c r="H626" s="70">
        <f t="shared" si="9"/>
        <v>344648.16000000207</v>
      </c>
      <c r="I626" s="51"/>
    </row>
    <row r="627" spans="1:9" hidden="1" x14ac:dyDescent="0.25">
      <c r="A627" s="15"/>
      <c r="B627" s="15"/>
      <c r="C627" s="53">
        <v>42481</v>
      </c>
      <c r="D627" s="15" t="s">
        <v>145</v>
      </c>
      <c r="E627" s="15" t="s">
        <v>146</v>
      </c>
      <c r="F627" s="51"/>
      <c r="G627" s="51">
        <v>7952</v>
      </c>
      <c r="H627" s="70">
        <f t="shared" si="9"/>
        <v>336696.16000000207</v>
      </c>
      <c r="I627" s="51"/>
    </row>
    <row r="628" spans="1:9" hidden="1" x14ac:dyDescent="0.25">
      <c r="A628" s="15"/>
      <c r="B628" s="15"/>
      <c r="C628" s="53">
        <v>42481</v>
      </c>
      <c r="D628" s="15" t="s">
        <v>145</v>
      </c>
      <c r="E628" s="15" t="s">
        <v>146</v>
      </c>
      <c r="F628" s="51"/>
      <c r="G628" s="51">
        <v>170</v>
      </c>
      <c r="H628" s="70">
        <f t="shared" ref="H628:H692" si="10">H627+F628-G628</f>
        <v>336526.16000000207</v>
      </c>
      <c r="I628" s="51"/>
    </row>
    <row r="629" spans="1:9" hidden="1" x14ac:dyDescent="0.25">
      <c r="A629" s="15"/>
      <c r="B629" s="15"/>
      <c r="C629" s="53">
        <v>42481</v>
      </c>
      <c r="D629" s="15" t="s">
        <v>145</v>
      </c>
      <c r="E629" s="15" t="s">
        <v>146</v>
      </c>
      <c r="F629" s="51"/>
      <c r="G629" s="51">
        <v>3451</v>
      </c>
      <c r="H629" s="70">
        <f t="shared" si="10"/>
        <v>333075.16000000207</v>
      </c>
      <c r="I629" s="51"/>
    </row>
    <row r="630" spans="1:9" hidden="1" x14ac:dyDescent="0.25">
      <c r="A630" s="15"/>
      <c r="B630" s="15"/>
      <c r="C630" s="53">
        <v>42481</v>
      </c>
      <c r="D630" s="15" t="s">
        <v>145</v>
      </c>
      <c r="E630" s="15" t="s">
        <v>146</v>
      </c>
      <c r="F630" s="51"/>
      <c r="G630" s="51">
        <v>403</v>
      </c>
      <c r="H630" s="70">
        <f t="shared" si="10"/>
        <v>332672.16000000207</v>
      </c>
      <c r="I630" s="51"/>
    </row>
    <row r="631" spans="1:9" hidden="1" x14ac:dyDescent="0.25">
      <c r="A631" s="15"/>
      <c r="B631" s="15"/>
      <c r="C631" s="53">
        <v>42481</v>
      </c>
      <c r="D631" s="15" t="s">
        <v>145</v>
      </c>
      <c r="E631" s="15" t="s">
        <v>146</v>
      </c>
      <c r="F631" s="51"/>
      <c r="G631" s="51">
        <v>542</v>
      </c>
      <c r="H631" s="70">
        <f t="shared" si="10"/>
        <v>332130.16000000207</v>
      </c>
      <c r="I631" s="51"/>
    </row>
    <row r="632" spans="1:9" hidden="1" x14ac:dyDescent="0.25">
      <c r="A632" s="15"/>
      <c r="B632" s="15"/>
      <c r="C632" s="53">
        <v>42481</v>
      </c>
      <c r="D632" s="15" t="s">
        <v>145</v>
      </c>
      <c r="E632" s="15" t="s">
        <v>146</v>
      </c>
      <c r="F632" s="51"/>
      <c r="G632" s="51">
        <v>135</v>
      </c>
      <c r="H632" s="70">
        <f t="shared" si="10"/>
        <v>331995.16000000207</v>
      </c>
      <c r="I632" s="51"/>
    </row>
    <row r="633" spans="1:9" hidden="1" x14ac:dyDescent="0.25">
      <c r="A633" s="15"/>
      <c r="B633" s="15"/>
      <c r="C633" s="53">
        <v>42481</v>
      </c>
      <c r="D633" s="15" t="s">
        <v>145</v>
      </c>
      <c r="E633" s="15" t="s">
        <v>146</v>
      </c>
      <c r="F633" s="51"/>
      <c r="G633" s="51">
        <v>137</v>
      </c>
      <c r="H633" s="70">
        <f t="shared" si="10"/>
        <v>331858.16000000207</v>
      </c>
      <c r="I633" s="51"/>
    </row>
    <row r="634" spans="1:9" hidden="1" x14ac:dyDescent="0.25">
      <c r="A634" s="15"/>
      <c r="B634" s="15"/>
      <c r="C634" s="53">
        <v>42481</v>
      </c>
      <c r="D634" s="15" t="s">
        <v>145</v>
      </c>
      <c r="E634" s="15" t="s">
        <v>146</v>
      </c>
      <c r="F634" s="51"/>
      <c r="G634" s="51">
        <v>3243</v>
      </c>
      <c r="H634" s="70">
        <f t="shared" si="10"/>
        <v>328615.16000000207</v>
      </c>
      <c r="I634" s="51"/>
    </row>
    <row r="635" spans="1:9" hidden="1" x14ac:dyDescent="0.25">
      <c r="A635" s="15"/>
      <c r="B635" s="15"/>
      <c r="C635" s="53">
        <v>42482</v>
      </c>
      <c r="D635" s="15" t="s">
        <v>115</v>
      </c>
      <c r="E635" s="15" t="s">
        <v>596</v>
      </c>
      <c r="F635" s="51"/>
      <c r="G635" s="51">
        <v>127617</v>
      </c>
      <c r="H635" s="70">
        <f t="shared" si="10"/>
        <v>200998.16000000207</v>
      </c>
      <c r="I635" s="51"/>
    </row>
    <row r="636" spans="1:9" hidden="1" x14ac:dyDescent="0.25">
      <c r="A636" s="15"/>
      <c r="B636" s="15"/>
      <c r="C636" s="53">
        <v>42482</v>
      </c>
      <c r="D636" s="15" t="s">
        <v>37</v>
      </c>
      <c r="E636" s="15" t="s">
        <v>83</v>
      </c>
      <c r="F636" s="51"/>
      <c r="G636" s="51">
        <v>3.48</v>
      </c>
      <c r="H636" s="70">
        <f t="shared" si="10"/>
        <v>200994.68000000206</v>
      </c>
      <c r="I636" s="51"/>
    </row>
    <row r="637" spans="1:9" hidden="1" x14ac:dyDescent="0.25">
      <c r="A637" s="15"/>
      <c r="B637" s="15"/>
      <c r="C637" s="53">
        <v>42482</v>
      </c>
      <c r="D637" s="15" t="s">
        <v>186</v>
      </c>
      <c r="E637" s="15" t="s">
        <v>597</v>
      </c>
      <c r="F637" s="51"/>
      <c r="G637" s="51">
        <v>1449.71</v>
      </c>
      <c r="H637" s="70">
        <f t="shared" si="10"/>
        <v>199544.97000000207</v>
      </c>
      <c r="I637" s="51"/>
    </row>
    <row r="638" spans="1:9" hidden="1" x14ac:dyDescent="0.25">
      <c r="A638" s="15"/>
      <c r="B638" s="15"/>
      <c r="C638" s="53">
        <v>42482</v>
      </c>
      <c r="D638" s="15" t="s">
        <v>37</v>
      </c>
      <c r="E638" s="15" t="s">
        <v>83</v>
      </c>
      <c r="F638" s="51"/>
      <c r="G638" s="51">
        <v>3.48</v>
      </c>
      <c r="H638" s="70">
        <f t="shared" si="10"/>
        <v>199541.49000000206</v>
      </c>
      <c r="I638" s="51"/>
    </row>
    <row r="639" spans="1:9" hidden="1" x14ac:dyDescent="0.25">
      <c r="A639" s="15"/>
      <c r="B639" s="15"/>
      <c r="C639" s="53">
        <v>42482</v>
      </c>
      <c r="D639" s="15" t="s">
        <v>186</v>
      </c>
      <c r="E639" s="15" t="s">
        <v>598</v>
      </c>
      <c r="F639" s="51"/>
      <c r="G639" s="51">
        <v>1425.51</v>
      </c>
      <c r="H639" s="70">
        <f t="shared" si="10"/>
        <v>198115.98000000205</v>
      </c>
      <c r="I639" s="51"/>
    </row>
    <row r="640" spans="1:9" hidden="1" x14ac:dyDescent="0.25">
      <c r="A640" s="15"/>
      <c r="B640" s="15"/>
      <c r="C640" s="53">
        <v>42482</v>
      </c>
      <c r="D640" s="15" t="s">
        <v>37</v>
      </c>
      <c r="E640" s="15" t="s">
        <v>83</v>
      </c>
      <c r="F640" s="51"/>
      <c r="G640" s="51">
        <v>3.48</v>
      </c>
      <c r="H640" s="70">
        <f t="shared" si="10"/>
        <v>198112.50000000204</v>
      </c>
      <c r="I640" s="51"/>
    </row>
    <row r="641" spans="1:9" hidden="1" x14ac:dyDescent="0.25">
      <c r="A641" s="15"/>
      <c r="B641" s="15"/>
      <c r="C641" s="53">
        <v>42482</v>
      </c>
      <c r="D641" s="15" t="s">
        <v>132</v>
      </c>
      <c r="E641" s="15" t="s">
        <v>133</v>
      </c>
      <c r="F641" s="51"/>
      <c r="G641" s="51">
        <v>10000</v>
      </c>
      <c r="H641" s="70">
        <f t="shared" si="10"/>
        <v>188112.50000000204</v>
      </c>
      <c r="I641" s="51"/>
    </row>
    <row r="642" spans="1:9" hidden="1" x14ac:dyDescent="0.25">
      <c r="A642" s="15"/>
      <c r="B642" s="15"/>
      <c r="C642" s="53">
        <v>42482</v>
      </c>
      <c r="D642" s="15" t="s">
        <v>37</v>
      </c>
      <c r="E642" s="15" t="s">
        <v>83</v>
      </c>
      <c r="F642" s="51"/>
      <c r="G642" s="51">
        <v>3.48</v>
      </c>
      <c r="H642" s="70">
        <f t="shared" si="10"/>
        <v>188109.02000000203</v>
      </c>
      <c r="I642" s="51"/>
    </row>
    <row r="643" spans="1:9" hidden="1" x14ac:dyDescent="0.25">
      <c r="A643" s="15"/>
      <c r="B643" s="15"/>
      <c r="C643" s="53">
        <v>42482</v>
      </c>
      <c r="D643" s="15" t="s">
        <v>132</v>
      </c>
      <c r="E643" s="15" t="s">
        <v>133</v>
      </c>
      <c r="F643" s="51"/>
      <c r="G643" s="51">
        <v>28524</v>
      </c>
      <c r="H643" s="70">
        <f t="shared" si="10"/>
        <v>159585.02000000203</v>
      </c>
      <c r="I643" s="51"/>
    </row>
    <row r="644" spans="1:9" hidden="1" x14ac:dyDescent="0.25">
      <c r="A644" s="15"/>
      <c r="B644" s="15"/>
      <c r="C644" s="53">
        <v>42482</v>
      </c>
      <c r="D644" s="15" t="s">
        <v>37</v>
      </c>
      <c r="E644" s="15" t="s">
        <v>83</v>
      </c>
      <c r="F644" s="51"/>
      <c r="G644" s="51">
        <v>3.48</v>
      </c>
      <c r="H644" s="70">
        <f t="shared" si="10"/>
        <v>159581.54000000202</v>
      </c>
      <c r="I644" s="51"/>
    </row>
    <row r="645" spans="1:9" hidden="1" x14ac:dyDescent="0.25">
      <c r="A645" s="15"/>
      <c r="B645" s="15"/>
      <c r="C645" s="53">
        <v>42482</v>
      </c>
      <c r="D645" s="15" t="s">
        <v>145</v>
      </c>
      <c r="E645" s="15" t="s">
        <v>146</v>
      </c>
      <c r="F645" s="51"/>
      <c r="G645" s="51">
        <v>268</v>
      </c>
      <c r="H645" s="70">
        <f t="shared" si="10"/>
        <v>159313.54000000202</v>
      </c>
      <c r="I645" s="51"/>
    </row>
    <row r="646" spans="1:9" hidden="1" x14ac:dyDescent="0.25">
      <c r="A646" s="15"/>
      <c r="B646" s="15"/>
      <c r="C646" s="53">
        <v>42482</v>
      </c>
      <c r="D646" s="15" t="s">
        <v>145</v>
      </c>
      <c r="E646" s="15" t="s">
        <v>146</v>
      </c>
      <c r="F646" s="51"/>
      <c r="G646" s="51">
        <v>2983</v>
      </c>
      <c r="H646" s="70">
        <f t="shared" si="10"/>
        <v>156330.54000000202</v>
      </c>
      <c r="I646" s="51"/>
    </row>
    <row r="647" spans="1:9" hidden="1" x14ac:dyDescent="0.25">
      <c r="A647" s="15"/>
      <c r="B647" s="15"/>
      <c r="C647" s="53">
        <v>42482</v>
      </c>
      <c r="D647" s="15" t="s">
        <v>145</v>
      </c>
      <c r="E647" s="15" t="s">
        <v>146</v>
      </c>
      <c r="F647" s="51"/>
      <c r="G647" s="51">
        <v>979</v>
      </c>
      <c r="H647" s="70">
        <f t="shared" si="10"/>
        <v>155351.54000000202</v>
      </c>
      <c r="I647" s="51"/>
    </row>
    <row r="648" spans="1:9" hidden="1" x14ac:dyDescent="0.25">
      <c r="A648" s="15"/>
      <c r="B648" s="15"/>
      <c r="C648" s="53">
        <v>42482</v>
      </c>
      <c r="D648" s="15" t="s">
        <v>145</v>
      </c>
      <c r="E648" s="15" t="s">
        <v>146</v>
      </c>
      <c r="F648" s="51"/>
      <c r="G648" s="51">
        <v>386</v>
      </c>
      <c r="H648" s="70">
        <f t="shared" si="10"/>
        <v>154965.54000000202</v>
      </c>
      <c r="I648" s="51"/>
    </row>
    <row r="649" spans="1:9" hidden="1" x14ac:dyDescent="0.25">
      <c r="A649" s="15"/>
      <c r="B649" s="15"/>
      <c r="C649" s="53">
        <v>42482</v>
      </c>
      <c r="D649" s="15" t="s">
        <v>145</v>
      </c>
      <c r="E649" s="15" t="s">
        <v>146</v>
      </c>
      <c r="F649" s="51"/>
      <c r="G649" s="51">
        <v>139</v>
      </c>
      <c r="H649" s="70">
        <f t="shared" si="10"/>
        <v>154826.54000000202</v>
      </c>
      <c r="I649" s="51"/>
    </row>
    <row r="650" spans="1:9" hidden="1" x14ac:dyDescent="0.25">
      <c r="A650" s="15"/>
      <c r="B650" s="15"/>
      <c r="C650" s="53">
        <v>42482</v>
      </c>
      <c r="D650" s="15" t="s">
        <v>438</v>
      </c>
      <c r="E650" s="15" t="s">
        <v>176</v>
      </c>
      <c r="F650" s="51"/>
      <c r="G650" s="51">
        <v>25900.02</v>
      </c>
      <c r="H650" s="70">
        <f t="shared" si="10"/>
        <v>128926.52000000201</v>
      </c>
      <c r="I650" s="51"/>
    </row>
    <row r="651" spans="1:9" hidden="1" x14ac:dyDescent="0.25">
      <c r="A651" s="15"/>
      <c r="B651" s="15"/>
      <c r="C651" s="53">
        <v>42482</v>
      </c>
      <c r="D651" s="15" t="s">
        <v>37</v>
      </c>
      <c r="E651" s="15" t="s">
        <v>83</v>
      </c>
      <c r="F651" s="51"/>
      <c r="G651" s="51">
        <v>3.48</v>
      </c>
      <c r="H651" s="70">
        <f t="shared" si="10"/>
        <v>128923.04000000202</v>
      </c>
      <c r="I651" s="51"/>
    </row>
    <row r="652" spans="1:9" hidden="1" x14ac:dyDescent="0.25">
      <c r="A652" s="15"/>
      <c r="B652" s="15"/>
      <c r="C652" s="53">
        <v>42484</v>
      </c>
      <c r="D652" s="20" t="s">
        <v>148</v>
      </c>
      <c r="E652" s="20" t="s">
        <v>149</v>
      </c>
      <c r="F652" s="24"/>
      <c r="G652" s="24">
        <v>1072</v>
      </c>
      <c r="H652" s="70">
        <f t="shared" si="10"/>
        <v>127851.04000000202</v>
      </c>
      <c r="I652" s="51"/>
    </row>
    <row r="653" spans="1:9" hidden="1" x14ac:dyDescent="0.25">
      <c r="A653" s="15"/>
      <c r="B653" s="15"/>
      <c r="C653" s="53">
        <v>42484</v>
      </c>
      <c r="D653" s="20" t="s">
        <v>37</v>
      </c>
      <c r="E653" s="20" t="s">
        <v>83</v>
      </c>
      <c r="F653" s="24"/>
      <c r="G653" s="24">
        <v>3.48</v>
      </c>
      <c r="H653" s="70">
        <f t="shared" si="10"/>
        <v>127847.56000000202</v>
      </c>
      <c r="I653" s="51"/>
    </row>
    <row r="654" spans="1:9" hidden="1" x14ac:dyDescent="0.25">
      <c r="A654" s="15"/>
      <c r="B654" s="15"/>
      <c r="C654" s="53">
        <v>42484</v>
      </c>
      <c r="D654" s="15" t="s">
        <v>136</v>
      </c>
      <c r="E654" s="15" t="s">
        <v>599</v>
      </c>
      <c r="F654" s="51"/>
      <c r="G654" s="51">
        <v>21225.56</v>
      </c>
      <c r="H654" s="70">
        <f t="shared" si="10"/>
        <v>106622.00000000202</v>
      </c>
      <c r="I654" s="51"/>
    </row>
    <row r="655" spans="1:9" hidden="1" x14ac:dyDescent="0.25">
      <c r="A655" s="15"/>
      <c r="B655" s="15"/>
      <c r="C655" s="53">
        <v>42484</v>
      </c>
      <c r="D655" s="15" t="s">
        <v>37</v>
      </c>
      <c r="E655" s="15" t="s">
        <v>83</v>
      </c>
      <c r="F655" s="51"/>
      <c r="G655" s="51">
        <v>3.48</v>
      </c>
      <c r="H655" s="70">
        <f t="shared" si="10"/>
        <v>106618.52000000203</v>
      </c>
      <c r="I655" s="51"/>
    </row>
    <row r="656" spans="1:9" hidden="1" x14ac:dyDescent="0.25">
      <c r="A656" s="15"/>
      <c r="B656" s="15"/>
      <c r="C656" s="53">
        <v>42484</v>
      </c>
      <c r="D656" s="15" t="s">
        <v>89</v>
      </c>
      <c r="E656" s="15" t="s">
        <v>36</v>
      </c>
      <c r="F656" s="51"/>
      <c r="G656" s="51">
        <v>35394.82</v>
      </c>
      <c r="H656" s="70">
        <f t="shared" si="10"/>
        <v>71223.70000000202</v>
      </c>
      <c r="I656" s="51"/>
    </row>
    <row r="657" spans="1:9" hidden="1" x14ac:dyDescent="0.25">
      <c r="A657" s="15"/>
      <c r="B657" s="15"/>
      <c r="C657" s="53">
        <v>42484</v>
      </c>
      <c r="D657" s="15" t="s">
        <v>37</v>
      </c>
      <c r="E657" s="15" t="s">
        <v>83</v>
      </c>
      <c r="F657" s="51"/>
      <c r="G657" s="51">
        <v>3.48</v>
      </c>
      <c r="H657" s="70">
        <f t="shared" si="10"/>
        <v>71220.220000002024</v>
      </c>
      <c r="I657" s="51"/>
    </row>
    <row r="658" spans="1:9" hidden="1" x14ac:dyDescent="0.25">
      <c r="A658" s="15"/>
      <c r="B658" s="15"/>
      <c r="C658" s="53">
        <v>42484</v>
      </c>
      <c r="D658" s="15" t="s">
        <v>37</v>
      </c>
      <c r="E658" s="67" t="s">
        <v>564</v>
      </c>
      <c r="F658" s="51"/>
      <c r="G658" s="51">
        <v>3.48</v>
      </c>
      <c r="H658" s="70">
        <f t="shared" si="10"/>
        <v>71216.740000002028</v>
      </c>
      <c r="I658" s="51"/>
    </row>
    <row r="659" spans="1:9" x14ac:dyDescent="0.25">
      <c r="A659" s="15">
        <v>4394</v>
      </c>
      <c r="B659" s="53">
        <v>42486</v>
      </c>
      <c r="C659" s="53"/>
      <c r="D659" s="15" t="s">
        <v>432</v>
      </c>
      <c r="E659" s="15" t="s">
        <v>142</v>
      </c>
      <c r="F659" s="51"/>
      <c r="G659" s="51">
        <v>49858.61</v>
      </c>
      <c r="H659" s="70">
        <f t="shared" si="10"/>
        <v>21358.130000002027</v>
      </c>
      <c r="I659" s="51"/>
    </row>
    <row r="660" spans="1:9" x14ac:dyDescent="0.25">
      <c r="A660" s="15">
        <v>4395</v>
      </c>
      <c r="B660" s="53">
        <v>42487</v>
      </c>
      <c r="C660" s="53"/>
      <c r="D660" s="15" t="s">
        <v>213</v>
      </c>
      <c r="E660" s="15" t="s">
        <v>600</v>
      </c>
      <c r="F660" s="51"/>
      <c r="G660" s="51">
        <v>50000</v>
      </c>
      <c r="H660" s="70">
        <f t="shared" si="10"/>
        <v>-28641.869999997973</v>
      </c>
      <c r="I660" s="51"/>
    </row>
    <row r="661" spans="1:9" hidden="1" x14ac:dyDescent="0.25">
      <c r="A661" s="15"/>
      <c r="B661" s="53"/>
      <c r="C661" s="53">
        <v>42488</v>
      </c>
      <c r="D661" s="15" t="s">
        <v>34</v>
      </c>
      <c r="E661" s="15" t="s">
        <v>383</v>
      </c>
      <c r="F661" s="51">
        <v>900000</v>
      </c>
      <c r="G661" s="51"/>
      <c r="H661" s="70">
        <f t="shared" si="10"/>
        <v>871358.13000000198</v>
      </c>
      <c r="I661" s="51"/>
    </row>
    <row r="662" spans="1:9" x14ac:dyDescent="0.25">
      <c r="A662" s="15">
        <v>4396</v>
      </c>
      <c r="B662" s="53">
        <v>42488</v>
      </c>
      <c r="C662" s="53"/>
      <c r="D662" s="15" t="s">
        <v>432</v>
      </c>
      <c r="E662" s="15" t="s">
        <v>601</v>
      </c>
      <c r="F662" s="51"/>
      <c r="G662" s="51">
        <v>86143.55</v>
      </c>
      <c r="H662" s="70">
        <f t="shared" si="10"/>
        <v>785214.58000000194</v>
      </c>
      <c r="I662" s="51"/>
    </row>
    <row r="663" spans="1:9" x14ac:dyDescent="0.25">
      <c r="A663" s="15">
        <v>4397</v>
      </c>
      <c r="B663" s="53">
        <v>42488</v>
      </c>
      <c r="C663" s="53"/>
      <c r="D663" s="15" t="s">
        <v>432</v>
      </c>
      <c r="E663" s="15" t="s">
        <v>602</v>
      </c>
      <c r="F663" s="51"/>
      <c r="G663" s="51">
        <v>22300</v>
      </c>
      <c r="H663" s="70">
        <f t="shared" si="10"/>
        <v>762914.58000000194</v>
      </c>
      <c r="I663" s="51"/>
    </row>
    <row r="664" spans="1:9" x14ac:dyDescent="0.25">
      <c r="A664" s="15">
        <v>4398</v>
      </c>
      <c r="B664" s="53">
        <v>42488</v>
      </c>
      <c r="C664" s="53"/>
      <c r="D664" s="15" t="s">
        <v>432</v>
      </c>
      <c r="E664" s="15" t="s">
        <v>142</v>
      </c>
      <c r="F664" s="51"/>
      <c r="G664" s="51">
        <v>26770.19</v>
      </c>
      <c r="H664" s="70">
        <f t="shared" si="10"/>
        <v>736144.39000000199</v>
      </c>
      <c r="I664" s="51"/>
    </row>
    <row r="665" spans="1:9" hidden="1" x14ac:dyDescent="0.25">
      <c r="A665" s="15"/>
      <c r="B665" s="53"/>
      <c r="C665" s="53">
        <v>42488</v>
      </c>
      <c r="D665" s="15" t="s">
        <v>34</v>
      </c>
      <c r="E665" s="15" t="s">
        <v>609</v>
      </c>
      <c r="F665" s="51"/>
      <c r="G665" s="51">
        <v>279173.83</v>
      </c>
      <c r="H665" s="70">
        <f t="shared" si="10"/>
        <v>456970.56000000198</v>
      </c>
      <c r="I665" s="51"/>
    </row>
    <row r="666" spans="1:9" hidden="1" x14ac:dyDescent="0.25">
      <c r="A666" s="15"/>
      <c r="B666" s="53"/>
      <c r="C666" s="53">
        <v>42489</v>
      </c>
      <c r="D666" s="15" t="s">
        <v>37</v>
      </c>
      <c r="E666" s="15" t="s">
        <v>164</v>
      </c>
      <c r="F666" s="51"/>
      <c r="G666" s="51">
        <v>196</v>
      </c>
      <c r="H666" s="70">
        <f t="shared" si="10"/>
        <v>456774.56000000198</v>
      </c>
      <c r="I666" s="51"/>
    </row>
    <row r="667" spans="1:9" hidden="1" x14ac:dyDescent="0.25">
      <c r="A667" s="15"/>
      <c r="B667" s="53"/>
      <c r="C667" s="53">
        <v>42489</v>
      </c>
      <c r="D667" s="15" t="s">
        <v>37</v>
      </c>
      <c r="E667" s="15" t="s">
        <v>165</v>
      </c>
      <c r="F667" s="51"/>
      <c r="G667" s="51">
        <v>31.36</v>
      </c>
      <c r="H667" s="70">
        <f t="shared" si="10"/>
        <v>456743.20000000199</v>
      </c>
      <c r="I667" s="51"/>
    </row>
    <row r="668" spans="1:9" hidden="1" x14ac:dyDescent="0.25">
      <c r="A668" s="15"/>
      <c r="B668" s="53"/>
      <c r="C668" s="53">
        <v>42489</v>
      </c>
      <c r="D668" s="15" t="s">
        <v>37</v>
      </c>
      <c r="E668" s="15" t="s">
        <v>482</v>
      </c>
      <c r="F668" s="51"/>
      <c r="G668" s="51">
        <v>300</v>
      </c>
      <c r="H668" s="70">
        <f t="shared" si="10"/>
        <v>456443.20000000199</v>
      </c>
      <c r="I668" s="51"/>
    </row>
    <row r="669" spans="1:9" hidden="1" x14ac:dyDescent="0.25">
      <c r="A669" s="15"/>
      <c r="B669" s="53"/>
      <c r="C669" s="53">
        <v>42489</v>
      </c>
      <c r="D669" s="15" t="s">
        <v>37</v>
      </c>
      <c r="E669" s="15" t="s">
        <v>163</v>
      </c>
      <c r="F669" s="51"/>
      <c r="G669" s="51">
        <v>48</v>
      </c>
      <c r="H669" s="70">
        <f t="shared" si="10"/>
        <v>456395.20000000199</v>
      </c>
      <c r="I669" s="51"/>
    </row>
    <row r="670" spans="1:9" hidden="1" x14ac:dyDescent="0.25">
      <c r="A670" s="15"/>
      <c r="B670" s="53"/>
      <c r="C670" s="53">
        <v>42490</v>
      </c>
      <c r="D670" s="15" t="s">
        <v>34</v>
      </c>
      <c r="E670" s="15" t="s">
        <v>662</v>
      </c>
      <c r="F670" s="51">
        <v>176453.16</v>
      </c>
      <c r="G670" s="51"/>
      <c r="H670" s="70">
        <f t="shared" si="10"/>
        <v>632848.36000000197</v>
      </c>
      <c r="I670" s="51"/>
    </row>
    <row r="671" spans="1:9" hidden="1" x14ac:dyDescent="0.25">
      <c r="A671" s="15"/>
      <c r="B671" s="15"/>
      <c r="C671" s="53">
        <v>42490</v>
      </c>
      <c r="D671" s="15" t="s">
        <v>603</v>
      </c>
      <c r="E671" s="15" t="s">
        <v>604</v>
      </c>
      <c r="F671" s="51"/>
      <c r="G671" s="24">
        <v>5000</v>
      </c>
      <c r="H671" s="70">
        <f t="shared" si="10"/>
        <v>627848.36000000197</v>
      </c>
      <c r="I671" s="51"/>
    </row>
    <row r="672" spans="1:9" hidden="1" x14ac:dyDescent="0.25">
      <c r="A672" s="15"/>
      <c r="B672" s="15"/>
      <c r="C672" s="53">
        <v>42490</v>
      </c>
      <c r="D672" s="15" t="s">
        <v>37</v>
      </c>
      <c r="E672" s="15" t="s">
        <v>83</v>
      </c>
      <c r="F672" s="51"/>
      <c r="G672" s="24">
        <v>3.48</v>
      </c>
      <c r="H672" s="70">
        <f t="shared" si="10"/>
        <v>627844.88000000198</v>
      </c>
      <c r="I672" s="51"/>
    </row>
    <row r="673" spans="1:9" hidden="1" x14ac:dyDescent="0.25">
      <c r="A673" s="15"/>
      <c r="B673" s="15"/>
      <c r="C673" s="53">
        <v>42490</v>
      </c>
      <c r="D673" s="15" t="s">
        <v>144</v>
      </c>
      <c r="E673" s="15" t="s">
        <v>451</v>
      </c>
      <c r="F673" s="51"/>
      <c r="G673" s="24">
        <v>979</v>
      </c>
      <c r="H673" s="70">
        <f t="shared" si="10"/>
        <v>626865.88000000198</v>
      </c>
      <c r="I673" s="51"/>
    </row>
    <row r="674" spans="1:9" hidden="1" x14ac:dyDescent="0.25">
      <c r="A674" s="15"/>
      <c r="B674" s="15"/>
      <c r="C674" s="53">
        <v>42490</v>
      </c>
      <c r="D674" s="15" t="s">
        <v>141</v>
      </c>
      <c r="E674" s="15" t="s">
        <v>605</v>
      </c>
      <c r="F674" s="51"/>
      <c r="G674" s="24">
        <v>278.01</v>
      </c>
      <c r="H674" s="70">
        <f t="shared" si="10"/>
        <v>626587.87000000197</v>
      </c>
      <c r="I674" s="51"/>
    </row>
    <row r="675" spans="1:9" hidden="1" x14ac:dyDescent="0.25">
      <c r="A675" s="15"/>
      <c r="B675" s="15"/>
      <c r="C675" s="53">
        <v>42490</v>
      </c>
      <c r="D675" s="15" t="s">
        <v>37</v>
      </c>
      <c r="E675" s="15" t="s">
        <v>83</v>
      </c>
      <c r="F675" s="51"/>
      <c r="G675" s="24">
        <v>3.48</v>
      </c>
      <c r="H675" s="70">
        <f t="shared" si="10"/>
        <v>626584.39000000199</v>
      </c>
      <c r="I675" s="51"/>
    </row>
    <row r="676" spans="1:9" hidden="1" x14ac:dyDescent="0.25">
      <c r="A676" s="15"/>
      <c r="B676" s="15"/>
      <c r="C676" s="53">
        <v>42490</v>
      </c>
      <c r="D676" s="15" t="s">
        <v>141</v>
      </c>
      <c r="E676" s="15" t="s">
        <v>552</v>
      </c>
      <c r="F676" s="51"/>
      <c r="G676" s="24">
        <v>2890</v>
      </c>
      <c r="H676" s="70">
        <f t="shared" si="10"/>
        <v>623694.39000000199</v>
      </c>
      <c r="I676" s="51"/>
    </row>
    <row r="677" spans="1:9" hidden="1" x14ac:dyDescent="0.25">
      <c r="A677" s="15"/>
      <c r="B677" s="15"/>
      <c r="C677" s="53">
        <v>42490</v>
      </c>
      <c r="D677" s="15" t="s">
        <v>37</v>
      </c>
      <c r="E677" s="15" t="s">
        <v>83</v>
      </c>
      <c r="F677" s="51"/>
      <c r="G677" s="24">
        <v>3.48</v>
      </c>
      <c r="H677" s="70">
        <f t="shared" si="10"/>
        <v>623690.91000000201</v>
      </c>
      <c r="I677" s="51"/>
    </row>
    <row r="678" spans="1:9" hidden="1" x14ac:dyDescent="0.25">
      <c r="A678" s="15"/>
      <c r="B678" s="15"/>
      <c r="C678" s="53">
        <v>42490</v>
      </c>
      <c r="D678" s="15" t="s">
        <v>89</v>
      </c>
      <c r="E678" s="15" t="s">
        <v>36</v>
      </c>
      <c r="F678" s="51"/>
      <c r="G678" s="24">
        <v>41676.910000000003</v>
      </c>
      <c r="H678" s="70">
        <f t="shared" si="10"/>
        <v>582014.00000000198</v>
      </c>
      <c r="I678" s="51"/>
    </row>
    <row r="679" spans="1:9" hidden="1" x14ac:dyDescent="0.25">
      <c r="A679" s="15"/>
      <c r="B679" s="15"/>
      <c r="C679" s="53">
        <v>42490</v>
      </c>
      <c r="D679" s="15" t="s">
        <v>37</v>
      </c>
      <c r="E679" s="15" t="s">
        <v>83</v>
      </c>
      <c r="F679" s="51"/>
      <c r="G679" s="24">
        <v>3.48</v>
      </c>
      <c r="H679" s="70">
        <f t="shared" si="10"/>
        <v>582010.520000002</v>
      </c>
      <c r="I679" s="51"/>
    </row>
    <row r="680" spans="1:9" hidden="1" x14ac:dyDescent="0.25">
      <c r="A680" s="15"/>
      <c r="B680" s="15"/>
      <c r="C680" s="53">
        <v>42490</v>
      </c>
      <c r="D680" s="15" t="s">
        <v>504</v>
      </c>
      <c r="E680" s="15" t="s">
        <v>505</v>
      </c>
      <c r="F680" s="51"/>
      <c r="G680" s="24">
        <v>3480</v>
      </c>
      <c r="H680" s="70">
        <f t="shared" si="10"/>
        <v>578530.520000002</v>
      </c>
      <c r="I680" s="51"/>
    </row>
    <row r="681" spans="1:9" hidden="1" x14ac:dyDescent="0.25">
      <c r="A681" s="15"/>
      <c r="B681" s="15"/>
      <c r="C681" s="53">
        <v>42490</v>
      </c>
      <c r="D681" s="15" t="s">
        <v>37</v>
      </c>
      <c r="E681" s="15" t="s">
        <v>83</v>
      </c>
      <c r="F681" s="51"/>
      <c r="G681" s="24">
        <v>3.48</v>
      </c>
      <c r="H681" s="70">
        <f t="shared" si="10"/>
        <v>578527.04000000202</v>
      </c>
      <c r="I681" s="51"/>
    </row>
    <row r="682" spans="1:9" hidden="1" x14ac:dyDescent="0.25">
      <c r="A682" s="15"/>
      <c r="B682" s="15"/>
      <c r="C682" s="53">
        <v>42490</v>
      </c>
      <c r="D682" s="15" t="s">
        <v>504</v>
      </c>
      <c r="E682" s="15" t="s">
        <v>606</v>
      </c>
      <c r="F682" s="51"/>
      <c r="G682" s="24">
        <v>7440</v>
      </c>
      <c r="H682" s="70">
        <f t="shared" si="10"/>
        <v>571087.04000000202</v>
      </c>
      <c r="I682" s="51"/>
    </row>
    <row r="683" spans="1:9" hidden="1" x14ac:dyDescent="0.25">
      <c r="A683" s="15"/>
      <c r="B683" s="15"/>
      <c r="C683" s="53">
        <v>42490</v>
      </c>
      <c r="D683" s="15" t="s">
        <v>37</v>
      </c>
      <c r="E683" s="15" t="s">
        <v>83</v>
      </c>
      <c r="F683" s="51"/>
      <c r="G683" s="24">
        <v>3.48</v>
      </c>
      <c r="H683" s="70">
        <f t="shared" si="10"/>
        <v>571083.56000000203</v>
      </c>
      <c r="I683" s="51"/>
    </row>
    <row r="684" spans="1:9" hidden="1" x14ac:dyDescent="0.25">
      <c r="A684" s="15"/>
      <c r="B684" s="15"/>
      <c r="C684" s="53">
        <v>42490</v>
      </c>
      <c r="D684" s="15" t="s">
        <v>145</v>
      </c>
      <c r="E684" s="15" t="s">
        <v>146</v>
      </c>
      <c r="F684" s="51"/>
      <c r="G684" s="24">
        <v>769</v>
      </c>
      <c r="H684" s="70">
        <f t="shared" si="10"/>
        <v>570314.56000000203</v>
      </c>
      <c r="I684" s="51"/>
    </row>
    <row r="685" spans="1:9" hidden="1" x14ac:dyDescent="0.25">
      <c r="A685" s="15"/>
      <c r="B685" s="15"/>
      <c r="C685" s="53">
        <v>42490</v>
      </c>
      <c r="D685" s="15" t="s">
        <v>145</v>
      </c>
      <c r="E685" s="15" t="s">
        <v>146</v>
      </c>
      <c r="F685" s="51"/>
      <c r="G685" s="24">
        <v>1049</v>
      </c>
      <c r="H685" s="70">
        <f t="shared" si="10"/>
        <v>569265.56000000203</v>
      </c>
      <c r="I685" s="51"/>
    </row>
    <row r="686" spans="1:9" hidden="1" x14ac:dyDescent="0.25">
      <c r="A686" s="15"/>
      <c r="B686" s="15"/>
      <c r="C686" s="53">
        <v>42490</v>
      </c>
      <c r="D686" s="15" t="s">
        <v>145</v>
      </c>
      <c r="E686" s="15" t="s">
        <v>146</v>
      </c>
      <c r="F686" s="51"/>
      <c r="G686" s="24">
        <v>1819</v>
      </c>
      <c r="H686" s="70">
        <f t="shared" si="10"/>
        <v>567446.56000000203</v>
      </c>
      <c r="I686" s="51"/>
    </row>
    <row r="687" spans="1:9" hidden="1" x14ac:dyDescent="0.25">
      <c r="A687" s="15"/>
      <c r="B687" s="15"/>
      <c r="C687" s="53">
        <v>42490</v>
      </c>
      <c r="D687" s="15" t="s">
        <v>145</v>
      </c>
      <c r="E687" s="15" t="s">
        <v>146</v>
      </c>
      <c r="F687" s="51"/>
      <c r="G687" s="24">
        <v>925</v>
      </c>
      <c r="H687" s="70">
        <f t="shared" si="10"/>
        <v>566521.56000000203</v>
      </c>
      <c r="I687" s="51"/>
    </row>
    <row r="688" spans="1:9" hidden="1" x14ac:dyDescent="0.25">
      <c r="A688" s="15"/>
      <c r="B688" s="15"/>
      <c r="C688" s="53">
        <v>42490</v>
      </c>
      <c r="D688" s="15" t="s">
        <v>145</v>
      </c>
      <c r="E688" s="15" t="s">
        <v>146</v>
      </c>
      <c r="F688" s="51"/>
      <c r="G688" s="24">
        <v>770</v>
      </c>
      <c r="H688" s="70">
        <f t="shared" si="10"/>
        <v>565751.56000000203</v>
      </c>
      <c r="I688" s="51"/>
    </row>
    <row r="689" spans="1:9" hidden="1" x14ac:dyDescent="0.25">
      <c r="A689" s="15"/>
      <c r="B689" s="15"/>
      <c r="C689" s="53">
        <v>42490</v>
      </c>
      <c r="D689" s="15" t="s">
        <v>145</v>
      </c>
      <c r="E689" s="15" t="s">
        <v>146</v>
      </c>
      <c r="F689" s="51"/>
      <c r="G689" s="24">
        <v>1747</v>
      </c>
      <c r="H689" s="70">
        <f t="shared" si="10"/>
        <v>564004.56000000203</v>
      </c>
      <c r="I689" s="51"/>
    </row>
    <row r="690" spans="1:9" hidden="1" x14ac:dyDescent="0.25">
      <c r="A690" s="15"/>
      <c r="B690" s="15"/>
      <c r="C690" s="53">
        <v>42490</v>
      </c>
      <c r="D690" s="15" t="s">
        <v>145</v>
      </c>
      <c r="E690" s="15" t="s">
        <v>146</v>
      </c>
      <c r="F690" s="51"/>
      <c r="G690" s="24">
        <v>212</v>
      </c>
      <c r="H690" s="70">
        <f t="shared" si="10"/>
        <v>563792.56000000203</v>
      </c>
      <c r="I690" s="51"/>
    </row>
    <row r="691" spans="1:9" hidden="1" x14ac:dyDescent="0.25">
      <c r="A691" s="15"/>
      <c r="B691" s="15"/>
      <c r="C691" s="53">
        <v>42490</v>
      </c>
      <c r="D691" s="15" t="s">
        <v>145</v>
      </c>
      <c r="E691" s="15" t="s">
        <v>146</v>
      </c>
      <c r="F691" s="51"/>
      <c r="G691" s="24">
        <v>9053</v>
      </c>
      <c r="H691" s="70">
        <f t="shared" si="10"/>
        <v>554739.56000000203</v>
      </c>
      <c r="I691" s="51"/>
    </row>
    <row r="692" spans="1:9" hidden="1" x14ac:dyDescent="0.25">
      <c r="A692" s="15"/>
      <c r="B692" s="15"/>
      <c r="C692" s="53">
        <v>42490</v>
      </c>
      <c r="D692" s="15" t="s">
        <v>145</v>
      </c>
      <c r="E692" s="15" t="s">
        <v>146</v>
      </c>
      <c r="F692" s="51"/>
      <c r="G692" s="24">
        <v>892</v>
      </c>
      <c r="H692" s="70">
        <f t="shared" si="10"/>
        <v>553847.56000000203</v>
      </c>
      <c r="I692" s="51"/>
    </row>
    <row r="693" spans="1:9" hidden="1" x14ac:dyDescent="0.25">
      <c r="A693" s="15"/>
      <c r="B693" s="15"/>
      <c r="C693" s="53">
        <v>42490</v>
      </c>
      <c r="D693" s="15" t="s">
        <v>145</v>
      </c>
      <c r="E693" s="15" t="s">
        <v>146</v>
      </c>
      <c r="F693" s="51"/>
      <c r="G693" s="24">
        <v>196</v>
      </c>
      <c r="H693" s="70">
        <f t="shared" ref="H693:H711" si="11">H692+F693-G693</f>
        <v>553651.56000000203</v>
      </c>
      <c r="I693" s="51"/>
    </row>
    <row r="694" spans="1:9" hidden="1" x14ac:dyDescent="0.25">
      <c r="A694" s="15"/>
      <c r="B694" s="15"/>
      <c r="C694" s="53">
        <v>42490</v>
      </c>
      <c r="D694" s="15" t="s">
        <v>145</v>
      </c>
      <c r="E694" s="15" t="s">
        <v>146</v>
      </c>
      <c r="F694" s="51"/>
      <c r="G694" s="24">
        <v>1218</v>
      </c>
      <c r="H694" s="70">
        <f t="shared" si="11"/>
        <v>552433.56000000203</v>
      </c>
      <c r="I694" s="51"/>
    </row>
    <row r="695" spans="1:9" hidden="1" x14ac:dyDescent="0.25">
      <c r="A695" s="15"/>
      <c r="B695" s="15"/>
      <c r="C695" s="53">
        <v>42490</v>
      </c>
      <c r="D695" s="15" t="s">
        <v>145</v>
      </c>
      <c r="E695" s="15" t="s">
        <v>146</v>
      </c>
      <c r="F695" s="51"/>
      <c r="G695" s="24">
        <v>135</v>
      </c>
      <c r="H695" s="70">
        <f t="shared" si="11"/>
        <v>552298.56000000203</v>
      </c>
      <c r="I695" s="51"/>
    </row>
    <row r="696" spans="1:9" hidden="1" x14ac:dyDescent="0.25">
      <c r="A696" s="15"/>
      <c r="B696" s="15"/>
      <c r="C696" s="53">
        <v>42490</v>
      </c>
      <c r="D696" s="15" t="s">
        <v>145</v>
      </c>
      <c r="E696" s="15" t="s">
        <v>146</v>
      </c>
      <c r="F696" s="51"/>
      <c r="G696" s="24">
        <v>147</v>
      </c>
      <c r="H696" s="70">
        <f t="shared" si="11"/>
        <v>552151.56000000203</v>
      </c>
      <c r="I696" s="51"/>
    </row>
    <row r="697" spans="1:9" hidden="1" x14ac:dyDescent="0.25">
      <c r="A697" s="15"/>
      <c r="B697" s="15"/>
      <c r="C697" s="53">
        <v>42490</v>
      </c>
      <c r="D697" s="15" t="s">
        <v>145</v>
      </c>
      <c r="E697" s="15" t="s">
        <v>146</v>
      </c>
      <c r="F697" s="51"/>
      <c r="G697" s="24">
        <v>2564</v>
      </c>
      <c r="H697" s="70">
        <f t="shared" si="11"/>
        <v>549587.56000000203</v>
      </c>
      <c r="I697" s="51"/>
    </row>
    <row r="698" spans="1:9" hidden="1" x14ac:dyDescent="0.25">
      <c r="A698" s="15"/>
      <c r="B698" s="15"/>
      <c r="C698" s="53">
        <v>42490</v>
      </c>
      <c r="D698" s="15" t="s">
        <v>145</v>
      </c>
      <c r="E698" s="15" t="s">
        <v>146</v>
      </c>
      <c r="F698" s="51"/>
      <c r="G698" s="24">
        <v>2386</v>
      </c>
      <c r="H698" s="70">
        <f t="shared" si="11"/>
        <v>547201.56000000203</v>
      </c>
      <c r="I698" s="51"/>
    </row>
    <row r="699" spans="1:9" hidden="1" x14ac:dyDescent="0.25">
      <c r="A699" s="15"/>
      <c r="B699" s="15"/>
      <c r="C699" s="53">
        <v>42490</v>
      </c>
      <c r="D699" s="15" t="s">
        <v>145</v>
      </c>
      <c r="E699" s="15" t="s">
        <v>146</v>
      </c>
      <c r="F699" s="51"/>
      <c r="G699" s="24">
        <v>1608</v>
      </c>
      <c r="H699" s="70">
        <f t="shared" si="11"/>
        <v>545593.56000000203</v>
      </c>
      <c r="I699" s="51"/>
    </row>
    <row r="700" spans="1:9" hidden="1" x14ac:dyDescent="0.25">
      <c r="A700" s="15"/>
      <c r="B700" s="15"/>
      <c r="C700" s="53">
        <v>42490</v>
      </c>
      <c r="D700" s="15" t="s">
        <v>145</v>
      </c>
      <c r="E700" s="15" t="s">
        <v>146</v>
      </c>
      <c r="F700" s="51"/>
      <c r="G700" s="24">
        <v>2056</v>
      </c>
      <c r="H700" s="70">
        <f t="shared" si="11"/>
        <v>543537.56000000203</v>
      </c>
      <c r="I700" s="51"/>
    </row>
    <row r="701" spans="1:9" hidden="1" x14ac:dyDescent="0.25">
      <c r="A701" s="15"/>
      <c r="B701" s="15"/>
      <c r="C701" s="53">
        <v>42490</v>
      </c>
      <c r="D701" s="15" t="s">
        <v>145</v>
      </c>
      <c r="E701" s="15" t="s">
        <v>146</v>
      </c>
      <c r="F701" s="51"/>
      <c r="G701" s="24">
        <v>2485</v>
      </c>
      <c r="H701" s="70">
        <f t="shared" si="11"/>
        <v>541052.56000000203</v>
      </c>
      <c r="I701" s="51"/>
    </row>
    <row r="702" spans="1:9" hidden="1" x14ac:dyDescent="0.25">
      <c r="A702" s="15"/>
      <c r="B702" s="15"/>
      <c r="C702" s="53">
        <v>42490</v>
      </c>
      <c r="D702" s="15" t="s">
        <v>145</v>
      </c>
      <c r="E702" s="15" t="s">
        <v>146</v>
      </c>
      <c r="F702" s="51"/>
      <c r="G702" s="24">
        <v>1529</v>
      </c>
      <c r="H702" s="70">
        <f t="shared" si="11"/>
        <v>539523.56000000203</v>
      </c>
      <c r="I702" s="51"/>
    </row>
    <row r="703" spans="1:9" hidden="1" x14ac:dyDescent="0.25">
      <c r="A703" s="15"/>
      <c r="B703" s="15"/>
      <c r="C703" s="53">
        <v>42490</v>
      </c>
      <c r="D703" s="15" t="s">
        <v>145</v>
      </c>
      <c r="E703" s="15" t="s">
        <v>146</v>
      </c>
      <c r="F703" s="51"/>
      <c r="G703" s="24">
        <v>2992</v>
      </c>
      <c r="H703" s="70">
        <f t="shared" si="11"/>
        <v>536531.56000000203</v>
      </c>
      <c r="I703" s="51"/>
    </row>
    <row r="704" spans="1:9" hidden="1" x14ac:dyDescent="0.25">
      <c r="A704" s="15"/>
      <c r="B704" s="15"/>
      <c r="C704" s="53">
        <v>42490</v>
      </c>
      <c r="D704" s="15" t="s">
        <v>145</v>
      </c>
      <c r="E704" s="15" t="s">
        <v>146</v>
      </c>
      <c r="F704" s="51"/>
      <c r="G704" s="24">
        <v>1322</v>
      </c>
      <c r="H704" s="70">
        <f t="shared" si="11"/>
        <v>535209.56000000203</v>
      </c>
      <c r="I704" s="51"/>
    </row>
    <row r="705" spans="1:13" hidden="1" x14ac:dyDescent="0.25">
      <c r="A705" s="15"/>
      <c r="B705" s="15"/>
      <c r="C705" s="53">
        <v>42490</v>
      </c>
      <c r="D705" s="15" t="s">
        <v>145</v>
      </c>
      <c r="E705" s="15" t="s">
        <v>146</v>
      </c>
      <c r="F705" s="51"/>
      <c r="G705" s="24">
        <v>3547</v>
      </c>
      <c r="H705" s="70">
        <f t="shared" si="11"/>
        <v>531662.56000000203</v>
      </c>
      <c r="I705" s="51"/>
    </row>
    <row r="706" spans="1:13" hidden="1" x14ac:dyDescent="0.25">
      <c r="A706" s="15"/>
      <c r="B706" s="15"/>
      <c r="C706" s="53">
        <v>42490</v>
      </c>
      <c r="D706" s="15" t="s">
        <v>145</v>
      </c>
      <c r="E706" s="15" t="s">
        <v>146</v>
      </c>
      <c r="F706" s="51"/>
      <c r="G706" s="24">
        <v>3679</v>
      </c>
      <c r="H706" s="70">
        <f t="shared" si="11"/>
        <v>527983.56000000203</v>
      </c>
      <c r="I706" s="51"/>
    </row>
    <row r="707" spans="1:13" hidden="1" x14ac:dyDescent="0.25">
      <c r="A707" s="15"/>
      <c r="B707" s="15"/>
      <c r="C707" s="53">
        <v>42490</v>
      </c>
      <c r="D707" s="15" t="s">
        <v>145</v>
      </c>
      <c r="E707" s="15" t="s">
        <v>146</v>
      </c>
      <c r="F707" s="51"/>
      <c r="G707" s="24">
        <v>12534</v>
      </c>
      <c r="H707" s="70">
        <f t="shared" si="11"/>
        <v>515449.56000000203</v>
      </c>
      <c r="I707" s="51"/>
    </row>
    <row r="708" spans="1:13" hidden="1" x14ac:dyDescent="0.25">
      <c r="A708" s="15"/>
      <c r="B708" s="15"/>
      <c r="C708" s="53">
        <v>42490</v>
      </c>
      <c r="D708" s="15" t="s">
        <v>145</v>
      </c>
      <c r="E708" s="15" t="s">
        <v>146</v>
      </c>
      <c r="F708" s="51"/>
      <c r="G708" s="24">
        <v>12399</v>
      </c>
      <c r="H708" s="70">
        <f t="shared" si="11"/>
        <v>503050.56000000203</v>
      </c>
      <c r="I708" s="51"/>
      <c r="K708" s="92" t="s">
        <v>612</v>
      </c>
    </row>
    <row r="709" spans="1:13" hidden="1" x14ac:dyDescent="0.25">
      <c r="A709" s="15"/>
      <c r="B709" s="15"/>
      <c r="C709" s="53">
        <v>42490</v>
      </c>
      <c r="D709" s="15" t="s">
        <v>145</v>
      </c>
      <c r="E709" s="15" t="s">
        <v>146</v>
      </c>
      <c r="F709" s="51"/>
      <c r="G709" s="24">
        <v>10298</v>
      </c>
      <c r="H709" s="70">
        <f t="shared" si="11"/>
        <v>492752.56000000203</v>
      </c>
      <c r="I709" s="51"/>
    </row>
    <row r="710" spans="1:13" hidden="1" x14ac:dyDescent="0.25">
      <c r="A710" s="15"/>
      <c r="B710" s="15"/>
      <c r="C710" s="53">
        <v>42490</v>
      </c>
      <c r="D710" s="15" t="s">
        <v>145</v>
      </c>
      <c r="E710" s="15" t="s">
        <v>146</v>
      </c>
      <c r="F710" s="51"/>
      <c r="G710" s="24">
        <v>3306</v>
      </c>
      <c r="H710" s="70">
        <f t="shared" si="11"/>
        <v>489446.56000000203</v>
      </c>
      <c r="I710" s="51"/>
    </row>
    <row r="711" spans="1:13" hidden="1" x14ac:dyDescent="0.25">
      <c r="A711" s="15"/>
      <c r="B711" s="15"/>
      <c r="C711" s="53">
        <v>42490</v>
      </c>
      <c r="D711" s="15" t="s">
        <v>145</v>
      </c>
      <c r="E711" s="15" t="s">
        <v>146</v>
      </c>
      <c r="F711" s="51"/>
      <c r="G711" s="24">
        <v>52538</v>
      </c>
      <c r="H711" s="70">
        <f t="shared" si="11"/>
        <v>436908.56000000203</v>
      </c>
      <c r="I711" s="51"/>
    </row>
    <row r="712" spans="1:13" hidden="1" x14ac:dyDescent="0.25">
      <c r="A712" s="15"/>
      <c r="B712" s="15"/>
      <c r="C712" s="53">
        <v>42490</v>
      </c>
      <c r="D712" s="15" t="s">
        <v>145</v>
      </c>
      <c r="E712" s="15" t="s">
        <v>146</v>
      </c>
      <c r="F712" s="51"/>
      <c r="G712" s="24">
        <v>57925</v>
      </c>
      <c r="H712" s="70">
        <f>H711+F712-G712</f>
        <v>378983.56000000203</v>
      </c>
      <c r="I712" s="51"/>
      <c r="L712" s="82">
        <f>SUM(G671:G713)</f>
        <v>253868.28000000003</v>
      </c>
      <c r="M712" t="s">
        <v>608</v>
      </c>
    </row>
    <row r="713" spans="1:13" hidden="1" x14ac:dyDescent="0.25">
      <c r="A713" s="15"/>
      <c r="B713" s="15"/>
      <c r="C713" s="53">
        <v>42491</v>
      </c>
      <c r="D713" s="15" t="s">
        <v>37</v>
      </c>
      <c r="E713" s="67" t="s">
        <v>564</v>
      </c>
      <c r="F713" s="51"/>
      <c r="G713" s="51">
        <v>3.48</v>
      </c>
      <c r="H713" s="70">
        <f t="shared" ref="H713:H776" si="12">H712+F713-G713</f>
        <v>378980.08000000205</v>
      </c>
      <c r="I713" s="51"/>
      <c r="J713" s="82"/>
    </row>
    <row r="714" spans="1:13" x14ac:dyDescent="0.25">
      <c r="A714" s="67"/>
      <c r="B714" s="67"/>
      <c r="C714" s="67"/>
      <c r="D714" s="67"/>
      <c r="E714" s="67" t="s">
        <v>573</v>
      </c>
      <c r="F714" s="68"/>
      <c r="G714" s="68"/>
      <c r="H714" s="70">
        <f t="shared" si="12"/>
        <v>378980.08000000205</v>
      </c>
      <c r="I714" s="67"/>
      <c r="J714" s="7">
        <f>SUM(G671:G712)+H714</f>
        <v>632844.8800000021</v>
      </c>
      <c r="K714" t="s">
        <v>610</v>
      </c>
    </row>
    <row r="715" spans="1:13" x14ac:dyDescent="0.25">
      <c r="A715" s="67"/>
      <c r="B715" s="67"/>
      <c r="C715" s="67"/>
      <c r="D715" s="67"/>
      <c r="E715" s="67" t="s">
        <v>574</v>
      </c>
      <c r="F715" s="68"/>
      <c r="G715" s="68"/>
      <c r="H715" s="70">
        <f t="shared" si="12"/>
        <v>378980.08000000205</v>
      </c>
      <c r="I715" s="67"/>
    </row>
    <row r="716" spans="1:13" x14ac:dyDescent="0.25">
      <c r="A716" s="15">
        <v>4400</v>
      </c>
      <c r="B716" s="53">
        <v>42492</v>
      </c>
      <c r="C716" s="53"/>
      <c r="D716" s="15" t="s">
        <v>432</v>
      </c>
      <c r="E716" s="20" t="s">
        <v>142</v>
      </c>
      <c r="F716" s="51"/>
      <c r="G716" s="51">
        <v>47188.55</v>
      </c>
      <c r="H716" s="13">
        <f t="shared" si="12"/>
        <v>331791.53000000207</v>
      </c>
      <c r="I716" s="51"/>
    </row>
    <row r="717" spans="1:13" x14ac:dyDescent="0.25">
      <c r="A717" s="15">
        <v>4401</v>
      </c>
      <c r="B717" s="53">
        <v>42492</v>
      </c>
      <c r="C717" s="53"/>
      <c r="D717" s="15" t="s">
        <v>613</v>
      </c>
      <c r="E717" s="15" t="s">
        <v>189</v>
      </c>
      <c r="F717" s="51"/>
      <c r="G717" s="51">
        <v>11947.5</v>
      </c>
      <c r="H717" s="13">
        <f t="shared" si="12"/>
        <v>319844.03000000207</v>
      </c>
      <c r="I717" s="51"/>
    </row>
    <row r="718" spans="1:13" hidden="1" x14ac:dyDescent="0.25">
      <c r="A718" s="15"/>
      <c r="B718" s="15"/>
      <c r="C718" s="53">
        <v>42493</v>
      </c>
      <c r="D718" s="15" t="s">
        <v>442</v>
      </c>
      <c r="E718" s="15" t="s">
        <v>253</v>
      </c>
      <c r="F718" s="51"/>
      <c r="G718" s="51">
        <v>1357.5</v>
      </c>
      <c r="H718" s="13">
        <f t="shared" si="12"/>
        <v>318486.53000000207</v>
      </c>
      <c r="I718" s="51"/>
      <c r="J718" s="83"/>
    </row>
    <row r="719" spans="1:13" hidden="1" x14ac:dyDescent="0.25">
      <c r="A719" s="15"/>
      <c r="B719" s="15"/>
      <c r="C719" s="53">
        <v>42493</v>
      </c>
      <c r="D719" s="15" t="s">
        <v>37</v>
      </c>
      <c r="E719" s="15" t="s">
        <v>83</v>
      </c>
      <c r="F719" s="51"/>
      <c r="G719" s="51">
        <v>3.48</v>
      </c>
      <c r="H719" s="13">
        <f t="shared" si="12"/>
        <v>318483.05000000208</v>
      </c>
      <c r="I719" s="51"/>
    </row>
    <row r="720" spans="1:13" hidden="1" x14ac:dyDescent="0.25">
      <c r="A720" s="15"/>
      <c r="B720" s="15"/>
      <c r="C720" s="53">
        <v>42493</v>
      </c>
      <c r="D720" s="15" t="s">
        <v>442</v>
      </c>
      <c r="E720" s="15" t="s">
        <v>614</v>
      </c>
      <c r="F720" s="51"/>
      <c r="G720" s="51">
        <v>288</v>
      </c>
      <c r="H720" s="13">
        <f t="shared" si="12"/>
        <v>318195.05000000208</v>
      </c>
      <c r="I720" s="51"/>
    </row>
    <row r="721" spans="1:9" hidden="1" x14ac:dyDescent="0.25">
      <c r="A721" s="15"/>
      <c r="B721" s="15"/>
      <c r="C721" s="53">
        <v>42493</v>
      </c>
      <c r="D721" s="15" t="s">
        <v>37</v>
      </c>
      <c r="E721" s="15" t="s">
        <v>83</v>
      </c>
      <c r="F721" s="51"/>
      <c r="G721" s="51">
        <v>3.48</v>
      </c>
      <c r="H721" s="13">
        <f t="shared" si="12"/>
        <v>318191.5700000021</v>
      </c>
      <c r="I721" s="51"/>
    </row>
    <row r="722" spans="1:9" hidden="1" x14ac:dyDescent="0.25">
      <c r="A722" s="15"/>
      <c r="B722" s="15"/>
      <c r="C722" s="53">
        <v>42493</v>
      </c>
      <c r="D722" s="15" t="s">
        <v>442</v>
      </c>
      <c r="E722" s="15" t="s">
        <v>530</v>
      </c>
      <c r="F722" s="51"/>
      <c r="G722" s="51">
        <v>359</v>
      </c>
      <c r="H722" s="13">
        <f t="shared" si="12"/>
        <v>317832.5700000021</v>
      </c>
      <c r="I722" s="51"/>
    </row>
    <row r="723" spans="1:9" hidden="1" x14ac:dyDescent="0.25">
      <c r="A723" s="15"/>
      <c r="B723" s="15"/>
      <c r="C723" s="53">
        <v>42493</v>
      </c>
      <c r="D723" s="15" t="s">
        <v>37</v>
      </c>
      <c r="E723" s="15" t="s">
        <v>83</v>
      </c>
      <c r="F723" s="51"/>
      <c r="G723" s="51">
        <v>3.48</v>
      </c>
      <c r="H723" s="13">
        <f t="shared" si="12"/>
        <v>317829.09000000212</v>
      </c>
      <c r="I723" s="51"/>
    </row>
    <row r="724" spans="1:9" hidden="1" x14ac:dyDescent="0.25">
      <c r="A724" s="15"/>
      <c r="B724" s="15"/>
      <c r="C724" s="53">
        <v>42493</v>
      </c>
      <c r="D724" s="15" t="s">
        <v>442</v>
      </c>
      <c r="E724" s="15" t="s">
        <v>615</v>
      </c>
      <c r="F724" s="51"/>
      <c r="G724" s="51">
        <v>162.5</v>
      </c>
      <c r="H724" s="13">
        <f t="shared" si="12"/>
        <v>317666.59000000212</v>
      </c>
      <c r="I724" s="51"/>
    </row>
    <row r="725" spans="1:9" hidden="1" x14ac:dyDescent="0.25">
      <c r="A725" s="15"/>
      <c r="B725" s="15"/>
      <c r="C725" s="53">
        <v>42493</v>
      </c>
      <c r="D725" s="15" t="s">
        <v>37</v>
      </c>
      <c r="E725" s="15" t="s">
        <v>83</v>
      </c>
      <c r="F725" s="51"/>
      <c r="G725" s="51">
        <v>3.48</v>
      </c>
      <c r="H725" s="13">
        <f t="shared" si="12"/>
        <v>317663.11000000214</v>
      </c>
      <c r="I725" s="51"/>
    </row>
    <row r="726" spans="1:9" hidden="1" x14ac:dyDescent="0.25">
      <c r="A726" s="15"/>
      <c r="B726" s="15"/>
      <c r="C726" s="53">
        <v>42493</v>
      </c>
      <c r="D726" s="15" t="s">
        <v>437</v>
      </c>
      <c r="E726" s="15" t="s">
        <v>253</v>
      </c>
      <c r="F726" s="51"/>
      <c r="G726" s="51">
        <v>2250</v>
      </c>
      <c r="H726" s="13">
        <f t="shared" si="12"/>
        <v>315413.11000000214</v>
      </c>
      <c r="I726" s="51"/>
    </row>
    <row r="727" spans="1:9" hidden="1" x14ac:dyDescent="0.25">
      <c r="A727" s="15"/>
      <c r="B727" s="15"/>
      <c r="C727" s="53">
        <v>42493</v>
      </c>
      <c r="D727" s="15" t="s">
        <v>37</v>
      </c>
      <c r="E727" s="15" t="s">
        <v>83</v>
      </c>
      <c r="F727" s="51"/>
      <c r="G727" s="51">
        <v>3.48</v>
      </c>
      <c r="H727" s="13">
        <f t="shared" si="12"/>
        <v>315409.63000000216</v>
      </c>
      <c r="I727" s="51"/>
    </row>
    <row r="728" spans="1:9" hidden="1" x14ac:dyDescent="0.25">
      <c r="A728" s="15"/>
      <c r="B728" s="15"/>
      <c r="C728" s="53">
        <v>42493</v>
      </c>
      <c r="D728" s="15" t="s">
        <v>522</v>
      </c>
      <c r="E728" s="15" t="s">
        <v>471</v>
      </c>
      <c r="F728" s="51"/>
      <c r="G728" s="51">
        <v>1568.33</v>
      </c>
      <c r="H728" s="13">
        <f t="shared" si="12"/>
        <v>313841.30000000214</v>
      </c>
      <c r="I728" s="51"/>
    </row>
    <row r="729" spans="1:9" hidden="1" x14ac:dyDescent="0.25">
      <c r="A729" s="15"/>
      <c r="B729" s="15"/>
      <c r="C729" s="53">
        <v>42493</v>
      </c>
      <c r="D729" s="15" t="s">
        <v>37</v>
      </c>
      <c r="E729" s="15" t="s">
        <v>83</v>
      </c>
      <c r="F729" s="51"/>
      <c r="G729" s="51">
        <v>3.48</v>
      </c>
      <c r="H729" s="13">
        <f t="shared" si="12"/>
        <v>313837.82000000216</v>
      </c>
      <c r="I729" s="51"/>
    </row>
    <row r="730" spans="1:9" hidden="1" x14ac:dyDescent="0.25">
      <c r="A730" s="15"/>
      <c r="B730" s="15"/>
      <c r="C730" s="53">
        <v>42493</v>
      </c>
      <c r="D730" s="15" t="s">
        <v>174</v>
      </c>
      <c r="E730" s="15" t="s">
        <v>518</v>
      </c>
      <c r="F730" s="51"/>
      <c r="G730" s="51">
        <v>11368</v>
      </c>
      <c r="H730" s="13">
        <f t="shared" si="12"/>
        <v>302469.82000000216</v>
      </c>
      <c r="I730" s="51"/>
    </row>
    <row r="731" spans="1:9" hidden="1" x14ac:dyDescent="0.25">
      <c r="A731" s="15"/>
      <c r="B731" s="15"/>
      <c r="C731" s="53">
        <v>42493</v>
      </c>
      <c r="D731" s="15" t="s">
        <v>37</v>
      </c>
      <c r="E731" s="15" t="s">
        <v>83</v>
      </c>
      <c r="F731" s="51"/>
      <c r="G731" s="51">
        <v>3.48</v>
      </c>
      <c r="H731" s="13">
        <f t="shared" si="12"/>
        <v>302466.34000000218</v>
      </c>
      <c r="I731" s="51"/>
    </row>
    <row r="732" spans="1:9" hidden="1" x14ac:dyDescent="0.25">
      <c r="A732" s="15"/>
      <c r="B732" s="15"/>
      <c r="C732" s="53">
        <v>42493</v>
      </c>
      <c r="D732" s="15" t="s">
        <v>144</v>
      </c>
      <c r="E732" s="15" t="s">
        <v>451</v>
      </c>
      <c r="F732" s="51"/>
      <c r="G732" s="51">
        <v>1566</v>
      </c>
      <c r="H732" s="13">
        <f t="shared" si="12"/>
        <v>300900.34000000218</v>
      </c>
      <c r="I732" s="51"/>
    </row>
    <row r="733" spans="1:9" x14ac:dyDescent="0.25">
      <c r="A733" s="15">
        <v>4402</v>
      </c>
      <c r="B733" s="53">
        <v>42494</v>
      </c>
      <c r="C733" s="53"/>
      <c r="D733" s="15" t="s">
        <v>432</v>
      </c>
      <c r="E733" s="15" t="s">
        <v>616</v>
      </c>
      <c r="F733" s="51"/>
      <c r="G733" s="51">
        <v>19971.88</v>
      </c>
      <c r="H733" s="13">
        <f t="shared" si="12"/>
        <v>280928.46000000217</v>
      </c>
      <c r="I733" s="51"/>
    </row>
    <row r="734" spans="1:9" hidden="1" x14ac:dyDescent="0.25">
      <c r="A734" s="15"/>
      <c r="B734" s="15"/>
      <c r="C734" s="53">
        <v>42494</v>
      </c>
      <c r="D734" s="15" t="s">
        <v>522</v>
      </c>
      <c r="E734" s="15" t="s">
        <v>617</v>
      </c>
      <c r="F734" s="51"/>
      <c r="G734" s="51">
        <v>2937.12</v>
      </c>
      <c r="H734" s="13">
        <f t="shared" si="12"/>
        <v>277991.34000000218</v>
      </c>
      <c r="I734" s="51"/>
    </row>
    <row r="735" spans="1:9" hidden="1" x14ac:dyDescent="0.25">
      <c r="A735" s="15"/>
      <c r="B735" s="15"/>
      <c r="C735" s="53">
        <v>42494</v>
      </c>
      <c r="D735" s="15" t="s">
        <v>37</v>
      </c>
      <c r="E735" s="15" t="s">
        <v>83</v>
      </c>
      <c r="F735" s="51"/>
      <c r="G735" s="51">
        <v>3.48</v>
      </c>
      <c r="H735" s="13">
        <f t="shared" si="12"/>
        <v>277987.8600000022</v>
      </c>
      <c r="I735" s="51"/>
    </row>
    <row r="736" spans="1:9" hidden="1" x14ac:dyDescent="0.25">
      <c r="A736" s="15"/>
      <c r="B736" s="15"/>
      <c r="C736" s="53">
        <v>42494</v>
      </c>
      <c r="D736" s="15" t="s">
        <v>170</v>
      </c>
      <c r="E736" s="15" t="s">
        <v>618</v>
      </c>
      <c r="F736" s="51"/>
      <c r="G736" s="51">
        <v>13398</v>
      </c>
      <c r="H736" s="13">
        <f t="shared" si="12"/>
        <v>264589.8600000022</v>
      </c>
      <c r="I736" s="51"/>
    </row>
    <row r="737" spans="1:9" hidden="1" x14ac:dyDescent="0.25">
      <c r="A737" s="15"/>
      <c r="B737" s="15"/>
      <c r="C737" s="53">
        <v>42494</v>
      </c>
      <c r="D737" s="15" t="s">
        <v>37</v>
      </c>
      <c r="E737" s="15" t="s">
        <v>83</v>
      </c>
      <c r="F737" s="51"/>
      <c r="G737" s="51">
        <v>3.48</v>
      </c>
      <c r="H737" s="13">
        <f t="shared" si="12"/>
        <v>264586.38000000222</v>
      </c>
      <c r="I737" s="51"/>
    </row>
    <row r="738" spans="1:9" hidden="1" x14ac:dyDescent="0.25">
      <c r="A738" s="15"/>
      <c r="B738" s="15"/>
      <c r="C738" s="53">
        <v>42494</v>
      </c>
      <c r="D738" s="15" t="s">
        <v>170</v>
      </c>
      <c r="E738" s="15" t="s">
        <v>254</v>
      </c>
      <c r="F738" s="51"/>
      <c r="G738" s="51">
        <v>520</v>
      </c>
      <c r="H738" s="13">
        <f t="shared" si="12"/>
        <v>264066.38000000222</v>
      </c>
      <c r="I738" s="51"/>
    </row>
    <row r="739" spans="1:9" hidden="1" x14ac:dyDescent="0.25">
      <c r="A739" s="15"/>
      <c r="B739" s="15"/>
      <c r="C739" s="53">
        <v>42494</v>
      </c>
      <c r="D739" s="15" t="s">
        <v>37</v>
      </c>
      <c r="E739" s="15" t="s">
        <v>83</v>
      </c>
      <c r="F739" s="51"/>
      <c r="G739" s="51">
        <v>3.48</v>
      </c>
      <c r="H739" s="13">
        <f t="shared" si="12"/>
        <v>264062.90000000224</v>
      </c>
      <c r="I739" s="51"/>
    </row>
    <row r="740" spans="1:9" hidden="1" x14ac:dyDescent="0.25">
      <c r="A740" s="15"/>
      <c r="B740" s="15"/>
      <c r="C740" s="53">
        <v>42494</v>
      </c>
      <c r="D740" s="15" t="s">
        <v>170</v>
      </c>
      <c r="E740" s="15" t="s">
        <v>521</v>
      </c>
      <c r="F740" s="51"/>
      <c r="G740" s="51">
        <v>15301</v>
      </c>
      <c r="H740" s="13">
        <f t="shared" si="12"/>
        <v>248761.90000000224</v>
      </c>
      <c r="I740" s="51"/>
    </row>
    <row r="741" spans="1:9" hidden="1" x14ac:dyDescent="0.25">
      <c r="A741" s="15"/>
      <c r="B741" s="15"/>
      <c r="C741" s="53">
        <v>42494</v>
      </c>
      <c r="D741" s="15" t="s">
        <v>37</v>
      </c>
      <c r="E741" s="15" t="s">
        <v>83</v>
      </c>
      <c r="F741" s="51"/>
      <c r="G741" s="51">
        <v>3.48</v>
      </c>
      <c r="H741" s="13">
        <f t="shared" si="12"/>
        <v>248758.42000000222</v>
      </c>
      <c r="I741" s="51"/>
    </row>
    <row r="742" spans="1:9" hidden="1" x14ac:dyDescent="0.25">
      <c r="A742" s="15"/>
      <c r="B742" s="15"/>
      <c r="C742" s="53">
        <v>42494</v>
      </c>
      <c r="D742" s="15" t="s">
        <v>89</v>
      </c>
      <c r="E742" s="15" t="s">
        <v>36</v>
      </c>
      <c r="F742" s="51"/>
      <c r="G742" s="51">
        <v>37423</v>
      </c>
      <c r="H742" s="13">
        <f t="shared" si="12"/>
        <v>211335.42000000222</v>
      </c>
      <c r="I742" s="51"/>
    </row>
    <row r="743" spans="1:9" hidden="1" x14ac:dyDescent="0.25">
      <c r="A743" s="15"/>
      <c r="B743" s="15"/>
      <c r="C743" s="53">
        <v>42494</v>
      </c>
      <c r="D743" s="15" t="s">
        <v>37</v>
      </c>
      <c r="E743" s="15" t="s">
        <v>83</v>
      </c>
      <c r="F743" s="51"/>
      <c r="G743" s="51">
        <v>3.48</v>
      </c>
      <c r="H743" s="13">
        <f t="shared" si="12"/>
        <v>211331.94000000221</v>
      </c>
      <c r="I743" s="51"/>
    </row>
    <row r="744" spans="1:9" hidden="1" x14ac:dyDescent="0.25">
      <c r="A744" s="15"/>
      <c r="B744" s="15"/>
      <c r="C744" s="53">
        <v>42494</v>
      </c>
      <c r="D744" s="15" t="s">
        <v>278</v>
      </c>
      <c r="E744" s="15" t="s">
        <v>619</v>
      </c>
      <c r="F744" s="51"/>
      <c r="G744" s="51">
        <v>26912</v>
      </c>
      <c r="H744" s="13">
        <f t="shared" si="12"/>
        <v>184419.94000000221</v>
      </c>
      <c r="I744" s="51"/>
    </row>
    <row r="745" spans="1:9" hidden="1" x14ac:dyDescent="0.25">
      <c r="A745" s="15"/>
      <c r="B745" s="15"/>
      <c r="C745" s="53">
        <v>42494</v>
      </c>
      <c r="D745" s="15" t="s">
        <v>37</v>
      </c>
      <c r="E745" s="15" t="s">
        <v>83</v>
      </c>
      <c r="F745" s="51"/>
      <c r="G745" s="51">
        <v>3.48</v>
      </c>
      <c r="H745" s="13">
        <f t="shared" si="12"/>
        <v>184416.4600000022</v>
      </c>
      <c r="I745" s="51"/>
    </row>
    <row r="746" spans="1:9" hidden="1" x14ac:dyDescent="0.25">
      <c r="A746" s="15"/>
      <c r="B746" s="15"/>
      <c r="C746" s="53">
        <v>42494</v>
      </c>
      <c r="D746" s="15" t="s">
        <v>453</v>
      </c>
      <c r="E746" s="15" t="s">
        <v>620</v>
      </c>
      <c r="F746" s="51"/>
      <c r="G746" s="51">
        <v>52512.76</v>
      </c>
      <c r="H746" s="13">
        <f t="shared" si="12"/>
        <v>131903.70000000219</v>
      </c>
      <c r="I746" s="51"/>
    </row>
    <row r="747" spans="1:9" hidden="1" x14ac:dyDescent="0.25">
      <c r="A747" s="15"/>
      <c r="B747" s="15"/>
      <c r="C747" s="53">
        <v>42494</v>
      </c>
      <c r="D747" s="15" t="s">
        <v>37</v>
      </c>
      <c r="E747" s="15" t="s">
        <v>83</v>
      </c>
      <c r="F747" s="51"/>
      <c r="G747" s="51">
        <v>3.48</v>
      </c>
      <c r="H747" s="13">
        <f t="shared" si="12"/>
        <v>131900.22000000218</v>
      </c>
      <c r="I747" s="51"/>
    </row>
    <row r="748" spans="1:9" hidden="1" x14ac:dyDescent="0.25">
      <c r="A748" s="15"/>
      <c r="B748" s="15"/>
      <c r="C748" s="53">
        <v>42494</v>
      </c>
      <c r="D748" s="15" t="s">
        <v>37</v>
      </c>
      <c r="E748" s="58" t="s">
        <v>564</v>
      </c>
      <c r="F748" s="51"/>
      <c r="G748" s="51">
        <v>3.48</v>
      </c>
      <c r="H748" s="13">
        <f t="shared" si="12"/>
        <v>131896.74000000217</v>
      </c>
      <c r="I748" s="51"/>
    </row>
    <row r="749" spans="1:9" hidden="1" x14ac:dyDescent="0.25">
      <c r="A749" s="15"/>
      <c r="B749" s="15"/>
      <c r="C749" s="53">
        <v>42494</v>
      </c>
      <c r="D749" s="15" t="s">
        <v>37</v>
      </c>
      <c r="E749" s="58" t="s">
        <v>419</v>
      </c>
      <c r="F749" s="51"/>
      <c r="G749" s="51">
        <v>3.48</v>
      </c>
      <c r="H749" s="13">
        <f t="shared" si="12"/>
        <v>131893.26000000216</v>
      </c>
      <c r="I749" s="51"/>
    </row>
    <row r="750" spans="1:9" hidden="1" x14ac:dyDescent="0.25">
      <c r="A750" s="15"/>
      <c r="B750" s="15"/>
      <c r="C750" s="53">
        <v>42500</v>
      </c>
      <c r="D750" s="15" t="s">
        <v>145</v>
      </c>
      <c r="E750" s="15" t="s">
        <v>146</v>
      </c>
      <c r="F750" s="51"/>
      <c r="G750" s="51">
        <v>1328</v>
      </c>
      <c r="H750" s="13">
        <f t="shared" si="12"/>
        <v>130565.26000000216</v>
      </c>
      <c r="I750" s="51"/>
    </row>
    <row r="751" spans="1:9" hidden="1" x14ac:dyDescent="0.25">
      <c r="A751" s="15"/>
      <c r="B751" s="15"/>
      <c r="C751" s="53">
        <v>42500</v>
      </c>
      <c r="D751" s="15" t="s">
        <v>145</v>
      </c>
      <c r="E751" s="15" t="s">
        <v>146</v>
      </c>
      <c r="F751" s="51"/>
      <c r="G751" s="51">
        <v>128</v>
      </c>
      <c r="H751" s="13">
        <f t="shared" si="12"/>
        <v>130437.26000000216</v>
      </c>
      <c r="I751" s="51"/>
    </row>
    <row r="752" spans="1:9" hidden="1" x14ac:dyDescent="0.25">
      <c r="A752" s="15"/>
      <c r="B752" s="15"/>
      <c r="C752" s="53">
        <v>42500</v>
      </c>
      <c r="D752" s="15" t="s">
        <v>145</v>
      </c>
      <c r="E752" s="15" t="s">
        <v>146</v>
      </c>
      <c r="F752" s="51"/>
      <c r="G752" s="51">
        <v>882</v>
      </c>
      <c r="H752" s="13">
        <f t="shared" si="12"/>
        <v>129555.26000000216</v>
      </c>
      <c r="I752" s="51"/>
    </row>
    <row r="753" spans="1:9" hidden="1" x14ac:dyDescent="0.25">
      <c r="A753" s="15"/>
      <c r="B753" s="15"/>
      <c r="C753" s="53">
        <v>42500</v>
      </c>
      <c r="D753" s="15" t="s">
        <v>145</v>
      </c>
      <c r="E753" s="15" t="s">
        <v>146</v>
      </c>
      <c r="F753" s="51"/>
      <c r="G753" s="51">
        <v>1784</v>
      </c>
      <c r="H753" s="13">
        <f t="shared" si="12"/>
        <v>127771.26000000216</v>
      </c>
      <c r="I753" s="51"/>
    </row>
    <row r="754" spans="1:9" hidden="1" x14ac:dyDescent="0.25">
      <c r="A754" s="15"/>
      <c r="B754" s="15"/>
      <c r="C754" s="53">
        <v>42500</v>
      </c>
      <c r="D754" s="15" t="s">
        <v>145</v>
      </c>
      <c r="E754" s="15" t="s">
        <v>146</v>
      </c>
      <c r="F754" s="51"/>
      <c r="G754" s="51">
        <v>235</v>
      </c>
      <c r="H754" s="13">
        <f t="shared" si="12"/>
        <v>127536.26000000216</v>
      </c>
      <c r="I754" s="51"/>
    </row>
    <row r="755" spans="1:9" hidden="1" x14ac:dyDescent="0.25">
      <c r="A755" s="15"/>
      <c r="B755" s="15"/>
      <c r="C755" s="53">
        <v>42500</v>
      </c>
      <c r="D755" s="15" t="s">
        <v>462</v>
      </c>
      <c r="E755" s="15" t="s">
        <v>36</v>
      </c>
      <c r="F755" s="51"/>
      <c r="G755" s="51">
        <v>7057.32</v>
      </c>
      <c r="H755" s="13">
        <f t="shared" si="12"/>
        <v>120478.94000000216</v>
      </c>
      <c r="I755" s="51"/>
    </row>
    <row r="756" spans="1:9" hidden="1" x14ac:dyDescent="0.25">
      <c r="A756" s="15"/>
      <c r="B756" s="15"/>
      <c r="C756" s="53">
        <v>42500</v>
      </c>
      <c r="D756" s="15" t="s">
        <v>37</v>
      </c>
      <c r="E756" s="15" t="s">
        <v>83</v>
      </c>
      <c r="F756" s="51"/>
      <c r="G756" s="51">
        <v>3.48</v>
      </c>
      <c r="H756" s="13">
        <f t="shared" si="12"/>
        <v>120475.46000000216</v>
      </c>
      <c r="I756" s="51"/>
    </row>
    <row r="757" spans="1:9" hidden="1" x14ac:dyDescent="0.25">
      <c r="A757" s="15"/>
      <c r="B757" s="15"/>
      <c r="C757" s="53">
        <v>42500</v>
      </c>
      <c r="D757" s="15" t="s">
        <v>312</v>
      </c>
      <c r="E757" s="15" t="s">
        <v>621</v>
      </c>
      <c r="F757" s="51"/>
      <c r="G757" s="51">
        <v>11711.36</v>
      </c>
      <c r="H757" s="13">
        <f t="shared" si="12"/>
        <v>108764.10000000216</v>
      </c>
      <c r="I757" s="51"/>
    </row>
    <row r="758" spans="1:9" hidden="1" x14ac:dyDescent="0.25">
      <c r="A758" s="15"/>
      <c r="B758" s="15"/>
      <c r="C758" s="53">
        <v>42500</v>
      </c>
      <c r="D758" s="15" t="s">
        <v>37</v>
      </c>
      <c r="E758" s="15" t="s">
        <v>83</v>
      </c>
      <c r="F758" s="51"/>
      <c r="G758" s="51">
        <v>3.48</v>
      </c>
      <c r="H758" s="13">
        <f t="shared" si="12"/>
        <v>108760.62000000216</v>
      </c>
      <c r="I758" s="51"/>
    </row>
    <row r="759" spans="1:9" hidden="1" x14ac:dyDescent="0.25">
      <c r="A759" s="15"/>
      <c r="B759" s="15"/>
      <c r="C759" s="53">
        <v>42500</v>
      </c>
      <c r="D759" s="15" t="s">
        <v>622</v>
      </c>
      <c r="E759" s="15" t="s">
        <v>623</v>
      </c>
      <c r="F759" s="51"/>
      <c r="G759" s="51">
        <v>11600</v>
      </c>
      <c r="H759" s="13">
        <f t="shared" si="12"/>
        <v>97160.620000002164</v>
      </c>
      <c r="I759" s="51"/>
    </row>
    <row r="760" spans="1:9" hidden="1" x14ac:dyDescent="0.25">
      <c r="A760" s="15"/>
      <c r="B760" s="15"/>
      <c r="C760" s="53">
        <v>42500</v>
      </c>
      <c r="D760" s="15" t="s">
        <v>37</v>
      </c>
      <c r="E760" s="15" t="s">
        <v>83</v>
      </c>
      <c r="F760" s="51"/>
      <c r="G760" s="51">
        <v>3.48</v>
      </c>
      <c r="H760" s="13">
        <f t="shared" si="12"/>
        <v>97157.140000002168</v>
      </c>
      <c r="I760" s="51"/>
    </row>
    <row r="761" spans="1:9" hidden="1" x14ac:dyDescent="0.25">
      <c r="A761" s="15"/>
      <c r="B761" s="15"/>
      <c r="C761" s="53">
        <v>42500</v>
      </c>
      <c r="D761" s="15" t="s">
        <v>494</v>
      </c>
      <c r="E761" s="15" t="s">
        <v>253</v>
      </c>
      <c r="F761" s="51"/>
      <c r="G761" s="51">
        <v>5683</v>
      </c>
      <c r="H761" s="13">
        <f t="shared" si="12"/>
        <v>91474.140000002168</v>
      </c>
      <c r="I761" s="51"/>
    </row>
    <row r="762" spans="1:9" hidden="1" x14ac:dyDescent="0.25">
      <c r="A762" s="15"/>
      <c r="B762" s="15"/>
      <c r="C762" s="53">
        <v>42500</v>
      </c>
      <c r="D762" s="15" t="s">
        <v>37</v>
      </c>
      <c r="E762" s="15" t="s">
        <v>83</v>
      </c>
      <c r="F762" s="51"/>
      <c r="G762" s="51">
        <v>3.48</v>
      </c>
      <c r="H762" s="13">
        <f t="shared" si="12"/>
        <v>91470.660000002172</v>
      </c>
      <c r="I762" s="51"/>
    </row>
    <row r="763" spans="1:9" hidden="1" x14ac:dyDescent="0.25">
      <c r="A763" s="15"/>
      <c r="B763" s="15"/>
      <c r="C763" s="53">
        <v>42500</v>
      </c>
      <c r="D763" s="15" t="s">
        <v>494</v>
      </c>
      <c r="E763" s="15" t="s">
        <v>615</v>
      </c>
      <c r="F763" s="51"/>
      <c r="G763" s="51">
        <v>266</v>
      </c>
      <c r="H763" s="13">
        <f t="shared" si="12"/>
        <v>91204.660000002172</v>
      </c>
      <c r="I763" s="51"/>
    </row>
    <row r="764" spans="1:9" hidden="1" x14ac:dyDescent="0.25">
      <c r="A764" s="15"/>
      <c r="B764" s="15"/>
      <c r="C764" s="53">
        <v>42500</v>
      </c>
      <c r="D764" s="15" t="s">
        <v>37</v>
      </c>
      <c r="E764" s="15" t="s">
        <v>83</v>
      </c>
      <c r="F764" s="51"/>
      <c r="G764" s="51">
        <v>3.48</v>
      </c>
      <c r="H764" s="13">
        <f t="shared" si="12"/>
        <v>91201.180000002176</v>
      </c>
      <c r="I764" s="51"/>
    </row>
    <row r="765" spans="1:9" hidden="1" x14ac:dyDescent="0.25">
      <c r="A765" s="15"/>
      <c r="B765" s="15"/>
      <c r="C765" s="53">
        <v>42500</v>
      </c>
      <c r="D765" s="15" t="s">
        <v>174</v>
      </c>
      <c r="E765" s="15" t="s">
        <v>624</v>
      </c>
      <c r="F765" s="51"/>
      <c r="G765" s="51">
        <v>1856</v>
      </c>
      <c r="H765" s="13">
        <f t="shared" si="12"/>
        <v>89345.180000002176</v>
      </c>
      <c r="I765" s="51"/>
    </row>
    <row r="766" spans="1:9" hidden="1" x14ac:dyDescent="0.25">
      <c r="A766" s="15"/>
      <c r="B766" s="15"/>
      <c r="C766" s="53">
        <v>42500</v>
      </c>
      <c r="D766" s="15" t="s">
        <v>37</v>
      </c>
      <c r="E766" s="15" t="s">
        <v>83</v>
      </c>
      <c r="F766" s="51"/>
      <c r="G766" s="51">
        <v>3.48</v>
      </c>
      <c r="H766" s="13">
        <f t="shared" si="12"/>
        <v>89341.70000000218</v>
      </c>
      <c r="I766" s="51"/>
    </row>
    <row r="767" spans="1:9" hidden="1" x14ac:dyDescent="0.25">
      <c r="A767" s="15"/>
      <c r="B767" s="15"/>
      <c r="C767" s="53">
        <v>42500</v>
      </c>
      <c r="D767" s="15" t="s">
        <v>169</v>
      </c>
      <c r="E767" s="15" t="s">
        <v>625</v>
      </c>
      <c r="F767" s="51"/>
      <c r="G767" s="51">
        <v>4963.91</v>
      </c>
      <c r="H767" s="13">
        <f t="shared" si="12"/>
        <v>84377.790000002176</v>
      </c>
      <c r="I767" s="51"/>
    </row>
    <row r="768" spans="1:9" hidden="1" x14ac:dyDescent="0.25">
      <c r="A768" s="15"/>
      <c r="B768" s="15"/>
      <c r="C768" s="53">
        <v>42500</v>
      </c>
      <c r="D768" s="15" t="s">
        <v>37</v>
      </c>
      <c r="E768" s="15" t="s">
        <v>83</v>
      </c>
      <c r="F768" s="51"/>
      <c r="G768" s="51">
        <v>3.48</v>
      </c>
      <c r="H768" s="13">
        <f t="shared" si="12"/>
        <v>84374.31000000218</v>
      </c>
      <c r="I768" s="51"/>
    </row>
    <row r="769" spans="1:9" hidden="1" x14ac:dyDescent="0.25">
      <c r="A769" s="15"/>
      <c r="B769" s="15"/>
      <c r="C769" s="53">
        <v>42500</v>
      </c>
      <c r="D769" s="15" t="s">
        <v>626</v>
      </c>
      <c r="E769" s="15" t="s">
        <v>627</v>
      </c>
      <c r="F769" s="51"/>
      <c r="G769" s="51">
        <v>1250</v>
      </c>
      <c r="H769" s="13">
        <f t="shared" si="12"/>
        <v>83124.31000000218</v>
      </c>
      <c r="I769" s="51"/>
    </row>
    <row r="770" spans="1:9" hidden="1" x14ac:dyDescent="0.25">
      <c r="A770" s="15"/>
      <c r="B770" s="15"/>
      <c r="C770" s="53">
        <v>42500</v>
      </c>
      <c r="D770" s="15" t="s">
        <v>37</v>
      </c>
      <c r="E770" s="15" t="s">
        <v>83</v>
      </c>
      <c r="F770" s="51"/>
      <c r="G770" s="51">
        <v>3.48</v>
      </c>
      <c r="H770" s="13">
        <f t="shared" si="12"/>
        <v>83120.830000002185</v>
      </c>
      <c r="I770" s="51"/>
    </row>
    <row r="771" spans="1:9" x14ac:dyDescent="0.25">
      <c r="A771" s="15">
        <v>4403</v>
      </c>
      <c r="B771" s="53">
        <v>42500</v>
      </c>
      <c r="C771" s="53"/>
      <c r="D771" s="15" t="s">
        <v>628</v>
      </c>
      <c r="E771" s="15" t="s">
        <v>629</v>
      </c>
      <c r="F771" s="51"/>
      <c r="G771" s="51">
        <v>8434</v>
      </c>
      <c r="H771" s="13">
        <f t="shared" si="12"/>
        <v>74686.830000002185</v>
      </c>
      <c r="I771" s="51"/>
    </row>
    <row r="772" spans="1:9" x14ac:dyDescent="0.25">
      <c r="A772" s="15">
        <v>4404</v>
      </c>
      <c r="B772" s="53">
        <v>42501</v>
      </c>
      <c r="C772" s="53"/>
      <c r="D772" s="15" t="s">
        <v>432</v>
      </c>
      <c r="E772" s="15" t="s">
        <v>142</v>
      </c>
      <c r="F772" s="51"/>
      <c r="G772" s="51">
        <v>43454.73</v>
      </c>
      <c r="H772" s="13">
        <f t="shared" si="12"/>
        <v>31232.100000002181</v>
      </c>
      <c r="I772" s="51"/>
    </row>
    <row r="773" spans="1:9" hidden="1" x14ac:dyDescent="0.25">
      <c r="A773" s="15"/>
      <c r="B773" s="53"/>
      <c r="C773" s="53">
        <v>42502</v>
      </c>
      <c r="D773" s="15" t="s">
        <v>34</v>
      </c>
      <c r="E773" s="15" t="s">
        <v>383</v>
      </c>
      <c r="F773" s="51">
        <v>178000</v>
      </c>
      <c r="G773" s="51"/>
      <c r="H773" s="13">
        <f t="shared" si="12"/>
        <v>209232.10000000219</v>
      </c>
      <c r="I773" s="51"/>
    </row>
    <row r="774" spans="1:9" hidden="1" x14ac:dyDescent="0.25">
      <c r="A774" s="15"/>
      <c r="B774" s="53"/>
      <c r="C774" s="53">
        <v>42502</v>
      </c>
      <c r="D774" s="15" t="s">
        <v>34</v>
      </c>
      <c r="E774" s="15" t="s">
        <v>560</v>
      </c>
      <c r="F774" s="51">
        <v>200000</v>
      </c>
      <c r="G774" s="51"/>
      <c r="H774" s="13">
        <f t="shared" si="12"/>
        <v>409232.10000000219</v>
      </c>
      <c r="I774" s="51"/>
    </row>
    <row r="775" spans="1:9" hidden="1" x14ac:dyDescent="0.25">
      <c r="A775" s="15"/>
      <c r="B775" s="15"/>
      <c r="C775" s="53">
        <v>42502</v>
      </c>
      <c r="D775" s="15" t="s">
        <v>630</v>
      </c>
      <c r="E775" s="55" t="s">
        <v>631</v>
      </c>
      <c r="F775" s="51"/>
      <c r="G775" s="51">
        <v>11020</v>
      </c>
      <c r="H775" s="13">
        <f t="shared" si="12"/>
        <v>398212.10000000219</v>
      </c>
      <c r="I775" s="51"/>
    </row>
    <row r="776" spans="1:9" hidden="1" x14ac:dyDescent="0.25">
      <c r="A776" s="15"/>
      <c r="B776" s="15"/>
      <c r="C776" s="53">
        <v>42502</v>
      </c>
      <c r="D776" s="15" t="s">
        <v>37</v>
      </c>
      <c r="E776" s="15" t="s">
        <v>83</v>
      </c>
      <c r="F776" s="51"/>
      <c r="G776" s="51">
        <v>10.32</v>
      </c>
      <c r="H776" s="13">
        <f t="shared" si="12"/>
        <v>398201.78000000218</v>
      </c>
      <c r="I776" s="51"/>
    </row>
    <row r="777" spans="1:9" x14ac:dyDescent="0.25">
      <c r="A777" s="15">
        <v>4405</v>
      </c>
      <c r="B777" s="53">
        <v>42502</v>
      </c>
      <c r="C777" s="53"/>
      <c r="D777" s="15" t="s">
        <v>432</v>
      </c>
      <c r="E777" s="15" t="s">
        <v>632</v>
      </c>
      <c r="F777" s="51"/>
      <c r="G777" s="51">
        <v>2100</v>
      </c>
      <c r="H777" s="13">
        <f t="shared" ref="H777:H841" si="13">H776+F777-G777</f>
        <v>396101.78000000218</v>
      </c>
      <c r="I777" s="51"/>
    </row>
    <row r="778" spans="1:9" hidden="1" x14ac:dyDescent="0.25">
      <c r="A778" s="15"/>
      <c r="B778" s="15"/>
      <c r="C778" s="53">
        <v>42502</v>
      </c>
      <c r="D778" s="15" t="s">
        <v>117</v>
      </c>
      <c r="E778" s="15" t="s">
        <v>149</v>
      </c>
      <c r="F778" s="51"/>
      <c r="G778" s="51">
        <v>1518.44</v>
      </c>
      <c r="H778" s="13">
        <f t="shared" si="13"/>
        <v>394583.34000000218</v>
      </c>
      <c r="I778" s="51"/>
    </row>
    <row r="779" spans="1:9" hidden="1" x14ac:dyDescent="0.25">
      <c r="A779" s="15"/>
      <c r="B779" s="15"/>
      <c r="C779" s="53">
        <v>42502</v>
      </c>
      <c r="D779" s="15" t="s">
        <v>37</v>
      </c>
      <c r="E779" s="15" t="s">
        <v>83</v>
      </c>
      <c r="F779" s="51"/>
      <c r="G779" s="51">
        <v>3.48</v>
      </c>
      <c r="H779" s="13">
        <f t="shared" si="13"/>
        <v>394579.8600000022</v>
      </c>
      <c r="I779" s="51"/>
    </row>
    <row r="780" spans="1:9" hidden="1" x14ac:dyDescent="0.25">
      <c r="A780" s="15"/>
      <c r="B780" s="15"/>
      <c r="C780" s="53">
        <v>42502</v>
      </c>
      <c r="D780" s="15" t="s">
        <v>117</v>
      </c>
      <c r="E780" s="15" t="s">
        <v>633</v>
      </c>
      <c r="F780" s="51"/>
      <c r="G780" s="51">
        <v>3626.16</v>
      </c>
      <c r="H780" s="13">
        <f t="shared" si="13"/>
        <v>390953.70000000222</v>
      </c>
      <c r="I780" s="51"/>
    </row>
    <row r="781" spans="1:9" hidden="1" x14ac:dyDescent="0.25">
      <c r="A781" s="15"/>
      <c r="B781" s="15"/>
      <c r="C781" s="53">
        <v>42502</v>
      </c>
      <c r="D781" s="15" t="s">
        <v>37</v>
      </c>
      <c r="E781" s="15" t="s">
        <v>83</v>
      </c>
      <c r="F781" s="51"/>
      <c r="G781" s="51">
        <v>3.48</v>
      </c>
      <c r="H781" s="13">
        <f t="shared" si="13"/>
        <v>390950.22000000224</v>
      </c>
      <c r="I781" s="51"/>
    </row>
    <row r="782" spans="1:9" hidden="1" x14ac:dyDescent="0.25">
      <c r="A782" s="15"/>
      <c r="B782" s="15"/>
      <c r="C782" s="53">
        <v>42502</v>
      </c>
      <c r="D782" s="15" t="s">
        <v>117</v>
      </c>
      <c r="E782" s="15" t="s">
        <v>134</v>
      </c>
      <c r="F782" s="51"/>
      <c r="G782" s="51">
        <v>2469.64</v>
      </c>
      <c r="H782" s="13">
        <f t="shared" si="13"/>
        <v>388480.58000000223</v>
      </c>
      <c r="I782" s="51"/>
    </row>
    <row r="783" spans="1:9" hidden="1" x14ac:dyDescent="0.25">
      <c r="A783" s="15"/>
      <c r="B783" s="15"/>
      <c r="C783" s="53">
        <v>42502</v>
      </c>
      <c r="D783" s="15" t="s">
        <v>37</v>
      </c>
      <c r="E783" s="15" t="s">
        <v>83</v>
      </c>
      <c r="F783" s="51"/>
      <c r="G783" s="51">
        <v>3.48</v>
      </c>
      <c r="H783" s="13">
        <f t="shared" si="13"/>
        <v>388477.10000000225</v>
      </c>
      <c r="I783" s="51"/>
    </row>
    <row r="784" spans="1:9" hidden="1" x14ac:dyDescent="0.25">
      <c r="A784" s="15"/>
      <c r="B784" s="15"/>
      <c r="C784" s="53">
        <v>42502</v>
      </c>
      <c r="D784" s="15" t="s">
        <v>117</v>
      </c>
      <c r="E784" s="15" t="s">
        <v>478</v>
      </c>
      <c r="F784" s="51"/>
      <c r="G784" s="51">
        <v>1704.45</v>
      </c>
      <c r="H784" s="13">
        <f t="shared" si="13"/>
        <v>386772.65000000224</v>
      </c>
      <c r="I784" s="51"/>
    </row>
    <row r="785" spans="1:9" hidden="1" x14ac:dyDescent="0.25">
      <c r="A785" s="15"/>
      <c r="B785" s="15"/>
      <c r="C785" s="53">
        <v>42502</v>
      </c>
      <c r="D785" s="15" t="s">
        <v>37</v>
      </c>
      <c r="E785" s="15" t="s">
        <v>83</v>
      </c>
      <c r="F785" s="51"/>
      <c r="G785" s="51">
        <v>3.48</v>
      </c>
      <c r="H785" s="13">
        <f t="shared" si="13"/>
        <v>386769.17000000225</v>
      </c>
      <c r="I785" s="51"/>
    </row>
    <row r="786" spans="1:9" hidden="1" x14ac:dyDescent="0.25">
      <c r="A786" s="15"/>
      <c r="B786" s="15"/>
      <c r="C786" s="53">
        <v>42502</v>
      </c>
      <c r="D786" s="15" t="s">
        <v>117</v>
      </c>
      <c r="E786" s="15" t="s">
        <v>118</v>
      </c>
      <c r="F786" s="51"/>
      <c r="G786" s="51">
        <v>2158.7600000000002</v>
      </c>
      <c r="H786" s="13">
        <f t="shared" si="13"/>
        <v>384610.41000000224</v>
      </c>
      <c r="I786" s="51"/>
    </row>
    <row r="787" spans="1:9" hidden="1" x14ac:dyDescent="0.25">
      <c r="A787" s="15"/>
      <c r="B787" s="15"/>
      <c r="C787" s="53">
        <v>42502</v>
      </c>
      <c r="D787" s="15" t="s">
        <v>37</v>
      </c>
      <c r="E787" s="15" t="s">
        <v>83</v>
      </c>
      <c r="F787" s="51"/>
      <c r="G787" s="51">
        <v>3.48</v>
      </c>
      <c r="H787" s="13">
        <f t="shared" si="13"/>
        <v>384606.93000000226</v>
      </c>
      <c r="I787" s="51"/>
    </row>
    <row r="788" spans="1:9" hidden="1" x14ac:dyDescent="0.25">
      <c r="A788" s="15"/>
      <c r="B788" s="15"/>
      <c r="C788" s="53">
        <v>42502</v>
      </c>
      <c r="D788" s="15" t="s">
        <v>117</v>
      </c>
      <c r="E788" s="15" t="s">
        <v>137</v>
      </c>
      <c r="F788" s="51"/>
      <c r="G788" s="51">
        <v>2442.0700000000002</v>
      </c>
      <c r="H788" s="13">
        <f t="shared" si="13"/>
        <v>382164.86000000226</v>
      </c>
      <c r="I788" s="51"/>
    </row>
    <row r="789" spans="1:9" hidden="1" x14ac:dyDescent="0.25">
      <c r="A789" s="15"/>
      <c r="B789" s="15"/>
      <c r="C789" s="53">
        <v>42502</v>
      </c>
      <c r="D789" s="15" t="s">
        <v>37</v>
      </c>
      <c r="E789" s="15" t="s">
        <v>83</v>
      </c>
      <c r="F789" s="51"/>
      <c r="G789" s="51">
        <v>3.48</v>
      </c>
      <c r="H789" s="13">
        <f t="shared" si="13"/>
        <v>382161.38000000227</v>
      </c>
      <c r="I789" s="51"/>
    </row>
    <row r="790" spans="1:9" x14ac:dyDescent="0.25">
      <c r="A790" s="15">
        <v>4406</v>
      </c>
      <c r="B790" s="53">
        <v>42503</v>
      </c>
      <c r="C790" s="53"/>
      <c r="D790" s="15" t="s">
        <v>432</v>
      </c>
      <c r="E790" s="15" t="s">
        <v>634</v>
      </c>
      <c r="F790" s="51"/>
      <c r="G790" s="51">
        <v>97957.55</v>
      </c>
      <c r="H790" s="13">
        <f t="shared" si="13"/>
        <v>284203.83000000229</v>
      </c>
      <c r="I790" s="51"/>
    </row>
    <row r="791" spans="1:9" hidden="1" x14ac:dyDescent="0.25">
      <c r="A791" s="15"/>
      <c r="B791" s="53"/>
      <c r="C791" s="53">
        <v>42504</v>
      </c>
      <c r="D791" s="15" t="s">
        <v>34</v>
      </c>
      <c r="E791" s="15" t="s">
        <v>383</v>
      </c>
      <c r="F791" s="51">
        <v>300000</v>
      </c>
      <c r="G791" s="51"/>
      <c r="H791" s="13">
        <f t="shared" si="13"/>
        <v>584203.83000000229</v>
      </c>
      <c r="I791" s="51"/>
    </row>
    <row r="792" spans="1:9" hidden="1" x14ac:dyDescent="0.25">
      <c r="A792" s="15"/>
      <c r="B792" s="53"/>
      <c r="C792" s="53">
        <v>42504</v>
      </c>
      <c r="D792" s="15" t="s">
        <v>34</v>
      </c>
      <c r="E792" s="15" t="s">
        <v>663</v>
      </c>
      <c r="F792" s="51">
        <v>2100</v>
      </c>
      <c r="G792" s="51"/>
      <c r="H792" s="13">
        <f t="shared" si="13"/>
        <v>586303.83000000229</v>
      </c>
      <c r="I792" s="51"/>
    </row>
    <row r="793" spans="1:9" hidden="1" x14ac:dyDescent="0.25">
      <c r="A793" s="15"/>
      <c r="B793" s="53"/>
      <c r="C793" s="53">
        <v>42504</v>
      </c>
      <c r="D793" s="15" t="s">
        <v>34</v>
      </c>
      <c r="E793" s="15" t="s">
        <v>662</v>
      </c>
      <c r="F793" s="81">
        <v>43169.3</v>
      </c>
      <c r="G793" s="51"/>
      <c r="H793" s="13">
        <f t="shared" si="13"/>
        <v>629473.13000000233</v>
      </c>
      <c r="I793" s="51"/>
    </row>
    <row r="794" spans="1:9" hidden="1" x14ac:dyDescent="0.25">
      <c r="A794" s="15"/>
      <c r="B794" s="15"/>
      <c r="C794" s="53">
        <v>42504</v>
      </c>
      <c r="D794" s="15" t="s">
        <v>144</v>
      </c>
      <c r="E794" s="15" t="s">
        <v>451</v>
      </c>
      <c r="F794" s="51"/>
      <c r="G794" s="51">
        <v>538</v>
      </c>
      <c r="H794" s="13">
        <f t="shared" si="13"/>
        <v>628935.13000000233</v>
      </c>
      <c r="I794" s="51"/>
    </row>
    <row r="795" spans="1:9" hidden="1" x14ac:dyDescent="0.25">
      <c r="A795" s="15"/>
      <c r="B795" s="15"/>
      <c r="C795" s="53">
        <v>42504</v>
      </c>
      <c r="D795" s="15" t="s">
        <v>144</v>
      </c>
      <c r="E795" s="15" t="s">
        <v>451</v>
      </c>
      <c r="F795" s="51"/>
      <c r="G795" s="51">
        <v>538</v>
      </c>
      <c r="H795" s="13">
        <f t="shared" si="13"/>
        <v>628397.13000000233</v>
      </c>
      <c r="I795" s="51"/>
    </row>
    <row r="796" spans="1:9" hidden="1" x14ac:dyDescent="0.25">
      <c r="A796" s="15"/>
      <c r="B796" s="15"/>
      <c r="C796" s="53">
        <v>42504</v>
      </c>
      <c r="D796" s="15" t="s">
        <v>144</v>
      </c>
      <c r="E796" s="15" t="s">
        <v>451</v>
      </c>
      <c r="F796" s="51"/>
      <c r="G796" s="51">
        <v>1468</v>
      </c>
      <c r="H796" s="13">
        <f t="shared" si="13"/>
        <v>626929.13000000233</v>
      </c>
      <c r="I796" s="51"/>
    </row>
    <row r="797" spans="1:9" hidden="1" x14ac:dyDescent="0.25">
      <c r="A797" s="15"/>
      <c r="B797" s="15"/>
      <c r="C797" s="53">
        <v>42504</v>
      </c>
      <c r="D797" s="15" t="s">
        <v>144</v>
      </c>
      <c r="E797" s="15" t="s">
        <v>451</v>
      </c>
      <c r="F797" s="51"/>
      <c r="G797" s="51">
        <v>1468</v>
      </c>
      <c r="H797" s="13">
        <f t="shared" si="13"/>
        <v>625461.13000000233</v>
      </c>
      <c r="I797" s="51"/>
    </row>
    <row r="798" spans="1:9" hidden="1" x14ac:dyDescent="0.25">
      <c r="A798" s="15"/>
      <c r="B798" s="15"/>
      <c r="C798" s="53">
        <v>42504</v>
      </c>
      <c r="D798" s="15" t="s">
        <v>144</v>
      </c>
      <c r="E798" s="15" t="s">
        <v>451</v>
      </c>
      <c r="F798" s="51"/>
      <c r="G798" s="51">
        <v>2250</v>
      </c>
      <c r="H798" s="13">
        <f t="shared" si="13"/>
        <v>623211.13000000233</v>
      </c>
      <c r="I798" s="51"/>
    </row>
    <row r="799" spans="1:9" hidden="1" x14ac:dyDescent="0.25">
      <c r="A799" s="15"/>
      <c r="B799" s="15"/>
      <c r="C799" s="53">
        <v>42504</v>
      </c>
      <c r="D799" s="15" t="s">
        <v>145</v>
      </c>
      <c r="E799" s="15" t="s">
        <v>146</v>
      </c>
      <c r="F799" s="51"/>
      <c r="G799" s="51">
        <v>644</v>
      </c>
      <c r="H799" s="13">
        <f t="shared" si="13"/>
        <v>622567.13000000233</v>
      </c>
      <c r="I799" s="51"/>
    </row>
    <row r="800" spans="1:9" hidden="1" x14ac:dyDescent="0.25">
      <c r="A800" s="15"/>
      <c r="B800" s="15"/>
      <c r="C800" s="53">
        <v>42504</v>
      </c>
      <c r="D800" s="15" t="s">
        <v>145</v>
      </c>
      <c r="E800" s="15" t="s">
        <v>146</v>
      </c>
      <c r="F800" s="51"/>
      <c r="G800" s="51">
        <v>221</v>
      </c>
      <c r="H800" s="13">
        <f t="shared" si="13"/>
        <v>622346.13000000233</v>
      </c>
      <c r="I800" s="51"/>
    </row>
    <row r="801" spans="1:9" hidden="1" x14ac:dyDescent="0.25">
      <c r="A801" s="15"/>
      <c r="B801" s="15"/>
      <c r="C801" s="53">
        <v>42504</v>
      </c>
      <c r="D801" s="15" t="s">
        <v>145</v>
      </c>
      <c r="E801" s="15" t="s">
        <v>146</v>
      </c>
      <c r="F801" s="51"/>
      <c r="G801" s="51">
        <v>18928</v>
      </c>
      <c r="H801" s="13">
        <f t="shared" si="13"/>
        <v>603418.13000000233</v>
      </c>
      <c r="I801" s="51"/>
    </row>
    <row r="802" spans="1:9" hidden="1" x14ac:dyDescent="0.25">
      <c r="A802" s="15"/>
      <c r="B802" s="15"/>
      <c r="C802" s="53">
        <v>42504</v>
      </c>
      <c r="D802" s="15" t="s">
        <v>145</v>
      </c>
      <c r="E802" s="15" t="s">
        <v>146</v>
      </c>
      <c r="F802" s="51"/>
      <c r="G802" s="51">
        <v>35442</v>
      </c>
      <c r="H802" s="13">
        <f t="shared" si="13"/>
        <v>567976.13000000233</v>
      </c>
      <c r="I802" s="51"/>
    </row>
    <row r="803" spans="1:9" hidden="1" x14ac:dyDescent="0.25">
      <c r="A803" s="15"/>
      <c r="B803" s="15"/>
      <c r="C803" s="53">
        <v>42504</v>
      </c>
      <c r="D803" s="15" t="s">
        <v>145</v>
      </c>
      <c r="E803" s="15" t="s">
        <v>146</v>
      </c>
      <c r="F803" s="51"/>
      <c r="G803" s="51">
        <v>15297</v>
      </c>
      <c r="H803" s="13">
        <f t="shared" si="13"/>
        <v>552679.13000000233</v>
      </c>
      <c r="I803" s="51"/>
    </row>
    <row r="804" spans="1:9" hidden="1" x14ac:dyDescent="0.25">
      <c r="A804" s="15"/>
      <c r="B804" s="15"/>
      <c r="C804" s="53">
        <v>42504</v>
      </c>
      <c r="D804" s="15" t="s">
        <v>145</v>
      </c>
      <c r="E804" s="15" t="s">
        <v>146</v>
      </c>
      <c r="F804" s="51"/>
      <c r="G804" s="51">
        <v>2257</v>
      </c>
      <c r="H804" s="13">
        <f t="shared" si="13"/>
        <v>550422.13000000233</v>
      </c>
      <c r="I804" s="51"/>
    </row>
    <row r="805" spans="1:9" hidden="1" x14ac:dyDescent="0.25">
      <c r="A805" s="15"/>
      <c r="B805" s="15"/>
      <c r="C805" s="53">
        <v>42504</v>
      </c>
      <c r="D805" s="15" t="s">
        <v>145</v>
      </c>
      <c r="E805" s="15" t="s">
        <v>146</v>
      </c>
      <c r="F805" s="51"/>
      <c r="G805" s="51">
        <v>21240</v>
      </c>
      <c r="H805" s="13">
        <f t="shared" si="13"/>
        <v>529182.13000000233</v>
      </c>
      <c r="I805" s="51"/>
    </row>
    <row r="806" spans="1:9" hidden="1" x14ac:dyDescent="0.25">
      <c r="A806" s="15"/>
      <c r="B806" s="15"/>
      <c r="C806" s="53">
        <v>42504</v>
      </c>
      <c r="D806" s="15" t="s">
        <v>145</v>
      </c>
      <c r="E806" s="15" t="s">
        <v>146</v>
      </c>
      <c r="F806" s="51"/>
      <c r="G806" s="51">
        <v>20596</v>
      </c>
      <c r="H806" s="13">
        <f t="shared" si="13"/>
        <v>508586.13000000233</v>
      </c>
      <c r="I806" s="51"/>
    </row>
    <row r="807" spans="1:9" hidden="1" x14ac:dyDescent="0.25">
      <c r="A807" s="15"/>
      <c r="B807" s="15"/>
      <c r="C807" s="53">
        <v>42504</v>
      </c>
      <c r="D807" s="15" t="s">
        <v>145</v>
      </c>
      <c r="E807" s="15" t="s">
        <v>146</v>
      </c>
      <c r="F807" s="51"/>
      <c r="G807" s="51">
        <v>1201</v>
      </c>
      <c r="H807" s="13">
        <f t="shared" si="13"/>
        <v>507385.13000000233</v>
      </c>
      <c r="I807" s="51"/>
    </row>
    <row r="808" spans="1:9" hidden="1" x14ac:dyDescent="0.25">
      <c r="A808" s="15"/>
      <c r="B808" s="15"/>
      <c r="C808" s="53">
        <v>42504</v>
      </c>
      <c r="D808" s="15" t="s">
        <v>89</v>
      </c>
      <c r="E808" s="15" t="s">
        <v>36</v>
      </c>
      <c r="F808" s="51"/>
      <c r="G808" s="51">
        <v>37290</v>
      </c>
      <c r="H808" s="13">
        <f t="shared" si="13"/>
        <v>470095.13000000233</v>
      </c>
      <c r="I808" s="51"/>
    </row>
    <row r="809" spans="1:9" hidden="1" x14ac:dyDescent="0.25">
      <c r="A809" s="15"/>
      <c r="B809" s="15"/>
      <c r="C809" s="53">
        <v>42504</v>
      </c>
      <c r="D809" s="15" t="s">
        <v>37</v>
      </c>
      <c r="E809" s="15" t="s">
        <v>83</v>
      </c>
      <c r="F809" s="51"/>
      <c r="G809" s="51">
        <v>3.48</v>
      </c>
      <c r="H809" s="13">
        <f t="shared" si="13"/>
        <v>470091.65000000235</v>
      </c>
      <c r="I809" s="51"/>
    </row>
    <row r="810" spans="1:9" hidden="1" x14ac:dyDescent="0.25">
      <c r="A810" s="15"/>
      <c r="B810" s="15"/>
      <c r="C810" s="53">
        <v>42504</v>
      </c>
      <c r="D810" s="15" t="s">
        <v>145</v>
      </c>
      <c r="E810" s="15" t="s">
        <v>146</v>
      </c>
      <c r="F810" s="51"/>
      <c r="G810" s="51">
        <v>5870</v>
      </c>
      <c r="H810" s="13">
        <f t="shared" si="13"/>
        <v>464221.65000000235</v>
      </c>
      <c r="I810" s="51"/>
    </row>
    <row r="811" spans="1:9" hidden="1" x14ac:dyDescent="0.25">
      <c r="A811" s="15"/>
      <c r="B811" s="15"/>
      <c r="C811" s="53">
        <v>42504</v>
      </c>
      <c r="D811" s="15" t="s">
        <v>145</v>
      </c>
      <c r="E811" s="15" t="s">
        <v>146</v>
      </c>
      <c r="F811" s="51"/>
      <c r="G811" s="51">
        <v>1465</v>
      </c>
      <c r="H811" s="13">
        <f t="shared" si="13"/>
        <v>462756.65000000235</v>
      </c>
      <c r="I811" s="51"/>
    </row>
    <row r="812" spans="1:9" hidden="1" x14ac:dyDescent="0.25">
      <c r="A812" s="15"/>
      <c r="B812" s="15"/>
      <c r="C812" s="53">
        <v>42504</v>
      </c>
      <c r="D812" s="15" t="s">
        <v>435</v>
      </c>
      <c r="E812" s="15" t="s">
        <v>635</v>
      </c>
      <c r="F812" s="51"/>
      <c r="G812" s="51">
        <v>4176</v>
      </c>
      <c r="H812" s="13">
        <f t="shared" si="13"/>
        <v>458580.65000000235</v>
      </c>
      <c r="I812" s="51"/>
    </row>
    <row r="813" spans="1:9" hidden="1" x14ac:dyDescent="0.25">
      <c r="A813" s="15"/>
      <c r="B813" s="15"/>
      <c r="C813" s="53">
        <v>42504</v>
      </c>
      <c r="D813" s="15" t="s">
        <v>37</v>
      </c>
      <c r="E813" s="15" t="s">
        <v>83</v>
      </c>
      <c r="F813" s="51"/>
      <c r="G813" s="51">
        <v>3.48</v>
      </c>
      <c r="H813" s="13">
        <f t="shared" si="13"/>
        <v>458577.17000000237</v>
      </c>
      <c r="I813" s="51"/>
    </row>
    <row r="814" spans="1:9" hidden="1" x14ac:dyDescent="0.25">
      <c r="A814" s="15"/>
      <c r="B814" s="15"/>
      <c r="C814" s="53">
        <v>42504</v>
      </c>
      <c r="D814" s="15" t="s">
        <v>37</v>
      </c>
      <c r="E814" s="58" t="s">
        <v>564</v>
      </c>
      <c r="F814" s="51"/>
      <c r="G814" s="51">
        <v>3.48</v>
      </c>
      <c r="H814" s="13">
        <f t="shared" si="13"/>
        <v>458573.69000000239</v>
      </c>
      <c r="I814" s="51"/>
    </row>
    <row r="815" spans="1:9" hidden="1" x14ac:dyDescent="0.25">
      <c r="A815" s="15"/>
      <c r="B815" s="15"/>
      <c r="C815" s="53">
        <v>42506</v>
      </c>
      <c r="D815" s="15" t="s">
        <v>34</v>
      </c>
      <c r="E815" s="20" t="s">
        <v>383</v>
      </c>
      <c r="F815" s="51">
        <v>250000</v>
      </c>
      <c r="G815" s="51"/>
      <c r="H815" s="13">
        <f t="shared" si="13"/>
        <v>708573.69000000239</v>
      </c>
      <c r="I815" s="51"/>
    </row>
    <row r="816" spans="1:9" hidden="1" x14ac:dyDescent="0.25">
      <c r="A816" s="15"/>
      <c r="B816" s="15"/>
      <c r="C816" s="53">
        <v>42506</v>
      </c>
      <c r="D816" s="15" t="s">
        <v>34</v>
      </c>
      <c r="E816" s="15" t="s">
        <v>636</v>
      </c>
      <c r="F816" s="51"/>
      <c r="G816" s="51">
        <v>275979.2</v>
      </c>
      <c r="H816" s="13">
        <f t="shared" si="13"/>
        <v>432594.49000000238</v>
      </c>
      <c r="I816" s="51"/>
    </row>
    <row r="817" spans="1:9" hidden="1" x14ac:dyDescent="0.25">
      <c r="A817" s="15"/>
      <c r="B817" s="15"/>
      <c r="C817" s="53">
        <v>42506</v>
      </c>
      <c r="D817" s="15" t="s">
        <v>224</v>
      </c>
      <c r="E817" s="15" t="s">
        <v>464</v>
      </c>
      <c r="F817" s="51"/>
      <c r="G817" s="51">
        <v>5164.32</v>
      </c>
      <c r="H817" s="13">
        <f t="shared" si="13"/>
        <v>427430.17000000237</v>
      </c>
      <c r="I817" s="51"/>
    </row>
    <row r="818" spans="1:9" hidden="1" x14ac:dyDescent="0.25">
      <c r="A818" s="15"/>
      <c r="B818" s="15"/>
      <c r="C818" s="53">
        <v>42506</v>
      </c>
      <c r="D818" s="15" t="s">
        <v>37</v>
      </c>
      <c r="E818" s="15" t="s">
        <v>83</v>
      </c>
      <c r="F818" s="51"/>
      <c r="G818" s="51">
        <v>3.48</v>
      </c>
      <c r="H818" s="13">
        <f t="shared" si="13"/>
        <v>427426.69000000239</v>
      </c>
      <c r="I818" s="51"/>
    </row>
    <row r="819" spans="1:9" hidden="1" x14ac:dyDescent="0.25">
      <c r="A819" s="15"/>
      <c r="B819" s="15"/>
      <c r="C819" s="53">
        <v>42506</v>
      </c>
      <c r="D819" s="15" t="s">
        <v>212</v>
      </c>
      <c r="E819" s="15" t="s">
        <v>412</v>
      </c>
      <c r="F819" s="51"/>
      <c r="G819" s="51">
        <v>6832.4</v>
      </c>
      <c r="H819" s="13">
        <f t="shared" si="13"/>
        <v>420594.29000000237</v>
      </c>
      <c r="I819" s="51"/>
    </row>
    <row r="820" spans="1:9" hidden="1" x14ac:dyDescent="0.25">
      <c r="A820" s="15"/>
      <c r="B820" s="15"/>
      <c r="C820" s="53">
        <v>42506</v>
      </c>
      <c r="D820" s="15" t="s">
        <v>37</v>
      </c>
      <c r="E820" s="15" t="s">
        <v>83</v>
      </c>
      <c r="F820" s="51"/>
      <c r="G820" s="51">
        <v>3.48</v>
      </c>
      <c r="H820" s="13">
        <f t="shared" si="13"/>
        <v>420590.81000000238</v>
      </c>
      <c r="I820" s="51"/>
    </row>
    <row r="821" spans="1:9" hidden="1" x14ac:dyDescent="0.25">
      <c r="A821" s="15"/>
      <c r="B821" s="15"/>
      <c r="C821" s="53">
        <v>42506</v>
      </c>
      <c r="D821" s="15" t="s">
        <v>44</v>
      </c>
      <c r="E821" s="15" t="s">
        <v>137</v>
      </c>
      <c r="F821" s="51"/>
      <c r="G821" s="51">
        <v>1347.99</v>
      </c>
      <c r="H821" s="13">
        <f t="shared" si="13"/>
        <v>419242.82000000239</v>
      </c>
      <c r="I821" s="51"/>
    </row>
    <row r="822" spans="1:9" hidden="1" x14ac:dyDescent="0.25">
      <c r="A822" s="15"/>
      <c r="B822" s="15"/>
      <c r="C822" s="53">
        <v>42506</v>
      </c>
      <c r="D822" s="15" t="s">
        <v>37</v>
      </c>
      <c r="E822" s="15" t="s">
        <v>83</v>
      </c>
      <c r="F822" s="51"/>
      <c r="G822" s="51">
        <v>3.48</v>
      </c>
      <c r="H822" s="13">
        <f t="shared" si="13"/>
        <v>419239.34000000241</v>
      </c>
      <c r="I822" s="51"/>
    </row>
    <row r="823" spans="1:9" hidden="1" x14ac:dyDescent="0.25">
      <c r="A823" s="15"/>
      <c r="B823" s="15"/>
      <c r="C823" s="53">
        <v>42506</v>
      </c>
      <c r="D823" s="15" t="s">
        <v>44</v>
      </c>
      <c r="E823" s="15" t="s">
        <v>554</v>
      </c>
      <c r="F823" s="51"/>
      <c r="G823" s="51">
        <v>3293.5</v>
      </c>
      <c r="H823" s="13">
        <f t="shared" si="13"/>
        <v>415945.84000000241</v>
      </c>
      <c r="I823" s="51"/>
    </row>
    <row r="824" spans="1:9" hidden="1" x14ac:dyDescent="0.25">
      <c r="A824" s="15"/>
      <c r="B824" s="15"/>
      <c r="C824" s="53">
        <v>42506</v>
      </c>
      <c r="D824" s="15" t="s">
        <v>37</v>
      </c>
      <c r="E824" s="15" t="s">
        <v>83</v>
      </c>
      <c r="F824" s="51"/>
      <c r="G824" s="51">
        <v>3.48</v>
      </c>
      <c r="H824" s="13">
        <f t="shared" si="13"/>
        <v>415942.36000000243</v>
      </c>
      <c r="I824" s="51"/>
    </row>
    <row r="825" spans="1:9" hidden="1" x14ac:dyDescent="0.25">
      <c r="A825" s="15"/>
      <c r="B825" s="15"/>
      <c r="C825" s="53">
        <v>42506</v>
      </c>
      <c r="D825" s="15" t="s">
        <v>44</v>
      </c>
      <c r="E825" s="15" t="s">
        <v>118</v>
      </c>
      <c r="F825" s="51"/>
      <c r="G825" s="51">
        <v>365.49</v>
      </c>
      <c r="H825" s="13">
        <f t="shared" si="13"/>
        <v>415576.87000000244</v>
      </c>
      <c r="I825" s="51"/>
    </row>
    <row r="826" spans="1:9" hidden="1" x14ac:dyDescent="0.25">
      <c r="A826" s="15"/>
      <c r="B826" s="15"/>
      <c r="C826" s="53">
        <v>42506</v>
      </c>
      <c r="D826" s="15" t="s">
        <v>37</v>
      </c>
      <c r="E826" s="15" t="s">
        <v>83</v>
      </c>
      <c r="F826" s="51"/>
      <c r="G826" s="51">
        <v>3.48</v>
      </c>
      <c r="H826" s="13">
        <f t="shared" si="13"/>
        <v>415573.39000000246</v>
      </c>
      <c r="I826" s="51"/>
    </row>
    <row r="827" spans="1:9" hidden="1" x14ac:dyDescent="0.25">
      <c r="A827" s="15"/>
      <c r="B827" s="15"/>
      <c r="C827" s="53">
        <v>42506</v>
      </c>
      <c r="D827" s="15" t="s">
        <v>44</v>
      </c>
      <c r="E827" s="15" t="s">
        <v>521</v>
      </c>
      <c r="F827" s="51"/>
      <c r="G827" s="51">
        <v>399.99</v>
      </c>
      <c r="H827" s="13">
        <f t="shared" si="13"/>
        <v>415173.40000000247</v>
      </c>
      <c r="I827" s="51"/>
    </row>
    <row r="828" spans="1:9" hidden="1" x14ac:dyDescent="0.25">
      <c r="A828" s="15"/>
      <c r="B828" s="15"/>
      <c r="C828" s="53">
        <v>42506</v>
      </c>
      <c r="D828" s="15" t="s">
        <v>37</v>
      </c>
      <c r="E828" s="15" t="s">
        <v>83</v>
      </c>
      <c r="F828" s="51"/>
      <c r="G828" s="51">
        <v>3.48</v>
      </c>
      <c r="H828" s="13">
        <f t="shared" si="13"/>
        <v>415169.92000000249</v>
      </c>
      <c r="I828" s="51"/>
    </row>
    <row r="829" spans="1:9" hidden="1" x14ac:dyDescent="0.25">
      <c r="A829" s="15"/>
      <c r="B829" s="15"/>
      <c r="C829" s="53">
        <v>42506</v>
      </c>
      <c r="D829" s="15" t="s">
        <v>637</v>
      </c>
      <c r="E829" s="15" t="s">
        <v>638</v>
      </c>
      <c r="F829" s="51"/>
      <c r="G829" s="51">
        <v>94771</v>
      </c>
      <c r="H829" s="13">
        <f t="shared" si="13"/>
        <v>320398.92000000249</v>
      </c>
      <c r="I829" s="51"/>
    </row>
    <row r="830" spans="1:9" hidden="1" x14ac:dyDescent="0.25">
      <c r="A830" s="15"/>
      <c r="B830" s="15"/>
      <c r="C830" s="53">
        <v>42506</v>
      </c>
      <c r="D830" s="15" t="s">
        <v>37</v>
      </c>
      <c r="E830" s="15" t="s">
        <v>83</v>
      </c>
      <c r="F830" s="51"/>
      <c r="G830" s="51">
        <v>10.32</v>
      </c>
      <c r="H830" s="13">
        <f t="shared" si="13"/>
        <v>320388.60000000248</v>
      </c>
      <c r="I830" s="51"/>
    </row>
    <row r="831" spans="1:9" hidden="1" x14ac:dyDescent="0.25">
      <c r="A831" s="15"/>
      <c r="B831" s="15"/>
      <c r="C831" s="53">
        <v>42506</v>
      </c>
      <c r="D831" s="15" t="s">
        <v>639</v>
      </c>
      <c r="E831" s="15" t="s">
        <v>640</v>
      </c>
      <c r="F831" s="51"/>
      <c r="G831" s="51">
        <v>7680</v>
      </c>
      <c r="H831" s="13">
        <f t="shared" si="13"/>
        <v>312708.60000000248</v>
      </c>
      <c r="I831" s="51"/>
    </row>
    <row r="832" spans="1:9" hidden="1" x14ac:dyDescent="0.25">
      <c r="A832" s="15"/>
      <c r="B832" s="15"/>
      <c r="C832" s="53">
        <v>42506</v>
      </c>
      <c r="D832" s="15" t="s">
        <v>37</v>
      </c>
      <c r="E832" s="15" t="s">
        <v>83</v>
      </c>
      <c r="F832" s="51"/>
      <c r="G832" s="51">
        <v>3.48</v>
      </c>
      <c r="H832" s="13">
        <f t="shared" si="13"/>
        <v>312705.1200000025</v>
      </c>
      <c r="I832" s="51"/>
    </row>
    <row r="833" spans="1:9" hidden="1" x14ac:dyDescent="0.25">
      <c r="A833" s="15"/>
      <c r="B833" s="15"/>
      <c r="C833" s="53">
        <v>42506</v>
      </c>
      <c r="D833" s="15" t="s">
        <v>84</v>
      </c>
      <c r="E833" s="15" t="s">
        <v>135</v>
      </c>
      <c r="F833" s="51"/>
      <c r="G833" s="51">
        <v>45958</v>
      </c>
      <c r="H833" s="13">
        <f t="shared" si="13"/>
        <v>266747.1200000025</v>
      </c>
      <c r="I833" s="51"/>
    </row>
    <row r="834" spans="1:9" hidden="1" x14ac:dyDescent="0.25">
      <c r="A834" s="15"/>
      <c r="B834" s="15"/>
      <c r="C834" s="53">
        <v>42506</v>
      </c>
      <c r="D834" s="15" t="s">
        <v>84</v>
      </c>
      <c r="E834" s="15" t="s">
        <v>135</v>
      </c>
      <c r="F834" s="51"/>
      <c r="G834" s="51">
        <v>47345</v>
      </c>
      <c r="H834" s="13">
        <f t="shared" si="13"/>
        <v>219402.1200000025</v>
      </c>
      <c r="I834" s="51"/>
    </row>
    <row r="835" spans="1:9" x14ac:dyDescent="0.25">
      <c r="A835" s="15">
        <v>4407</v>
      </c>
      <c r="B835" s="53">
        <v>42506</v>
      </c>
      <c r="C835" s="53"/>
      <c r="D835" s="15" t="s">
        <v>432</v>
      </c>
      <c r="E835" s="15" t="s">
        <v>142</v>
      </c>
      <c r="F835" s="51"/>
      <c r="G835" s="51">
        <v>49226.34</v>
      </c>
      <c r="H835" s="13">
        <f t="shared" si="13"/>
        <v>170175.7800000025</v>
      </c>
      <c r="I835" s="51"/>
    </row>
    <row r="836" spans="1:9" x14ac:dyDescent="0.25">
      <c r="A836" s="15">
        <v>4408</v>
      </c>
      <c r="B836" s="53">
        <v>42506</v>
      </c>
      <c r="C836" s="53"/>
      <c r="D836" s="55" t="s">
        <v>432</v>
      </c>
      <c r="E836" s="55" t="s">
        <v>667</v>
      </c>
      <c r="F836" s="51"/>
      <c r="G836" s="51">
        <v>70000</v>
      </c>
      <c r="H836" s="13">
        <f t="shared" si="13"/>
        <v>100175.7800000025</v>
      </c>
      <c r="I836" s="51"/>
    </row>
    <row r="837" spans="1:9" x14ac:dyDescent="0.25">
      <c r="A837" s="15">
        <v>4409</v>
      </c>
      <c r="B837" s="53">
        <v>42506</v>
      </c>
      <c r="C837" s="53"/>
      <c r="D837" s="15" t="s">
        <v>432</v>
      </c>
      <c r="E837" s="15" t="s">
        <v>641</v>
      </c>
      <c r="F837" s="51"/>
      <c r="G837" s="51">
        <v>10000</v>
      </c>
      <c r="H837" s="13">
        <f t="shared" si="13"/>
        <v>90175.780000002502</v>
      </c>
      <c r="I837" s="51"/>
    </row>
    <row r="838" spans="1:9" hidden="1" x14ac:dyDescent="0.25">
      <c r="A838" s="15"/>
      <c r="B838" s="15"/>
      <c r="C838" s="53">
        <v>42507</v>
      </c>
      <c r="D838" s="15" t="s">
        <v>642</v>
      </c>
      <c r="E838" s="15" t="s">
        <v>643</v>
      </c>
      <c r="F838" s="51"/>
      <c r="G838" s="51">
        <v>2610</v>
      </c>
      <c r="H838" s="13">
        <f t="shared" si="13"/>
        <v>87565.780000002502</v>
      </c>
      <c r="I838" s="51"/>
    </row>
    <row r="839" spans="1:9" x14ac:dyDescent="0.25">
      <c r="A839" s="15">
        <v>4410</v>
      </c>
      <c r="B839" s="53">
        <v>42508</v>
      </c>
      <c r="C839" s="53"/>
      <c r="D839" s="15" t="s">
        <v>434</v>
      </c>
      <c r="E839" s="15" t="s">
        <v>142</v>
      </c>
      <c r="F839" s="51"/>
      <c r="G839" s="51">
        <v>9743.58</v>
      </c>
      <c r="H839" s="13">
        <f t="shared" si="13"/>
        <v>77822.2000000025</v>
      </c>
      <c r="I839" s="51"/>
    </row>
    <row r="840" spans="1:9" hidden="1" x14ac:dyDescent="0.25">
      <c r="A840" s="15"/>
      <c r="B840" s="15"/>
      <c r="C840" s="53">
        <v>42508</v>
      </c>
      <c r="D840" s="15" t="s">
        <v>644</v>
      </c>
      <c r="E840" s="15" t="s">
        <v>645</v>
      </c>
      <c r="F840" s="51"/>
      <c r="G840" s="51">
        <v>8990</v>
      </c>
      <c r="H840" s="13">
        <f t="shared" si="13"/>
        <v>68832.2000000025</v>
      </c>
      <c r="I840" s="51"/>
    </row>
    <row r="841" spans="1:9" hidden="1" x14ac:dyDescent="0.25">
      <c r="A841" s="15"/>
      <c r="B841" s="15"/>
      <c r="C841" s="53">
        <v>42508</v>
      </c>
      <c r="D841" s="15" t="s">
        <v>37</v>
      </c>
      <c r="E841" s="15" t="s">
        <v>83</v>
      </c>
      <c r="F841" s="51"/>
      <c r="G841" s="51">
        <v>3.48</v>
      </c>
      <c r="H841" s="13">
        <f t="shared" si="13"/>
        <v>68828.720000002504</v>
      </c>
      <c r="I841" s="51"/>
    </row>
    <row r="842" spans="1:9" hidden="1" x14ac:dyDescent="0.25">
      <c r="A842" s="15"/>
      <c r="B842" s="15"/>
      <c r="C842" s="53">
        <v>42508</v>
      </c>
      <c r="D842" s="15" t="s">
        <v>646</v>
      </c>
      <c r="E842" s="15" t="s">
        <v>647</v>
      </c>
      <c r="F842" s="51"/>
      <c r="G842" s="51">
        <v>5800</v>
      </c>
      <c r="H842" s="13">
        <f t="shared" ref="H842:H905" si="14">H841+F842-G842</f>
        <v>63028.720000002504</v>
      </c>
      <c r="I842" s="51"/>
    </row>
    <row r="843" spans="1:9" hidden="1" x14ac:dyDescent="0.25">
      <c r="A843" s="15"/>
      <c r="B843" s="15"/>
      <c r="C843" s="53">
        <v>42508</v>
      </c>
      <c r="D843" s="15" t="s">
        <v>37</v>
      </c>
      <c r="E843" s="15" t="s">
        <v>83</v>
      </c>
      <c r="F843" s="51"/>
      <c r="G843" s="51">
        <v>3.48</v>
      </c>
      <c r="H843" s="13">
        <f t="shared" si="14"/>
        <v>63025.240000002501</v>
      </c>
      <c r="I843" s="51"/>
    </row>
    <row r="844" spans="1:9" hidden="1" x14ac:dyDescent="0.25">
      <c r="A844" s="15"/>
      <c r="B844" s="15"/>
      <c r="C844" s="53">
        <v>42508</v>
      </c>
      <c r="D844" s="15" t="s">
        <v>89</v>
      </c>
      <c r="E844" s="15" t="s">
        <v>36</v>
      </c>
      <c r="F844" s="51"/>
      <c r="G844" s="51">
        <v>40441.360000000001</v>
      </c>
      <c r="H844" s="13">
        <f t="shared" si="14"/>
        <v>22583.8800000025</v>
      </c>
      <c r="I844" s="51"/>
    </row>
    <row r="845" spans="1:9" hidden="1" x14ac:dyDescent="0.25">
      <c r="A845" s="15"/>
      <c r="B845" s="15"/>
      <c r="C845" s="53">
        <v>42508</v>
      </c>
      <c r="D845" s="15" t="s">
        <v>37</v>
      </c>
      <c r="E845" s="15" t="s">
        <v>83</v>
      </c>
      <c r="F845" s="51"/>
      <c r="G845" s="51">
        <v>3.48</v>
      </c>
      <c r="H845" s="13">
        <f t="shared" si="14"/>
        <v>22580.400000002501</v>
      </c>
      <c r="I845" s="51"/>
    </row>
    <row r="846" spans="1:9" hidden="1" x14ac:dyDescent="0.25">
      <c r="A846" s="15"/>
      <c r="B846" s="15"/>
      <c r="C846" s="53">
        <v>42508</v>
      </c>
      <c r="D846" s="15" t="s">
        <v>37</v>
      </c>
      <c r="E846" s="58" t="s">
        <v>564</v>
      </c>
      <c r="F846" s="51"/>
      <c r="G846" s="51">
        <v>3.48</v>
      </c>
      <c r="H846" s="13">
        <f t="shared" si="14"/>
        <v>22576.920000002501</v>
      </c>
      <c r="I846" s="51"/>
    </row>
    <row r="847" spans="1:9" s="83" customFormat="1" hidden="1" x14ac:dyDescent="0.25">
      <c r="A847" s="20"/>
      <c r="B847" s="20"/>
      <c r="C847" s="23">
        <v>42510</v>
      </c>
      <c r="D847" s="20" t="s">
        <v>34</v>
      </c>
      <c r="E847" s="20" t="s">
        <v>383</v>
      </c>
      <c r="F847" s="24">
        <v>100000</v>
      </c>
      <c r="G847" s="24"/>
      <c r="H847" s="13">
        <f t="shared" si="14"/>
        <v>122576.9200000025</v>
      </c>
      <c r="I847" s="24"/>
    </row>
    <row r="848" spans="1:9" x14ac:dyDescent="0.25">
      <c r="A848" s="15">
        <v>4411</v>
      </c>
      <c r="B848" s="53">
        <v>42510</v>
      </c>
      <c r="C848" s="53"/>
      <c r="D848" s="15" t="s">
        <v>432</v>
      </c>
      <c r="E848" s="15" t="s">
        <v>142</v>
      </c>
      <c r="F848" s="51"/>
      <c r="G848" s="51">
        <v>34734.58</v>
      </c>
      <c r="H848" s="13">
        <f t="shared" si="14"/>
        <v>87842.340000002499</v>
      </c>
      <c r="I848" s="51"/>
    </row>
    <row r="849" spans="1:9" hidden="1" x14ac:dyDescent="0.25">
      <c r="A849" s="15"/>
      <c r="B849" s="15"/>
      <c r="C849" s="53">
        <v>42510</v>
      </c>
      <c r="D849" s="15" t="s">
        <v>648</v>
      </c>
      <c r="E849" s="15" t="s">
        <v>649</v>
      </c>
      <c r="F849" s="51"/>
      <c r="G849" s="51">
        <v>13479.2</v>
      </c>
      <c r="H849" s="13">
        <f t="shared" si="14"/>
        <v>74363.140000002502</v>
      </c>
      <c r="I849" s="51"/>
    </row>
    <row r="850" spans="1:9" hidden="1" x14ac:dyDescent="0.25">
      <c r="A850" s="15"/>
      <c r="B850" s="15"/>
      <c r="C850" s="53">
        <v>42510</v>
      </c>
      <c r="D850" s="15" t="s">
        <v>37</v>
      </c>
      <c r="E850" s="15" t="s">
        <v>83</v>
      </c>
      <c r="F850" s="51"/>
      <c r="G850" s="51">
        <v>3.48</v>
      </c>
      <c r="H850" s="13">
        <f t="shared" si="14"/>
        <v>74359.660000002506</v>
      </c>
      <c r="I850" s="51"/>
    </row>
    <row r="851" spans="1:9" hidden="1" x14ac:dyDescent="0.25">
      <c r="A851" s="15"/>
      <c r="B851" s="15"/>
      <c r="C851" s="53">
        <v>42514</v>
      </c>
      <c r="D851" s="15" t="s">
        <v>650</v>
      </c>
      <c r="E851" s="15" t="s">
        <v>651</v>
      </c>
      <c r="F851" s="51"/>
      <c r="G851" s="51">
        <v>2200.06</v>
      </c>
      <c r="H851" s="13">
        <f t="shared" si="14"/>
        <v>72159.600000002509</v>
      </c>
      <c r="I851" s="51"/>
    </row>
    <row r="852" spans="1:9" hidden="1" x14ac:dyDescent="0.25">
      <c r="A852" s="15"/>
      <c r="B852" s="15"/>
      <c r="C852" s="53">
        <v>42514</v>
      </c>
      <c r="D852" s="15" t="s">
        <v>37</v>
      </c>
      <c r="E852" s="15" t="s">
        <v>83</v>
      </c>
      <c r="F852" s="51"/>
      <c r="G852" s="51">
        <v>3.48</v>
      </c>
      <c r="H852" s="13">
        <f t="shared" si="14"/>
        <v>72156.120000002513</v>
      </c>
      <c r="I852" s="51"/>
    </row>
    <row r="853" spans="1:9" hidden="1" x14ac:dyDescent="0.25">
      <c r="A853" s="15"/>
      <c r="B853" s="15"/>
      <c r="C853" s="53">
        <v>42516</v>
      </c>
      <c r="D853" s="15" t="s">
        <v>278</v>
      </c>
      <c r="E853" s="15" t="s">
        <v>619</v>
      </c>
      <c r="F853" s="51"/>
      <c r="G853" s="51">
        <v>6960</v>
      </c>
      <c r="H853" s="13">
        <f t="shared" si="14"/>
        <v>65196.120000002513</v>
      </c>
      <c r="I853" s="51"/>
    </row>
    <row r="854" spans="1:9" hidden="1" x14ac:dyDescent="0.25">
      <c r="A854" s="15"/>
      <c r="B854" s="15"/>
      <c r="C854" s="53">
        <v>42516</v>
      </c>
      <c r="D854" s="15" t="s">
        <v>37</v>
      </c>
      <c r="E854" s="15" t="s">
        <v>83</v>
      </c>
      <c r="F854" s="51"/>
      <c r="G854" s="51">
        <v>3.48</v>
      </c>
      <c r="H854" s="13">
        <f t="shared" si="14"/>
        <v>65192.64000000251</v>
      </c>
      <c r="I854" s="51"/>
    </row>
    <row r="855" spans="1:9" hidden="1" x14ac:dyDescent="0.25">
      <c r="A855" s="15"/>
      <c r="B855" s="15"/>
      <c r="C855" s="53">
        <v>42516</v>
      </c>
      <c r="D855" s="15" t="s">
        <v>89</v>
      </c>
      <c r="E855" s="15" t="s">
        <v>36</v>
      </c>
      <c r="F855" s="51"/>
      <c r="G855" s="51">
        <v>55845.43</v>
      </c>
      <c r="H855" s="13">
        <f t="shared" si="14"/>
        <v>9347.2100000025093</v>
      </c>
      <c r="I855" s="51"/>
    </row>
    <row r="856" spans="1:9" hidden="1" x14ac:dyDescent="0.25">
      <c r="A856" s="15"/>
      <c r="B856" s="15"/>
      <c r="C856" s="53">
        <v>42516</v>
      </c>
      <c r="D856" s="15" t="s">
        <v>37</v>
      </c>
      <c r="E856" s="15" t="s">
        <v>83</v>
      </c>
      <c r="F856" s="51"/>
      <c r="G856" s="51">
        <v>3.48</v>
      </c>
      <c r="H856" s="13">
        <f t="shared" si="14"/>
        <v>9343.7300000025098</v>
      </c>
      <c r="I856" s="51"/>
    </row>
    <row r="857" spans="1:9" hidden="1" x14ac:dyDescent="0.25">
      <c r="A857" s="15"/>
      <c r="B857" s="15"/>
      <c r="C857" s="53">
        <v>42516</v>
      </c>
      <c r="D857" s="15" t="s">
        <v>37</v>
      </c>
      <c r="E857" s="58" t="s">
        <v>419</v>
      </c>
      <c r="F857" s="51"/>
      <c r="G857" s="51">
        <v>3.48</v>
      </c>
      <c r="H857" s="13">
        <f t="shared" si="14"/>
        <v>9340.2500000025102</v>
      </c>
      <c r="I857" s="51"/>
    </row>
    <row r="858" spans="1:9" s="83" customFormat="1" hidden="1" x14ac:dyDescent="0.25">
      <c r="A858" s="20"/>
      <c r="B858" s="20"/>
      <c r="C858" s="23">
        <v>42517</v>
      </c>
      <c r="D858" s="55"/>
      <c r="E858" s="55" t="s">
        <v>664</v>
      </c>
      <c r="F858" s="57">
        <v>181361.84</v>
      </c>
      <c r="G858" s="24"/>
      <c r="H858" s="13">
        <f t="shared" si="14"/>
        <v>190702.0900000025</v>
      </c>
      <c r="I858" s="24"/>
    </row>
    <row r="859" spans="1:9" x14ac:dyDescent="0.25">
      <c r="A859" s="15">
        <v>4412</v>
      </c>
      <c r="B859" s="53">
        <v>42517</v>
      </c>
      <c r="C859" s="53"/>
      <c r="D859" s="15" t="s">
        <v>432</v>
      </c>
      <c r="E859" s="15" t="s">
        <v>652</v>
      </c>
      <c r="F859" s="51"/>
      <c r="G859" s="51">
        <v>11041.42</v>
      </c>
      <c r="H859" s="13">
        <f t="shared" si="14"/>
        <v>179660.67000000249</v>
      </c>
      <c r="I859" s="51"/>
    </row>
    <row r="860" spans="1:9" x14ac:dyDescent="0.25">
      <c r="A860" s="15">
        <v>4414</v>
      </c>
      <c r="B860" s="53">
        <v>42517</v>
      </c>
      <c r="C860" s="53"/>
      <c r="D860" s="15" t="s">
        <v>432</v>
      </c>
      <c r="E860" s="15" t="s">
        <v>142</v>
      </c>
      <c r="F860" s="51"/>
      <c r="G860" s="51">
        <v>32681.77</v>
      </c>
      <c r="H860" s="13">
        <f t="shared" si="14"/>
        <v>146978.9000000025</v>
      </c>
      <c r="I860" s="51"/>
    </row>
    <row r="861" spans="1:9" hidden="1" x14ac:dyDescent="0.25">
      <c r="A861" s="15"/>
      <c r="B861" s="15"/>
      <c r="C861" s="53">
        <v>42517</v>
      </c>
      <c r="D861" s="15" t="s">
        <v>653</v>
      </c>
      <c r="E861" s="15" t="s">
        <v>654</v>
      </c>
      <c r="F861" s="51"/>
      <c r="G861" s="51">
        <v>5854.61</v>
      </c>
      <c r="H861" s="13">
        <f t="shared" si="14"/>
        <v>141124.29000000251</v>
      </c>
      <c r="I861" s="51"/>
    </row>
    <row r="862" spans="1:9" hidden="1" x14ac:dyDescent="0.25">
      <c r="A862" s="15"/>
      <c r="B862" s="15"/>
      <c r="C862" s="53">
        <v>42517</v>
      </c>
      <c r="D862" s="15" t="s">
        <v>37</v>
      </c>
      <c r="E862" s="15" t="s">
        <v>83</v>
      </c>
      <c r="F862" s="51"/>
      <c r="G862" s="51">
        <v>10.32</v>
      </c>
      <c r="H862" s="13">
        <f t="shared" si="14"/>
        <v>141113.9700000025</v>
      </c>
      <c r="I862" s="51"/>
    </row>
    <row r="863" spans="1:9" hidden="1" x14ac:dyDescent="0.25">
      <c r="A863" s="15"/>
      <c r="B863" s="15"/>
      <c r="C863" s="53">
        <v>42517</v>
      </c>
      <c r="D863" s="15" t="s">
        <v>144</v>
      </c>
      <c r="E863" s="15" t="s">
        <v>451</v>
      </c>
      <c r="F863" s="51"/>
      <c r="G863" s="51">
        <v>978</v>
      </c>
      <c r="H863" s="13">
        <f t="shared" si="14"/>
        <v>140135.9700000025</v>
      </c>
      <c r="I863" s="51"/>
    </row>
    <row r="864" spans="1:9" hidden="1" x14ac:dyDescent="0.25">
      <c r="A864" s="15"/>
      <c r="B864" s="15"/>
      <c r="C864" s="53">
        <v>42517</v>
      </c>
      <c r="D864" s="15" t="s">
        <v>141</v>
      </c>
      <c r="E864" s="15" t="s">
        <v>138</v>
      </c>
      <c r="F864" s="51"/>
      <c r="G864" s="51">
        <v>6846</v>
      </c>
      <c r="H864" s="13">
        <f t="shared" si="14"/>
        <v>133289.9700000025</v>
      </c>
      <c r="I864" s="51"/>
    </row>
    <row r="865" spans="1:9" hidden="1" x14ac:dyDescent="0.25">
      <c r="A865" s="15"/>
      <c r="B865" s="15"/>
      <c r="C865" s="53">
        <v>42517</v>
      </c>
      <c r="D865" s="15" t="s">
        <v>37</v>
      </c>
      <c r="E865" s="15" t="s">
        <v>83</v>
      </c>
      <c r="F865" s="51"/>
      <c r="G865" s="51">
        <v>3.48</v>
      </c>
      <c r="H865" s="13">
        <f t="shared" si="14"/>
        <v>133286.49000000249</v>
      </c>
      <c r="I865" s="51"/>
    </row>
    <row r="866" spans="1:9" hidden="1" x14ac:dyDescent="0.25">
      <c r="A866" s="15"/>
      <c r="B866" s="15"/>
      <c r="C866" s="53">
        <v>42520</v>
      </c>
      <c r="D866" s="15" t="s">
        <v>34</v>
      </c>
      <c r="E866" s="15" t="s">
        <v>383</v>
      </c>
      <c r="F866" s="51">
        <v>500000</v>
      </c>
      <c r="G866" s="51"/>
      <c r="H866" s="13">
        <f t="shared" si="14"/>
        <v>633286.49000000255</v>
      </c>
      <c r="I866" s="51"/>
    </row>
    <row r="867" spans="1:9" x14ac:dyDescent="0.25">
      <c r="A867" s="15">
        <v>4415</v>
      </c>
      <c r="B867" s="53">
        <v>42520</v>
      </c>
      <c r="C867" s="53"/>
      <c r="D867" s="15" t="s">
        <v>432</v>
      </c>
      <c r="E867" s="15" t="s">
        <v>656</v>
      </c>
      <c r="F867" s="51"/>
      <c r="G867" s="51">
        <v>104765.65</v>
      </c>
      <c r="H867" s="13">
        <f t="shared" si="14"/>
        <v>528520.84000000253</v>
      </c>
      <c r="I867" s="51"/>
    </row>
    <row r="868" spans="1:9" x14ac:dyDescent="0.25">
      <c r="A868" s="15">
        <v>4416</v>
      </c>
      <c r="B868" s="53">
        <v>42520</v>
      </c>
      <c r="C868" s="53"/>
      <c r="D868" s="15" t="s">
        <v>432</v>
      </c>
      <c r="E868" s="15" t="s">
        <v>655</v>
      </c>
      <c r="F868" s="51"/>
      <c r="G868" s="51">
        <v>22600</v>
      </c>
      <c r="H868" s="13">
        <f t="shared" si="14"/>
        <v>505920.84000000253</v>
      </c>
      <c r="I868" s="51"/>
    </row>
    <row r="869" spans="1:9" hidden="1" x14ac:dyDescent="0.25">
      <c r="A869" s="15"/>
      <c r="B869" s="15"/>
      <c r="C869" s="53">
        <v>42520</v>
      </c>
      <c r="D869" s="15" t="s">
        <v>442</v>
      </c>
      <c r="E869" s="15" t="s">
        <v>530</v>
      </c>
      <c r="F869" s="51"/>
      <c r="G869" s="51">
        <v>501</v>
      </c>
      <c r="H869" s="13">
        <f t="shared" si="14"/>
        <v>505419.84000000253</v>
      </c>
      <c r="I869" s="51"/>
    </row>
    <row r="870" spans="1:9" hidden="1" x14ac:dyDescent="0.25">
      <c r="A870" s="15"/>
      <c r="B870" s="15"/>
      <c r="C870" s="53">
        <v>42520</v>
      </c>
      <c r="D870" s="15" t="s">
        <v>37</v>
      </c>
      <c r="E870" s="15" t="s">
        <v>83</v>
      </c>
      <c r="F870" s="51"/>
      <c r="G870" s="51">
        <v>3.48</v>
      </c>
      <c r="H870" s="13">
        <f t="shared" si="14"/>
        <v>505416.36000000255</v>
      </c>
      <c r="I870" s="51"/>
    </row>
    <row r="871" spans="1:9" hidden="1" x14ac:dyDescent="0.25">
      <c r="A871" s="15"/>
      <c r="B871" s="15"/>
      <c r="C871" s="53">
        <v>42520</v>
      </c>
      <c r="D871" s="15" t="s">
        <v>442</v>
      </c>
      <c r="E871" s="15" t="s">
        <v>615</v>
      </c>
      <c r="F871" s="51"/>
      <c r="G871" s="51">
        <v>675.5</v>
      </c>
      <c r="H871" s="13">
        <f t="shared" si="14"/>
        <v>504740.86000000255</v>
      </c>
      <c r="I871" s="51"/>
    </row>
    <row r="872" spans="1:9" hidden="1" x14ac:dyDescent="0.25">
      <c r="A872" s="15"/>
      <c r="B872" s="15"/>
      <c r="C872" s="53">
        <v>42520</v>
      </c>
      <c r="D872" s="15" t="s">
        <v>37</v>
      </c>
      <c r="E872" s="15" t="s">
        <v>83</v>
      </c>
      <c r="F872" s="51"/>
      <c r="G872" s="51">
        <v>3.48</v>
      </c>
      <c r="H872" s="13">
        <f t="shared" si="14"/>
        <v>504737.38000000257</v>
      </c>
      <c r="I872" s="51"/>
    </row>
    <row r="873" spans="1:9" hidden="1" x14ac:dyDescent="0.25">
      <c r="A873" s="15"/>
      <c r="B873" s="15"/>
      <c r="C873" s="53">
        <v>42520</v>
      </c>
      <c r="D873" s="15" t="s">
        <v>442</v>
      </c>
      <c r="E873" s="15" t="s">
        <v>253</v>
      </c>
      <c r="F873" s="51"/>
      <c r="G873" s="51">
        <v>4629.9799999999996</v>
      </c>
      <c r="H873" s="13">
        <f t="shared" si="14"/>
        <v>500107.40000000258</v>
      </c>
      <c r="I873" s="51"/>
    </row>
    <row r="874" spans="1:9" hidden="1" x14ac:dyDescent="0.25">
      <c r="A874" s="15"/>
      <c r="B874" s="15"/>
      <c r="C874" s="53">
        <v>42520</v>
      </c>
      <c r="D874" s="15" t="s">
        <v>37</v>
      </c>
      <c r="E874" s="15" t="s">
        <v>83</v>
      </c>
      <c r="F874" s="51"/>
      <c r="G874" s="51">
        <v>3.48</v>
      </c>
      <c r="H874" s="13">
        <f t="shared" si="14"/>
        <v>500103.9200000026</v>
      </c>
      <c r="I874" s="51"/>
    </row>
    <row r="875" spans="1:9" hidden="1" x14ac:dyDescent="0.25">
      <c r="A875" s="15"/>
      <c r="B875" s="15"/>
      <c r="C875" s="53">
        <v>42520</v>
      </c>
      <c r="D875" s="15" t="s">
        <v>313</v>
      </c>
      <c r="E875" s="15" t="s">
        <v>657</v>
      </c>
      <c r="F875" s="51"/>
      <c r="G875" s="51">
        <v>707.6</v>
      </c>
      <c r="H875" s="13">
        <f t="shared" si="14"/>
        <v>499396.32000000263</v>
      </c>
      <c r="I875" s="51"/>
    </row>
    <row r="876" spans="1:9" hidden="1" x14ac:dyDescent="0.25">
      <c r="A876" s="15"/>
      <c r="B876" s="15"/>
      <c r="C876" s="53">
        <v>42520</v>
      </c>
      <c r="D876" s="15" t="s">
        <v>37</v>
      </c>
      <c r="E876" s="15" t="s">
        <v>83</v>
      </c>
      <c r="F876" s="51"/>
      <c r="G876" s="51">
        <v>3.48</v>
      </c>
      <c r="H876" s="13">
        <f t="shared" si="14"/>
        <v>499392.84000000264</v>
      </c>
      <c r="I876" s="51"/>
    </row>
    <row r="877" spans="1:9" hidden="1" x14ac:dyDescent="0.25">
      <c r="A877" s="15"/>
      <c r="B877" s="15"/>
      <c r="C877" s="53">
        <v>42520</v>
      </c>
      <c r="D877" s="15" t="s">
        <v>278</v>
      </c>
      <c r="E877" s="15" t="s">
        <v>658</v>
      </c>
      <c r="F877" s="51"/>
      <c r="G877" s="51">
        <v>51678</v>
      </c>
      <c r="H877" s="13">
        <f t="shared" si="14"/>
        <v>447714.84000000264</v>
      </c>
      <c r="I877" s="51"/>
    </row>
    <row r="878" spans="1:9" hidden="1" x14ac:dyDescent="0.25">
      <c r="A878" s="15"/>
      <c r="B878" s="15"/>
      <c r="C878" s="53">
        <v>42520</v>
      </c>
      <c r="D878" s="15" t="s">
        <v>37</v>
      </c>
      <c r="E878" s="15" t="s">
        <v>83</v>
      </c>
      <c r="F878" s="51"/>
      <c r="G878" s="51">
        <v>3.48</v>
      </c>
      <c r="H878" s="13">
        <f t="shared" si="14"/>
        <v>447711.36000000266</v>
      </c>
      <c r="I878" s="51"/>
    </row>
    <row r="879" spans="1:9" hidden="1" x14ac:dyDescent="0.25">
      <c r="A879" s="15"/>
      <c r="B879" s="15"/>
      <c r="C879" s="53">
        <v>42520</v>
      </c>
      <c r="D879" s="15" t="s">
        <v>34</v>
      </c>
      <c r="E879" s="15" t="s">
        <v>666</v>
      </c>
      <c r="F879" s="51"/>
      <c r="G879" s="51">
        <v>276784.40000000002</v>
      </c>
      <c r="H879" s="13">
        <f t="shared" si="14"/>
        <v>170926.96000000264</v>
      </c>
      <c r="I879" s="51"/>
    </row>
    <row r="880" spans="1:9" x14ac:dyDescent="0.25">
      <c r="A880" s="15">
        <v>4417</v>
      </c>
      <c r="B880" s="53">
        <v>42521</v>
      </c>
      <c r="C880" s="53">
        <v>42521</v>
      </c>
      <c r="D880" s="15" t="s">
        <v>37</v>
      </c>
      <c r="E880" s="15" t="s">
        <v>665</v>
      </c>
      <c r="F880" s="51"/>
      <c r="G880" s="51">
        <v>0.2</v>
      </c>
      <c r="H880" s="13">
        <f t="shared" si="14"/>
        <v>170926.76000000263</v>
      </c>
      <c r="I880" s="51"/>
    </row>
    <row r="881" spans="1:9" hidden="1" x14ac:dyDescent="0.25">
      <c r="A881" s="15"/>
      <c r="B881" s="15"/>
      <c r="C881" s="53">
        <v>42521</v>
      </c>
      <c r="D881" s="15" t="s">
        <v>37</v>
      </c>
      <c r="E881" s="15" t="s">
        <v>659</v>
      </c>
      <c r="F881" s="51"/>
      <c r="G881" s="51">
        <v>174</v>
      </c>
      <c r="H881" s="13">
        <f t="shared" si="14"/>
        <v>170752.76000000263</v>
      </c>
      <c r="I881" s="51"/>
    </row>
    <row r="882" spans="1:9" hidden="1" x14ac:dyDescent="0.25">
      <c r="A882" s="15"/>
      <c r="B882" s="15"/>
      <c r="C882" s="53">
        <v>42521</v>
      </c>
      <c r="D882" s="15" t="s">
        <v>37</v>
      </c>
      <c r="E882" s="15" t="s">
        <v>482</v>
      </c>
      <c r="F882" s="51"/>
      <c r="G882" s="51">
        <v>300</v>
      </c>
      <c r="H882" s="13">
        <f t="shared" si="14"/>
        <v>170452.76000000263</v>
      </c>
      <c r="I882" s="51"/>
    </row>
    <row r="883" spans="1:9" hidden="1" x14ac:dyDescent="0.25">
      <c r="A883" s="15"/>
      <c r="B883" s="15"/>
      <c r="C883" s="53">
        <v>42521</v>
      </c>
      <c r="D883" s="15" t="s">
        <v>37</v>
      </c>
      <c r="E883" s="15" t="s">
        <v>163</v>
      </c>
      <c r="F883" s="51"/>
      <c r="G883" s="51">
        <v>48</v>
      </c>
      <c r="H883" s="13">
        <f t="shared" si="14"/>
        <v>170404.76000000263</v>
      </c>
      <c r="I883" s="51"/>
    </row>
    <row r="884" spans="1:9" hidden="1" x14ac:dyDescent="0.25">
      <c r="A884" s="15"/>
      <c r="B884" s="15"/>
      <c r="C884" s="53">
        <v>42521</v>
      </c>
      <c r="D884" s="15" t="s">
        <v>37</v>
      </c>
      <c r="E884" s="15" t="s">
        <v>164</v>
      </c>
      <c r="F884" s="51"/>
      <c r="G884" s="51">
        <v>238</v>
      </c>
      <c r="H884" s="13">
        <f t="shared" si="14"/>
        <v>170166.76000000263</v>
      </c>
      <c r="I884" s="51"/>
    </row>
    <row r="885" spans="1:9" hidden="1" x14ac:dyDescent="0.25">
      <c r="A885" s="15"/>
      <c r="B885" s="15"/>
      <c r="C885" s="53">
        <v>42521</v>
      </c>
      <c r="D885" s="15" t="s">
        <v>37</v>
      </c>
      <c r="E885" s="15" t="s">
        <v>165</v>
      </c>
      <c r="F885" s="51"/>
      <c r="G885" s="51">
        <v>38.08</v>
      </c>
      <c r="H885" s="13">
        <f t="shared" si="14"/>
        <v>170128.68000000264</v>
      </c>
      <c r="I885" s="51"/>
    </row>
    <row r="886" spans="1:9" x14ac:dyDescent="0.25">
      <c r="A886" s="67"/>
      <c r="B886" s="67"/>
      <c r="C886" s="67"/>
      <c r="D886" s="67"/>
      <c r="E886" s="67" t="s">
        <v>660</v>
      </c>
      <c r="F886" s="68"/>
      <c r="G886" s="68"/>
      <c r="H886" s="70">
        <f t="shared" si="14"/>
        <v>170128.68000000264</v>
      </c>
      <c r="I886" s="67"/>
    </row>
    <row r="887" spans="1:9" x14ac:dyDescent="0.25">
      <c r="A887" s="67"/>
      <c r="B887" s="67"/>
      <c r="C887" s="67"/>
      <c r="D887" s="67"/>
      <c r="E887" s="67" t="s">
        <v>661</v>
      </c>
      <c r="F887" s="68"/>
      <c r="G887" s="68"/>
      <c r="H887" s="70">
        <f t="shared" si="14"/>
        <v>170128.68000000264</v>
      </c>
      <c r="I887" s="67"/>
    </row>
    <row r="888" spans="1:9" s="83" customFormat="1" hidden="1" x14ac:dyDescent="0.25">
      <c r="A888" s="20"/>
      <c r="B888" s="20"/>
      <c r="C888" s="23">
        <v>42522</v>
      </c>
      <c r="D888" s="20" t="s">
        <v>34</v>
      </c>
      <c r="E888" s="20" t="s">
        <v>383</v>
      </c>
      <c r="F888" s="24">
        <v>500000</v>
      </c>
      <c r="G888" s="24"/>
      <c r="H888" s="13">
        <f t="shared" si="14"/>
        <v>670128.68000000261</v>
      </c>
      <c r="I888" s="20"/>
    </row>
    <row r="889" spans="1:9" hidden="1" x14ac:dyDescent="0.25">
      <c r="A889" s="15"/>
      <c r="B889" s="15"/>
      <c r="C889" s="53">
        <v>42522</v>
      </c>
      <c r="D889" s="15" t="s">
        <v>145</v>
      </c>
      <c r="E889" s="15" t="s">
        <v>146</v>
      </c>
      <c r="F889" s="51"/>
      <c r="G889" s="51">
        <v>1588</v>
      </c>
      <c r="H889" s="13">
        <f t="shared" si="14"/>
        <v>668540.68000000261</v>
      </c>
      <c r="I889" s="51"/>
    </row>
    <row r="890" spans="1:9" hidden="1" x14ac:dyDescent="0.25">
      <c r="A890" s="15"/>
      <c r="B890" s="15"/>
      <c r="C890" s="53">
        <v>42522</v>
      </c>
      <c r="D890" s="15" t="s">
        <v>145</v>
      </c>
      <c r="E890" s="15" t="s">
        <v>146</v>
      </c>
      <c r="F890" s="51"/>
      <c r="G890" s="51">
        <v>3103</v>
      </c>
      <c r="H890" s="13">
        <f t="shared" si="14"/>
        <v>665437.68000000261</v>
      </c>
      <c r="I890" s="51"/>
    </row>
    <row r="891" spans="1:9" hidden="1" x14ac:dyDescent="0.25">
      <c r="A891" s="15"/>
      <c r="B891" s="15"/>
      <c r="C891" s="53">
        <v>42522</v>
      </c>
      <c r="D891" s="15" t="s">
        <v>145</v>
      </c>
      <c r="E891" s="15" t="s">
        <v>146</v>
      </c>
      <c r="F891" s="51"/>
      <c r="G891" s="51">
        <v>10690</v>
      </c>
      <c r="H891" s="13">
        <f t="shared" si="14"/>
        <v>654747.68000000261</v>
      </c>
      <c r="I891" s="51"/>
    </row>
    <row r="892" spans="1:9" hidden="1" x14ac:dyDescent="0.25">
      <c r="A892" s="15"/>
      <c r="B892" s="15"/>
      <c r="C892" s="53">
        <v>42522</v>
      </c>
      <c r="D892" s="15" t="s">
        <v>145</v>
      </c>
      <c r="E892" s="15" t="s">
        <v>146</v>
      </c>
      <c r="F892" s="51"/>
      <c r="G892" s="51">
        <v>1668</v>
      </c>
      <c r="H892" s="13">
        <f t="shared" si="14"/>
        <v>653079.68000000261</v>
      </c>
      <c r="I892" s="51"/>
    </row>
    <row r="893" spans="1:9" hidden="1" x14ac:dyDescent="0.25">
      <c r="A893" s="15"/>
      <c r="B893" s="15"/>
      <c r="C893" s="53">
        <v>42522</v>
      </c>
      <c r="D893" s="15" t="s">
        <v>145</v>
      </c>
      <c r="E893" s="15" t="s">
        <v>146</v>
      </c>
      <c r="F893" s="51"/>
      <c r="G893" s="51">
        <v>2136</v>
      </c>
      <c r="H893" s="13">
        <f t="shared" si="14"/>
        <v>650943.68000000261</v>
      </c>
      <c r="I893" s="51"/>
    </row>
    <row r="894" spans="1:9" hidden="1" x14ac:dyDescent="0.25">
      <c r="A894" s="15"/>
      <c r="B894" s="15"/>
      <c r="C894" s="53">
        <v>42522</v>
      </c>
      <c r="D894" s="15" t="s">
        <v>145</v>
      </c>
      <c r="E894" s="15" t="s">
        <v>146</v>
      </c>
      <c r="F894" s="51"/>
      <c r="G894" s="51">
        <v>2579</v>
      </c>
      <c r="H894" s="13">
        <f t="shared" si="14"/>
        <v>648364.68000000261</v>
      </c>
      <c r="I894" s="51"/>
    </row>
    <row r="895" spans="1:9" hidden="1" x14ac:dyDescent="0.25">
      <c r="A895" s="15"/>
      <c r="B895" s="15"/>
      <c r="C895" s="53">
        <v>42522</v>
      </c>
      <c r="D895" s="15" t="s">
        <v>145</v>
      </c>
      <c r="E895" s="15" t="s">
        <v>146</v>
      </c>
      <c r="F895" s="51"/>
      <c r="G895" s="51">
        <v>1369</v>
      </c>
      <c r="H895" s="13">
        <f t="shared" si="14"/>
        <v>646995.68000000261</v>
      </c>
      <c r="I895" s="51"/>
    </row>
    <row r="896" spans="1:9" hidden="1" x14ac:dyDescent="0.25">
      <c r="A896" s="15"/>
      <c r="B896" s="15"/>
      <c r="C896" s="53">
        <v>42522</v>
      </c>
      <c r="D896" s="15" t="s">
        <v>145</v>
      </c>
      <c r="E896" s="15" t="s">
        <v>146</v>
      </c>
      <c r="F896" s="51"/>
      <c r="G896" s="51">
        <v>3683</v>
      </c>
      <c r="H896" s="13">
        <f t="shared" si="14"/>
        <v>643312.68000000261</v>
      </c>
      <c r="I896" s="51"/>
    </row>
    <row r="897" spans="1:9" hidden="1" x14ac:dyDescent="0.25">
      <c r="A897" s="15"/>
      <c r="B897" s="15"/>
      <c r="C897" s="53">
        <v>42522</v>
      </c>
      <c r="D897" s="15" t="s">
        <v>145</v>
      </c>
      <c r="E897" s="15" t="s">
        <v>146</v>
      </c>
      <c r="F897" s="51"/>
      <c r="G897" s="51">
        <v>3821</v>
      </c>
      <c r="H897" s="13">
        <f t="shared" si="14"/>
        <v>639491.68000000261</v>
      </c>
      <c r="I897" s="51"/>
    </row>
    <row r="898" spans="1:9" hidden="1" x14ac:dyDescent="0.25">
      <c r="A898" s="15"/>
      <c r="B898" s="15"/>
      <c r="C898" s="53">
        <v>42522</v>
      </c>
      <c r="D898" s="15" t="s">
        <v>145</v>
      </c>
      <c r="E898" s="15" t="s">
        <v>146</v>
      </c>
      <c r="F898" s="51"/>
      <c r="G898" s="51">
        <v>13012</v>
      </c>
      <c r="H898" s="13">
        <f t="shared" si="14"/>
        <v>626479.68000000261</v>
      </c>
      <c r="I898" s="51"/>
    </row>
    <row r="899" spans="1:9" hidden="1" x14ac:dyDescent="0.25">
      <c r="A899" s="15"/>
      <c r="B899" s="15"/>
      <c r="C899" s="53">
        <v>42522</v>
      </c>
      <c r="D899" s="15" t="s">
        <v>145</v>
      </c>
      <c r="E899" s="15" t="s">
        <v>146</v>
      </c>
      <c r="F899" s="51"/>
      <c r="G899" s="51">
        <v>12874</v>
      </c>
      <c r="H899" s="13">
        <f t="shared" si="14"/>
        <v>613605.68000000261</v>
      </c>
      <c r="I899" s="51"/>
    </row>
    <row r="900" spans="1:9" hidden="1" x14ac:dyDescent="0.25">
      <c r="A900" s="15"/>
      <c r="B900" s="15"/>
      <c r="C900" s="53">
        <v>42522</v>
      </c>
      <c r="D900" s="15" t="s">
        <v>145</v>
      </c>
      <c r="E900" s="15" t="s">
        <v>146</v>
      </c>
      <c r="F900" s="51"/>
      <c r="G900" s="51">
        <v>3432</v>
      </c>
      <c r="H900" s="13">
        <f t="shared" si="14"/>
        <v>610173.68000000261</v>
      </c>
      <c r="I900" s="51"/>
    </row>
    <row r="901" spans="1:9" hidden="1" x14ac:dyDescent="0.25">
      <c r="A901" s="15"/>
      <c r="B901" s="15"/>
      <c r="C901" s="53">
        <v>42522</v>
      </c>
      <c r="D901" s="15" t="s">
        <v>145</v>
      </c>
      <c r="E901" s="15" t="s">
        <v>146</v>
      </c>
      <c r="F901" s="51"/>
      <c r="G901" s="51">
        <v>54543</v>
      </c>
      <c r="H901" s="13">
        <f t="shared" si="14"/>
        <v>555630.68000000261</v>
      </c>
      <c r="I901" s="51"/>
    </row>
    <row r="902" spans="1:9" hidden="1" x14ac:dyDescent="0.25">
      <c r="A902" s="15"/>
      <c r="B902" s="15"/>
      <c r="C902" s="53">
        <v>42522</v>
      </c>
      <c r="D902" s="15" t="s">
        <v>145</v>
      </c>
      <c r="E902" s="15" t="s">
        <v>146</v>
      </c>
      <c r="F902" s="51"/>
      <c r="G902" s="51">
        <v>60139</v>
      </c>
      <c r="H902" s="13">
        <f t="shared" si="14"/>
        <v>495491.68000000261</v>
      </c>
      <c r="I902" s="51"/>
    </row>
    <row r="903" spans="1:9" hidden="1" x14ac:dyDescent="0.25">
      <c r="A903" s="15"/>
      <c r="B903" s="15"/>
      <c r="C903" s="53">
        <v>42522</v>
      </c>
      <c r="D903" s="15" t="s">
        <v>650</v>
      </c>
      <c r="E903" s="15" t="s">
        <v>668</v>
      </c>
      <c r="F903" s="51"/>
      <c r="G903" s="51">
        <v>119.99</v>
      </c>
      <c r="H903" s="13">
        <f t="shared" si="14"/>
        <v>495371.69000000262</v>
      </c>
      <c r="I903" s="51"/>
    </row>
    <row r="904" spans="1:9" hidden="1" x14ac:dyDescent="0.25">
      <c r="A904" s="15"/>
      <c r="B904" s="15"/>
      <c r="C904" s="53">
        <v>42522</v>
      </c>
      <c r="D904" s="15" t="s">
        <v>37</v>
      </c>
      <c r="E904" s="15" t="s">
        <v>83</v>
      </c>
      <c r="F904" s="51"/>
      <c r="G904" s="51">
        <v>3.48</v>
      </c>
      <c r="H904" s="13">
        <f t="shared" si="14"/>
        <v>495368.21000000264</v>
      </c>
      <c r="I904" s="51"/>
    </row>
    <row r="905" spans="1:9" hidden="1" x14ac:dyDescent="0.25">
      <c r="A905" s="15"/>
      <c r="B905" s="15"/>
      <c r="C905" s="53">
        <v>42522</v>
      </c>
      <c r="D905" s="15" t="s">
        <v>89</v>
      </c>
      <c r="E905" s="15" t="s">
        <v>36</v>
      </c>
      <c r="F905" s="51"/>
      <c r="G905" s="51">
        <v>31567.13</v>
      </c>
      <c r="H905" s="13">
        <f t="shared" si="14"/>
        <v>463801.08000000264</v>
      </c>
      <c r="I905" s="51"/>
    </row>
    <row r="906" spans="1:9" hidden="1" x14ac:dyDescent="0.25">
      <c r="A906" s="15"/>
      <c r="B906" s="15"/>
      <c r="C906" s="53">
        <v>42522</v>
      </c>
      <c r="D906" s="15" t="s">
        <v>37</v>
      </c>
      <c r="E906" s="15" t="s">
        <v>83</v>
      </c>
      <c r="F906" s="51"/>
      <c r="G906" s="51">
        <v>3.48</v>
      </c>
      <c r="H906" s="13">
        <f t="shared" ref="H906:H969" si="15">H905+F906-G906</f>
        <v>463797.60000000265</v>
      </c>
      <c r="I906" s="51"/>
    </row>
    <row r="907" spans="1:9" hidden="1" x14ac:dyDescent="0.25">
      <c r="A907" s="15"/>
      <c r="B907" s="15"/>
      <c r="C907" s="53">
        <v>42522</v>
      </c>
      <c r="D907" s="15" t="s">
        <v>37</v>
      </c>
      <c r="E907" s="58" t="s">
        <v>564</v>
      </c>
      <c r="F907" s="51"/>
      <c r="G907" s="51">
        <v>3.48</v>
      </c>
      <c r="H907" s="13">
        <f t="shared" si="15"/>
        <v>463794.12000000267</v>
      </c>
      <c r="I907" s="51"/>
    </row>
    <row r="908" spans="1:9" hidden="1" x14ac:dyDescent="0.25">
      <c r="A908" s="15"/>
      <c r="B908" s="15"/>
      <c r="C908" s="53">
        <v>42522</v>
      </c>
      <c r="D908" s="15" t="s">
        <v>669</v>
      </c>
      <c r="E908" s="15" t="s">
        <v>670</v>
      </c>
      <c r="F908" s="51"/>
      <c r="G908" s="51">
        <v>3425.48</v>
      </c>
      <c r="H908" s="13">
        <f t="shared" si="15"/>
        <v>460368.64000000269</v>
      </c>
      <c r="I908" s="51"/>
    </row>
    <row r="909" spans="1:9" hidden="1" x14ac:dyDescent="0.25">
      <c r="A909" s="15"/>
      <c r="B909" s="15"/>
      <c r="C909" s="53">
        <v>42522</v>
      </c>
      <c r="D909" s="15" t="s">
        <v>37</v>
      </c>
      <c r="E909" s="15" t="s">
        <v>83</v>
      </c>
      <c r="F909" s="51"/>
      <c r="G909" s="51">
        <v>10.32</v>
      </c>
      <c r="H909" s="13">
        <f t="shared" si="15"/>
        <v>460358.32000000268</v>
      </c>
      <c r="I909" s="51"/>
    </row>
    <row r="910" spans="1:9" hidden="1" x14ac:dyDescent="0.25">
      <c r="A910" s="15"/>
      <c r="B910" s="15"/>
      <c r="C910" s="53">
        <v>42522</v>
      </c>
      <c r="D910" s="15" t="s">
        <v>504</v>
      </c>
      <c r="E910" s="15" t="s">
        <v>505</v>
      </c>
      <c r="F910" s="51"/>
      <c r="G910" s="51">
        <v>3480</v>
      </c>
      <c r="H910" s="13">
        <f t="shared" si="15"/>
        <v>456878.32000000268</v>
      </c>
      <c r="I910" s="51"/>
    </row>
    <row r="911" spans="1:9" hidden="1" x14ac:dyDescent="0.25">
      <c r="A911" s="15"/>
      <c r="B911" s="15"/>
      <c r="C911" s="53">
        <v>42522</v>
      </c>
      <c r="D911" s="15" t="s">
        <v>37</v>
      </c>
      <c r="E911" s="15" t="s">
        <v>83</v>
      </c>
      <c r="F911" s="51"/>
      <c r="G911" s="51">
        <v>3.48</v>
      </c>
      <c r="H911" s="13">
        <f t="shared" si="15"/>
        <v>456874.8400000027</v>
      </c>
      <c r="I911" s="51"/>
    </row>
    <row r="912" spans="1:9" hidden="1" x14ac:dyDescent="0.25">
      <c r="A912" s="15"/>
      <c r="B912" s="15"/>
      <c r="C912" s="53">
        <v>42522</v>
      </c>
      <c r="D912" s="15" t="s">
        <v>671</v>
      </c>
      <c r="E912" s="15" t="s">
        <v>606</v>
      </c>
      <c r="F912" s="51"/>
      <c r="G912" s="51">
        <v>13920</v>
      </c>
      <c r="H912" s="13">
        <f t="shared" si="15"/>
        <v>442954.8400000027</v>
      </c>
      <c r="I912" s="51"/>
    </row>
    <row r="913" spans="1:9" hidden="1" x14ac:dyDescent="0.25">
      <c r="A913" s="15"/>
      <c r="B913" s="15"/>
      <c r="C913" s="53">
        <v>42522</v>
      </c>
      <c r="D913" s="15" t="s">
        <v>37</v>
      </c>
      <c r="E913" s="15" t="s">
        <v>83</v>
      </c>
      <c r="F913" s="51"/>
      <c r="G913" s="51">
        <v>3.48</v>
      </c>
      <c r="H913" s="13">
        <f t="shared" si="15"/>
        <v>442951.36000000272</v>
      </c>
      <c r="I913" s="51"/>
    </row>
    <row r="914" spans="1:9" x14ac:dyDescent="0.25">
      <c r="A914" s="15">
        <v>4419</v>
      </c>
      <c r="B914" s="53">
        <v>42522</v>
      </c>
      <c r="C914" s="53"/>
      <c r="D914" s="15" t="s">
        <v>432</v>
      </c>
      <c r="E914" s="15" t="s">
        <v>142</v>
      </c>
      <c r="F914" s="51"/>
      <c r="G914" s="51">
        <v>33110</v>
      </c>
      <c r="H914" s="13">
        <f t="shared" si="15"/>
        <v>409841.36000000272</v>
      </c>
      <c r="I914" s="51"/>
    </row>
    <row r="915" spans="1:9" hidden="1" x14ac:dyDescent="0.25">
      <c r="A915" s="15"/>
      <c r="B915" s="15"/>
      <c r="C915" s="53">
        <v>42523</v>
      </c>
      <c r="D915" s="15" t="s">
        <v>44</v>
      </c>
      <c r="E915" s="15" t="s">
        <v>554</v>
      </c>
      <c r="F915" s="51"/>
      <c r="G915" s="51">
        <v>1816.99</v>
      </c>
      <c r="H915" s="13">
        <f t="shared" si="15"/>
        <v>408024.37000000273</v>
      </c>
      <c r="I915" s="51"/>
    </row>
    <row r="916" spans="1:9" hidden="1" x14ac:dyDescent="0.25">
      <c r="A916" s="15"/>
      <c r="B916" s="15"/>
      <c r="C916" s="53">
        <v>42523</v>
      </c>
      <c r="D916" s="15" t="s">
        <v>37</v>
      </c>
      <c r="E916" s="15" t="s">
        <v>83</v>
      </c>
      <c r="F916" s="51"/>
      <c r="G916" s="51">
        <v>3.48</v>
      </c>
      <c r="H916" s="13">
        <f t="shared" si="15"/>
        <v>408020.89000000275</v>
      </c>
      <c r="I916" s="51"/>
    </row>
    <row r="917" spans="1:9" hidden="1" x14ac:dyDescent="0.25">
      <c r="A917" s="15"/>
      <c r="B917" s="15"/>
      <c r="C917" s="53">
        <v>42523</v>
      </c>
      <c r="D917" s="15" t="s">
        <v>115</v>
      </c>
      <c r="E917" s="15" t="s">
        <v>672</v>
      </c>
      <c r="F917" s="51"/>
      <c r="G917" s="51">
        <v>127617</v>
      </c>
      <c r="H917" s="13">
        <f t="shared" si="15"/>
        <v>280403.89000000275</v>
      </c>
      <c r="I917" s="51"/>
    </row>
    <row r="918" spans="1:9" hidden="1" x14ac:dyDescent="0.25">
      <c r="A918" s="15"/>
      <c r="B918" s="15"/>
      <c r="C918" s="53">
        <v>42523</v>
      </c>
      <c r="D918" s="15" t="s">
        <v>37</v>
      </c>
      <c r="E918" s="15" t="s">
        <v>83</v>
      </c>
      <c r="F918" s="51"/>
      <c r="G918" s="51">
        <v>3.48</v>
      </c>
      <c r="H918" s="13">
        <f t="shared" si="15"/>
        <v>280400.41000000277</v>
      </c>
      <c r="I918" s="51"/>
    </row>
    <row r="919" spans="1:9" hidden="1" x14ac:dyDescent="0.25">
      <c r="A919" s="15"/>
      <c r="B919" s="15"/>
      <c r="C919" s="53">
        <v>42523</v>
      </c>
      <c r="D919" s="15" t="s">
        <v>145</v>
      </c>
      <c r="E919" s="15" t="s">
        <v>146</v>
      </c>
      <c r="F919" s="51"/>
      <c r="G919" s="51">
        <v>169</v>
      </c>
      <c r="H919" s="13">
        <f t="shared" si="15"/>
        <v>280231.41000000277</v>
      </c>
      <c r="I919" s="51"/>
    </row>
    <row r="920" spans="1:9" hidden="1" x14ac:dyDescent="0.25">
      <c r="A920" s="15"/>
      <c r="B920" s="15"/>
      <c r="C920" s="53">
        <v>42523</v>
      </c>
      <c r="D920" s="15" t="s">
        <v>44</v>
      </c>
      <c r="E920" s="15" t="s">
        <v>673</v>
      </c>
      <c r="F920" s="51"/>
      <c r="G920" s="51">
        <v>1294.49</v>
      </c>
      <c r="H920" s="13">
        <f t="shared" si="15"/>
        <v>278936.92000000278</v>
      </c>
      <c r="I920" s="51"/>
    </row>
    <row r="921" spans="1:9" hidden="1" x14ac:dyDescent="0.25">
      <c r="A921" s="15"/>
      <c r="B921" s="15"/>
      <c r="C921" s="53">
        <v>42523</v>
      </c>
      <c r="D921" s="15" t="s">
        <v>37</v>
      </c>
      <c r="E921" s="15" t="s">
        <v>83</v>
      </c>
      <c r="F921" s="51"/>
      <c r="G921" s="51">
        <v>3.48</v>
      </c>
      <c r="H921" s="13">
        <f t="shared" si="15"/>
        <v>278933.4400000028</v>
      </c>
      <c r="I921" s="51"/>
    </row>
    <row r="922" spans="1:9" hidden="1" x14ac:dyDescent="0.25">
      <c r="A922" s="15"/>
      <c r="B922" s="15"/>
      <c r="C922" s="53">
        <v>42523</v>
      </c>
      <c r="D922" s="15" t="s">
        <v>44</v>
      </c>
      <c r="E922" s="15" t="s">
        <v>137</v>
      </c>
      <c r="F922" s="51"/>
      <c r="G922" s="51">
        <v>1879.99</v>
      </c>
      <c r="H922" s="13">
        <f t="shared" si="15"/>
        <v>277053.45000000281</v>
      </c>
      <c r="I922" s="51"/>
    </row>
    <row r="923" spans="1:9" hidden="1" x14ac:dyDescent="0.25">
      <c r="A923" s="15"/>
      <c r="B923" s="15"/>
      <c r="C923" s="53">
        <v>42523</v>
      </c>
      <c r="D923" s="15" t="s">
        <v>37</v>
      </c>
      <c r="E923" s="15" t="s">
        <v>83</v>
      </c>
      <c r="F923" s="51"/>
      <c r="G923" s="51">
        <v>3.48</v>
      </c>
      <c r="H923" s="13">
        <f t="shared" si="15"/>
        <v>277049.97000000282</v>
      </c>
      <c r="I923" s="51"/>
    </row>
    <row r="924" spans="1:9" hidden="1" x14ac:dyDescent="0.25">
      <c r="A924" s="15"/>
      <c r="B924" s="15"/>
      <c r="C924" s="53">
        <v>42523</v>
      </c>
      <c r="D924" s="15" t="s">
        <v>44</v>
      </c>
      <c r="E924" s="15" t="s">
        <v>118</v>
      </c>
      <c r="F924" s="51"/>
      <c r="G924" s="51">
        <v>1057.49</v>
      </c>
      <c r="H924" s="13">
        <f t="shared" si="15"/>
        <v>275992.48000000283</v>
      </c>
      <c r="I924" s="51"/>
    </row>
    <row r="925" spans="1:9" hidden="1" x14ac:dyDescent="0.25">
      <c r="A925" s="15"/>
      <c r="B925" s="15"/>
      <c r="C925" s="53">
        <v>42523</v>
      </c>
      <c r="D925" s="15" t="s">
        <v>37</v>
      </c>
      <c r="E925" s="15" t="s">
        <v>83</v>
      </c>
      <c r="F925" s="51"/>
      <c r="G925" s="51">
        <v>3.48</v>
      </c>
      <c r="H925" s="13">
        <f t="shared" si="15"/>
        <v>275989.00000000285</v>
      </c>
      <c r="I925" s="51"/>
    </row>
    <row r="926" spans="1:9" hidden="1" x14ac:dyDescent="0.25">
      <c r="A926" s="15"/>
      <c r="B926" s="15"/>
      <c r="C926" s="53">
        <v>42523</v>
      </c>
      <c r="D926" s="15" t="s">
        <v>37</v>
      </c>
      <c r="E926" s="58" t="s">
        <v>419</v>
      </c>
      <c r="F926" s="51"/>
      <c r="G926" s="51">
        <v>3.48</v>
      </c>
      <c r="H926" s="13">
        <f t="shared" si="15"/>
        <v>275985.52000000287</v>
      </c>
      <c r="I926" s="51"/>
    </row>
    <row r="927" spans="1:9" x14ac:dyDescent="0.25">
      <c r="A927" s="15">
        <v>4420</v>
      </c>
      <c r="B927" s="53">
        <v>42523</v>
      </c>
      <c r="C927" s="53"/>
      <c r="D927" s="15" t="s">
        <v>674</v>
      </c>
      <c r="E927" s="15" t="s">
        <v>189</v>
      </c>
      <c r="F927" s="51"/>
      <c r="G927" s="51">
        <v>200000</v>
      </c>
      <c r="H927" s="13">
        <f t="shared" si="15"/>
        <v>75985.520000002871</v>
      </c>
      <c r="I927" s="51"/>
    </row>
    <row r="928" spans="1:9" x14ac:dyDescent="0.25">
      <c r="A928" s="15">
        <v>4422</v>
      </c>
      <c r="B928" s="53">
        <v>42523</v>
      </c>
      <c r="C928" s="53"/>
      <c r="D928" s="15" t="s">
        <v>675</v>
      </c>
      <c r="E928" s="15" t="s">
        <v>189</v>
      </c>
      <c r="F928" s="51"/>
      <c r="G928" s="51">
        <v>11000</v>
      </c>
      <c r="H928" s="13">
        <f t="shared" si="15"/>
        <v>64985.520000002871</v>
      </c>
      <c r="I928" s="51"/>
    </row>
    <row r="929" spans="1:9" x14ac:dyDescent="0.25">
      <c r="A929" s="15">
        <v>4424</v>
      </c>
      <c r="B929" s="53">
        <v>42524</v>
      </c>
      <c r="C929" s="53"/>
      <c r="D929" s="15" t="s">
        <v>432</v>
      </c>
      <c r="E929" s="15" t="s">
        <v>632</v>
      </c>
      <c r="F929" s="51"/>
      <c r="G929" s="51">
        <v>6000</v>
      </c>
      <c r="H929" s="13">
        <f t="shared" si="15"/>
        <v>58985.520000002871</v>
      </c>
      <c r="I929" s="51"/>
    </row>
    <row r="930" spans="1:9" hidden="1" x14ac:dyDescent="0.25">
      <c r="A930" s="15"/>
      <c r="B930" s="53"/>
      <c r="C930" s="53">
        <v>42527</v>
      </c>
      <c r="D930" s="15" t="s">
        <v>34</v>
      </c>
      <c r="E930" s="15" t="s">
        <v>383</v>
      </c>
      <c r="F930" s="51">
        <v>500000</v>
      </c>
      <c r="G930" s="51"/>
      <c r="H930" s="13">
        <f t="shared" si="15"/>
        <v>558985.52000000281</v>
      </c>
      <c r="I930" s="51"/>
    </row>
    <row r="931" spans="1:9" hidden="1" x14ac:dyDescent="0.25">
      <c r="A931" s="15"/>
      <c r="B931" s="15"/>
      <c r="C931" s="53">
        <v>42527</v>
      </c>
      <c r="D931" s="15" t="s">
        <v>676</v>
      </c>
      <c r="E931" s="15" t="s">
        <v>133</v>
      </c>
      <c r="F931" s="51"/>
      <c r="G931" s="51">
        <v>2694</v>
      </c>
      <c r="H931" s="13">
        <f t="shared" si="15"/>
        <v>556291.52000000281</v>
      </c>
      <c r="I931" s="51"/>
    </row>
    <row r="932" spans="1:9" hidden="1" x14ac:dyDescent="0.25">
      <c r="A932" s="15"/>
      <c r="B932" s="15"/>
      <c r="C932" s="53">
        <v>42527</v>
      </c>
      <c r="D932" s="15" t="s">
        <v>37</v>
      </c>
      <c r="E932" s="15" t="s">
        <v>83</v>
      </c>
      <c r="F932" s="51"/>
      <c r="G932" s="51">
        <v>3.48</v>
      </c>
      <c r="H932" s="13">
        <f t="shared" si="15"/>
        <v>556288.04000000283</v>
      </c>
      <c r="I932" s="51"/>
    </row>
    <row r="933" spans="1:9" hidden="1" x14ac:dyDescent="0.25">
      <c r="A933" s="15"/>
      <c r="B933" s="15"/>
      <c r="C933" s="53">
        <v>42527</v>
      </c>
      <c r="D933" s="15" t="s">
        <v>494</v>
      </c>
      <c r="E933" s="15" t="s">
        <v>253</v>
      </c>
      <c r="F933" s="51"/>
      <c r="G933" s="51">
        <v>7409</v>
      </c>
      <c r="H933" s="13">
        <f t="shared" si="15"/>
        <v>548879.04000000283</v>
      </c>
      <c r="I933" s="51"/>
    </row>
    <row r="934" spans="1:9" hidden="1" x14ac:dyDescent="0.25">
      <c r="A934" s="15"/>
      <c r="B934" s="15"/>
      <c r="C934" s="53">
        <v>42527</v>
      </c>
      <c r="D934" s="15" t="s">
        <v>37</v>
      </c>
      <c r="E934" s="15" t="s">
        <v>83</v>
      </c>
      <c r="F934" s="51"/>
      <c r="G934" s="51">
        <v>3.48</v>
      </c>
      <c r="H934" s="13">
        <f t="shared" si="15"/>
        <v>548875.56000000285</v>
      </c>
      <c r="I934" s="51"/>
    </row>
    <row r="935" spans="1:9" hidden="1" x14ac:dyDescent="0.25">
      <c r="A935" s="15"/>
      <c r="B935" s="15"/>
      <c r="C935" s="53">
        <v>42527</v>
      </c>
      <c r="D935" s="15" t="s">
        <v>313</v>
      </c>
      <c r="E935" s="15" t="s">
        <v>677</v>
      </c>
      <c r="F935" s="51"/>
      <c r="G935" s="51">
        <v>890.88</v>
      </c>
      <c r="H935" s="13">
        <f t="shared" si="15"/>
        <v>547984.68000000285</v>
      </c>
      <c r="I935" s="51"/>
    </row>
    <row r="936" spans="1:9" hidden="1" x14ac:dyDescent="0.25">
      <c r="A936" s="15"/>
      <c r="B936" s="15"/>
      <c r="C936" s="53">
        <v>42527</v>
      </c>
      <c r="D936" s="15" t="s">
        <v>37</v>
      </c>
      <c r="E936" s="15" t="s">
        <v>83</v>
      </c>
      <c r="F936" s="51"/>
      <c r="G936" s="51">
        <v>3.48</v>
      </c>
      <c r="H936" s="13">
        <f t="shared" si="15"/>
        <v>547981.20000000286</v>
      </c>
      <c r="I936" s="51"/>
    </row>
    <row r="937" spans="1:9" hidden="1" x14ac:dyDescent="0.25">
      <c r="A937" s="15"/>
      <c r="B937" s="15"/>
      <c r="C937" s="53">
        <v>42527</v>
      </c>
      <c r="D937" s="15" t="s">
        <v>453</v>
      </c>
      <c r="E937" s="15" t="s">
        <v>678</v>
      </c>
      <c r="F937" s="51"/>
      <c r="G937" s="51">
        <v>51468.34</v>
      </c>
      <c r="H937" s="13">
        <f t="shared" si="15"/>
        <v>496512.8600000029</v>
      </c>
      <c r="I937" s="51"/>
    </row>
    <row r="938" spans="1:9" hidden="1" x14ac:dyDescent="0.25">
      <c r="A938" s="15"/>
      <c r="B938" s="15"/>
      <c r="C938" s="53">
        <v>42527</v>
      </c>
      <c r="D938" s="15" t="s">
        <v>37</v>
      </c>
      <c r="E938" s="15" t="s">
        <v>83</v>
      </c>
      <c r="F938" s="51"/>
      <c r="G938" s="51">
        <v>3.48</v>
      </c>
      <c r="H938" s="13">
        <f t="shared" si="15"/>
        <v>496509.38000000292</v>
      </c>
      <c r="I938" s="51"/>
    </row>
    <row r="939" spans="1:9" hidden="1" x14ac:dyDescent="0.25">
      <c r="A939" s="15"/>
      <c r="B939" s="15"/>
      <c r="C939" s="53">
        <v>42527</v>
      </c>
      <c r="D939" s="15" t="s">
        <v>136</v>
      </c>
      <c r="E939" s="15" t="s">
        <v>137</v>
      </c>
      <c r="F939" s="51"/>
      <c r="G939" s="51">
        <v>16819.62</v>
      </c>
      <c r="H939" s="13">
        <f t="shared" si="15"/>
        <v>479689.76000000292</v>
      </c>
      <c r="I939" s="51"/>
    </row>
    <row r="940" spans="1:9" hidden="1" x14ac:dyDescent="0.25">
      <c r="A940" s="15"/>
      <c r="B940" s="15"/>
      <c r="C940" s="53">
        <v>42527</v>
      </c>
      <c r="D940" s="15" t="s">
        <v>37</v>
      </c>
      <c r="E940" s="15" t="s">
        <v>83</v>
      </c>
      <c r="F940" s="51"/>
      <c r="G940" s="51">
        <v>3.48</v>
      </c>
      <c r="H940" s="13">
        <f t="shared" si="15"/>
        <v>479686.28000000294</v>
      </c>
      <c r="I940" s="51"/>
    </row>
    <row r="941" spans="1:9" hidden="1" x14ac:dyDescent="0.25">
      <c r="A941" s="15"/>
      <c r="B941" s="15"/>
      <c r="C941" s="53">
        <v>42527</v>
      </c>
      <c r="D941" s="15" t="s">
        <v>186</v>
      </c>
      <c r="E941" s="15" t="s">
        <v>679</v>
      </c>
      <c r="F941" s="51"/>
      <c r="G941" s="51">
        <v>27135.67</v>
      </c>
      <c r="H941" s="13">
        <f t="shared" si="15"/>
        <v>452550.61000000295</v>
      </c>
      <c r="I941" s="51"/>
    </row>
    <row r="942" spans="1:9" hidden="1" x14ac:dyDescent="0.25">
      <c r="A942" s="15"/>
      <c r="B942" s="15"/>
      <c r="C942" s="53">
        <v>42527</v>
      </c>
      <c r="D942" s="15" t="s">
        <v>37</v>
      </c>
      <c r="E942" s="15" t="s">
        <v>83</v>
      </c>
      <c r="F942" s="51"/>
      <c r="G942" s="51">
        <v>3.48</v>
      </c>
      <c r="H942" s="13">
        <f t="shared" si="15"/>
        <v>452547.13000000297</v>
      </c>
      <c r="I942" s="51"/>
    </row>
    <row r="943" spans="1:9" hidden="1" x14ac:dyDescent="0.25">
      <c r="A943" s="15"/>
      <c r="B943" s="15"/>
      <c r="C943" s="53">
        <v>42527</v>
      </c>
      <c r="D943" s="15" t="s">
        <v>313</v>
      </c>
      <c r="E943" s="15" t="s">
        <v>680</v>
      </c>
      <c r="F943" s="51"/>
      <c r="G943" s="51">
        <v>4527.7700000000004</v>
      </c>
      <c r="H943" s="13">
        <f t="shared" si="15"/>
        <v>448019.36000000295</v>
      </c>
      <c r="I943" s="51"/>
    </row>
    <row r="944" spans="1:9" hidden="1" x14ac:dyDescent="0.25">
      <c r="A944" s="15"/>
      <c r="B944" s="15"/>
      <c r="C944" s="53">
        <v>42527</v>
      </c>
      <c r="D944" s="15" t="s">
        <v>37</v>
      </c>
      <c r="E944" s="15" t="s">
        <v>83</v>
      </c>
      <c r="F944" s="51"/>
      <c r="G944" s="51">
        <v>3.48</v>
      </c>
      <c r="H944" s="13">
        <f t="shared" si="15"/>
        <v>448015.88000000297</v>
      </c>
      <c r="I944" s="51"/>
    </row>
    <row r="945" spans="1:10" hidden="1" x14ac:dyDescent="0.25">
      <c r="A945" s="15"/>
      <c r="B945" s="15"/>
      <c r="C945" s="53">
        <v>42527</v>
      </c>
      <c r="D945" s="15" t="s">
        <v>681</v>
      </c>
      <c r="E945" s="15" t="s">
        <v>682</v>
      </c>
      <c r="F945" s="51"/>
      <c r="G945" s="51">
        <v>15107.84</v>
      </c>
      <c r="H945" s="13">
        <f t="shared" si="15"/>
        <v>432908.04000000295</v>
      </c>
      <c r="I945" s="51"/>
    </row>
    <row r="946" spans="1:10" hidden="1" x14ac:dyDescent="0.25">
      <c r="A946" s="15"/>
      <c r="B946" s="15"/>
      <c r="C946" s="53">
        <v>42527</v>
      </c>
      <c r="D946" s="15" t="s">
        <v>37</v>
      </c>
      <c r="E946" s="15" t="s">
        <v>83</v>
      </c>
      <c r="F946" s="51"/>
      <c r="G946" s="51">
        <v>3.48</v>
      </c>
      <c r="H946" s="13">
        <f t="shared" si="15"/>
        <v>432904.56000000297</v>
      </c>
      <c r="I946" s="51"/>
    </row>
    <row r="947" spans="1:10" hidden="1" x14ac:dyDescent="0.25">
      <c r="A947" s="15"/>
      <c r="B947" s="15"/>
      <c r="C947" s="53">
        <v>42528</v>
      </c>
      <c r="D947" s="15" t="s">
        <v>145</v>
      </c>
      <c r="E947" s="15" t="s">
        <v>146</v>
      </c>
      <c r="F947" s="51"/>
      <c r="G947" s="51">
        <v>164</v>
      </c>
      <c r="H947" s="13">
        <f t="shared" si="15"/>
        <v>432740.56000000297</v>
      </c>
      <c r="I947" s="51"/>
    </row>
    <row r="948" spans="1:10" hidden="1" x14ac:dyDescent="0.25">
      <c r="A948" s="15"/>
      <c r="B948" s="15"/>
      <c r="C948" s="53">
        <v>42528</v>
      </c>
      <c r="D948" s="15" t="s">
        <v>144</v>
      </c>
      <c r="E948" s="15" t="s">
        <v>451</v>
      </c>
      <c r="F948" s="51"/>
      <c r="G948" s="51">
        <v>1469</v>
      </c>
      <c r="H948" s="13">
        <f t="shared" si="15"/>
        <v>431271.56000000297</v>
      </c>
      <c r="I948" s="51"/>
    </row>
    <row r="949" spans="1:10" hidden="1" x14ac:dyDescent="0.25">
      <c r="A949" s="15"/>
      <c r="B949" s="15"/>
      <c r="C949" s="53">
        <v>42528</v>
      </c>
      <c r="D949" s="15" t="s">
        <v>683</v>
      </c>
      <c r="E949" s="15" t="s">
        <v>684</v>
      </c>
      <c r="F949" s="51"/>
      <c r="G949" s="51">
        <v>4240</v>
      </c>
      <c r="H949" s="13">
        <f t="shared" si="15"/>
        <v>427031.56000000297</v>
      </c>
      <c r="I949" s="51"/>
    </row>
    <row r="950" spans="1:10" hidden="1" x14ac:dyDescent="0.25">
      <c r="A950" s="15"/>
      <c r="B950" s="15"/>
      <c r="C950" s="53">
        <v>42528</v>
      </c>
      <c r="D950" s="15" t="s">
        <v>37</v>
      </c>
      <c r="E950" s="15" t="s">
        <v>83</v>
      </c>
      <c r="F950" s="51"/>
      <c r="G950" s="51">
        <v>3.48</v>
      </c>
      <c r="H950" s="13">
        <f t="shared" si="15"/>
        <v>427028.08000000298</v>
      </c>
      <c r="I950" s="51"/>
    </row>
    <row r="951" spans="1:10" x14ac:dyDescent="0.25">
      <c r="A951" s="15">
        <v>4425</v>
      </c>
      <c r="B951" s="53">
        <v>42528</v>
      </c>
      <c r="C951" s="53"/>
      <c r="D951" s="15" t="s">
        <v>432</v>
      </c>
      <c r="E951" s="15" t="s">
        <v>685</v>
      </c>
      <c r="F951" s="51"/>
      <c r="G951" s="51">
        <v>12955</v>
      </c>
      <c r="H951" s="13">
        <f t="shared" si="15"/>
        <v>414073.08000000298</v>
      </c>
      <c r="I951" s="51"/>
    </row>
    <row r="952" spans="1:10" x14ac:dyDescent="0.25">
      <c r="A952" s="15">
        <v>4426</v>
      </c>
      <c r="B952" s="53">
        <v>42528</v>
      </c>
      <c r="C952" s="53"/>
      <c r="D952" s="15" t="s">
        <v>432</v>
      </c>
      <c r="E952" s="15" t="s">
        <v>142</v>
      </c>
      <c r="F952" s="51"/>
      <c r="G952" s="51">
        <v>38116.629999999997</v>
      </c>
      <c r="H952" s="13">
        <f t="shared" si="15"/>
        <v>375956.45000000298</v>
      </c>
      <c r="I952" s="51"/>
    </row>
    <row r="953" spans="1:10" hidden="1" x14ac:dyDescent="0.25">
      <c r="A953" s="15"/>
      <c r="B953" s="15"/>
      <c r="C953" s="53">
        <v>42529</v>
      </c>
      <c r="D953" s="15" t="s">
        <v>603</v>
      </c>
      <c r="E953" s="15" t="s">
        <v>686</v>
      </c>
      <c r="F953" s="51"/>
      <c r="G953" s="51">
        <v>5000</v>
      </c>
      <c r="H953" s="13">
        <f t="shared" si="15"/>
        <v>370956.45000000298</v>
      </c>
      <c r="I953" s="51"/>
    </row>
    <row r="954" spans="1:10" hidden="1" x14ac:dyDescent="0.25">
      <c r="A954" s="15"/>
      <c r="B954" s="15"/>
      <c r="C954" s="53">
        <v>42529</v>
      </c>
      <c r="D954" s="15" t="s">
        <v>37</v>
      </c>
      <c r="E954" s="15" t="s">
        <v>83</v>
      </c>
      <c r="F954" s="51"/>
      <c r="G954" s="51">
        <v>3.48</v>
      </c>
      <c r="H954" s="13">
        <f t="shared" si="15"/>
        <v>370952.970000003</v>
      </c>
      <c r="I954" s="51"/>
    </row>
    <row r="955" spans="1:10" hidden="1" x14ac:dyDescent="0.25">
      <c r="A955" s="15"/>
      <c r="B955" s="15"/>
      <c r="C955" s="53">
        <v>42529</v>
      </c>
      <c r="D955" s="15" t="s">
        <v>687</v>
      </c>
      <c r="E955" s="55"/>
      <c r="F955" s="51"/>
      <c r="G955" s="51">
        <v>1100</v>
      </c>
      <c r="H955" s="13">
        <f t="shared" si="15"/>
        <v>369852.970000003</v>
      </c>
      <c r="I955" s="51"/>
    </row>
    <row r="956" spans="1:10" hidden="1" x14ac:dyDescent="0.25">
      <c r="A956" s="15"/>
      <c r="B956" s="15"/>
      <c r="C956" s="53">
        <v>42529</v>
      </c>
      <c r="D956" s="15" t="s">
        <v>37</v>
      </c>
      <c r="E956" s="15" t="s">
        <v>83</v>
      </c>
      <c r="F956" s="51"/>
      <c r="G956" s="51">
        <v>3.48</v>
      </c>
      <c r="H956" s="13">
        <f t="shared" si="15"/>
        <v>369849.49000000302</v>
      </c>
      <c r="I956" s="51"/>
    </row>
    <row r="957" spans="1:10" hidden="1" x14ac:dyDescent="0.25">
      <c r="A957" s="15"/>
      <c r="B957" s="15"/>
      <c r="C957" s="53">
        <v>42529</v>
      </c>
      <c r="D957" s="15" t="s">
        <v>688</v>
      </c>
      <c r="E957" s="15" t="s">
        <v>689</v>
      </c>
      <c r="F957" s="51"/>
      <c r="G957" s="51">
        <v>5000</v>
      </c>
      <c r="H957" s="13">
        <f t="shared" si="15"/>
        <v>364849.49000000302</v>
      </c>
      <c r="I957" s="51"/>
    </row>
    <row r="958" spans="1:10" hidden="1" x14ac:dyDescent="0.25">
      <c r="A958" s="15"/>
      <c r="B958" s="15"/>
      <c r="C958" s="53">
        <v>42529</v>
      </c>
      <c r="D958" s="15" t="s">
        <v>37</v>
      </c>
      <c r="E958" s="15" t="s">
        <v>83</v>
      </c>
      <c r="F958" s="51"/>
      <c r="G958" s="51">
        <v>10.32</v>
      </c>
      <c r="H958" s="13">
        <f t="shared" si="15"/>
        <v>364839.17000000301</v>
      </c>
      <c r="I958" s="51"/>
    </row>
    <row r="959" spans="1:10" s="83" customFormat="1" hidden="1" x14ac:dyDescent="0.25">
      <c r="A959" s="20"/>
      <c r="B959" s="23"/>
      <c r="C959" s="93">
        <v>42530</v>
      </c>
      <c r="D959" s="20" t="s">
        <v>34</v>
      </c>
      <c r="E959" s="20" t="s">
        <v>720</v>
      </c>
      <c r="F959" s="81">
        <v>52948.800000000003</v>
      </c>
      <c r="G959" s="81"/>
      <c r="H959" s="13">
        <f t="shared" si="15"/>
        <v>417787.970000003</v>
      </c>
      <c r="I959" s="20"/>
      <c r="J959" s="82"/>
    </row>
    <row r="960" spans="1:10" hidden="1" x14ac:dyDescent="0.25">
      <c r="A960" s="15"/>
      <c r="B960" s="15"/>
      <c r="C960" s="53">
        <v>42530</v>
      </c>
      <c r="D960" s="15" t="s">
        <v>84</v>
      </c>
      <c r="E960" s="15" t="s">
        <v>135</v>
      </c>
      <c r="F960" s="51"/>
      <c r="G960" s="51">
        <v>45467</v>
      </c>
      <c r="H960" s="13">
        <f t="shared" si="15"/>
        <v>372320.970000003</v>
      </c>
      <c r="I960" s="51"/>
    </row>
    <row r="961" spans="1:9" hidden="1" x14ac:dyDescent="0.25">
      <c r="A961" s="15"/>
      <c r="B961" s="15"/>
      <c r="C961" s="53">
        <v>42534</v>
      </c>
      <c r="D961" s="15" t="s">
        <v>145</v>
      </c>
      <c r="E961" s="15" t="s">
        <v>146</v>
      </c>
      <c r="F961" s="51"/>
      <c r="G961" s="51">
        <v>1963</v>
      </c>
      <c r="H961" s="13">
        <f t="shared" si="15"/>
        <v>370357.970000003</v>
      </c>
      <c r="I961" s="51"/>
    </row>
    <row r="962" spans="1:9" hidden="1" x14ac:dyDescent="0.25">
      <c r="A962" s="15"/>
      <c r="B962" s="15"/>
      <c r="C962" s="53">
        <v>42534</v>
      </c>
      <c r="D962" s="15" t="s">
        <v>145</v>
      </c>
      <c r="E962" s="15" t="s">
        <v>146</v>
      </c>
      <c r="F962" s="51"/>
      <c r="G962" s="51">
        <v>519</v>
      </c>
      <c r="H962" s="13">
        <f t="shared" si="15"/>
        <v>369838.970000003</v>
      </c>
      <c r="I962" s="51"/>
    </row>
    <row r="963" spans="1:9" hidden="1" x14ac:dyDescent="0.25">
      <c r="A963" s="15"/>
      <c r="B963" s="15"/>
      <c r="C963" s="53">
        <v>42534</v>
      </c>
      <c r="D963" s="15" t="s">
        <v>145</v>
      </c>
      <c r="E963" s="15" t="s">
        <v>146</v>
      </c>
      <c r="F963" s="51"/>
      <c r="G963" s="51">
        <v>215</v>
      </c>
      <c r="H963" s="13">
        <f t="shared" si="15"/>
        <v>369623.970000003</v>
      </c>
      <c r="I963" s="51"/>
    </row>
    <row r="964" spans="1:9" hidden="1" x14ac:dyDescent="0.25">
      <c r="A964" s="15"/>
      <c r="B964" s="15"/>
      <c r="C964" s="53">
        <v>42534</v>
      </c>
      <c r="D964" s="15" t="s">
        <v>145</v>
      </c>
      <c r="E964" s="15" t="s">
        <v>146</v>
      </c>
      <c r="F964" s="51"/>
      <c r="G964" s="51">
        <v>19766</v>
      </c>
      <c r="H964" s="13">
        <f t="shared" si="15"/>
        <v>349857.970000003</v>
      </c>
      <c r="I964" s="51"/>
    </row>
    <row r="965" spans="1:9" hidden="1" x14ac:dyDescent="0.25">
      <c r="A965" s="15"/>
      <c r="B965" s="15"/>
      <c r="C965" s="53">
        <v>42534</v>
      </c>
      <c r="D965" s="15" t="s">
        <v>145</v>
      </c>
      <c r="E965" s="15" t="s">
        <v>146</v>
      </c>
      <c r="F965" s="51"/>
      <c r="G965" s="51">
        <v>32822</v>
      </c>
      <c r="H965" s="13">
        <f t="shared" si="15"/>
        <v>317035.970000003</v>
      </c>
      <c r="I965" s="51"/>
    </row>
    <row r="966" spans="1:9" hidden="1" x14ac:dyDescent="0.25">
      <c r="A966" s="15"/>
      <c r="B966" s="15"/>
      <c r="C966" s="53">
        <v>42534</v>
      </c>
      <c r="D966" s="15" t="s">
        <v>145</v>
      </c>
      <c r="E966" s="15" t="s">
        <v>146</v>
      </c>
      <c r="F966" s="51"/>
      <c r="G966" s="51">
        <v>14674</v>
      </c>
      <c r="H966" s="13">
        <f t="shared" si="15"/>
        <v>302361.970000003</v>
      </c>
      <c r="I966" s="51"/>
    </row>
    <row r="967" spans="1:9" hidden="1" x14ac:dyDescent="0.25">
      <c r="A967" s="15"/>
      <c r="B967" s="15"/>
      <c r="C967" s="53">
        <v>42534</v>
      </c>
      <c r="D967" s="15" t="s">
        <v>145</v>
      </c>
      <c r="E967" s="15" t="s">
        <v>146</v>
      </c>
      <c r="F967" s="51"/>
      <c r="G967" s="51">
        <v>2011</v>
      </c>
      <c r="H967" s="13">
        <f t="shared" si="15"/>
        <v>300350.970000003</v>
      </c>
      <c r="I967" s="51"/>
    </row>
    <row r="968" spans="1:9" hidden="1" x14ac:dyDescent="0.25">
      <c r="A968" s="15"/>
      <c r="B968" s="15"/>
      <c r="C968" s="53">
        <v>42534</v>
      </c>
      <c r="D968" s="15" t="s">
        <v>145</v>
      </c>
      <c r="E968" s="15" t="s">
        <v>146</v>
      </c>
      <c r="F968" s="51"/>
      <c r="G968" s="51">
        <v>19397</v>
      </c>
      <c r="H968" s="13">
        <f t="shared" si="15"/>
        <v>280953.970000003</v>
      </c>
      <c r="I968" s="51"/>
    </row>
    <row r="969" spans="1:9" hidden="1" x14ac:dyDescent="0.25">
      <c r="A969" s="15"/>
      <c r="B969" s="15"/>
      <c r="C969" s="53">
        <v>42534</v>
      </c>
      <c r="D969" s="15" t="s">
        <v>145</v>
      </c>
      <c r="E969" s="15" t="s">
        <v>146</v>
      </c>
      <c r="F969" s="51"/>
      <c r="G969" s="51">
        <v>18658</v>
      </c>
      <c r="H969" s="13">
        <f t="shared" si="15"/>
        <v>262295.970000003</v>
      </c>
      <c r="I969" s="51"/>
    </row>
    <row r="970" spans="1:9" hidden="1" x14ac:dyDescent="0.25">
      <c r="A970" s="15"/>
      <c r="B970" s="15"/>
      <c r="C970" s="53">
        <v>42534</v>
      </c>
      <c r="D970" s="15" t="s">
        <v>37</v>
      </c>
      <c r="E970" s="58" t="s">
        <v>564</v>
      </c>
      <c r="F970" s="51"/>
      <c r="G970" s="51">
        <v>3.48</v>
      </c>
      <c r="H970" s="13">
        <f t="shared" ref="H970:H1033" si="16">H969+F970-G970</f>
        <v>262292.49000000302</v>
      </c>
      <c r="I970" s="51"/>
    </row>
    <row r="971" spans="1:9" hidden="1" x14ac:dyDescent="0.25">
      <c r="A971" s="15"/>
      <c r="B971" s="15"/>
      <c r="C971" s="53">
        <v>42534</v>
      </c>
      <c r="D971" s="15" t="s">
        <v>89</v>
      </c>
      <c r="E971" s="15" t="s">
        <v>36</v>
      </c>
      <c r="F971" s="51"/>
      <c r="G971" s="51">
        <v>48436.13</v>
      </c>
      <c r="H971" s="13">
        <f t="shared" si="16"/>
        <v>213856.36000000301</v>
      </c>
      <c r="I971" s="51"/>
    </row>
    <row r="972" spans="1:9" hidden="1" x14ac:dyDescent="0.25">
      <c r="A972" s="15"/>
      <c r="B972" s="15"/>
      <c r="C972" s="53">
        <v>42534</v>
      </c>
      <c r="D972" s="15" t="s">
        <v>37</v>
      </c>
      <c r="E972" s="15" t="s">
        <v>83</v>
      </c>
      <c r="F972" s="51"/>
      <c r="G972" s="51">
        <v>3.48</v>
      </c>
      <c r="H972" s="13">
        <f t="shared" si="16"/>
        <v>213852.880000003</v>
      </c>
      <c r="I972" s="51"/>
    </row>
    <row r="973" spans="1:9" hidden="1" x14ac:dyDescent="0.25">
      <c r="A973" s="15"/>
      <c r="B973" s="15"/>
      <c r="C973" s="53">
        <v>42534</v>
      </c>
      <c r="D973" s="15" t="s">
        <v>117</v>
      </c>
      <c r="E973" s="15" t="s">
        <v>149</v>
      </c>
      <c r="F973" s="51"/>
      <c r="G973" s="51">
        <v>5290.48</v>
      </c>
      <c r="H973" s="13">
        <f t="shared" si="16"/>
        <v>208562.40000000299</v>
      </c>
      <c r="I973" s="51"/>
    </row>
    <row r="974" spans="1:9" hidden="1" x14ac:dyDescent="0.25">
      <c r="A974" s="15"/>
      <c r="B974" s="15"/>
      <c r="C974" s="53">
        <v>42534</v>
      </c>
      <c r="D974" s="15" t="s">
        <v>37</v>
      </c>
      <c r="E974" s="15" t="s">
        <v>83</v>
      </c>
      <c r="F974" s="51"/>
      <c r="G974" s="51">
        <v>3.48</v>
      </c>
      <c r="H974" s="13">
        <f t="shared" si="16"/>
        <v>208558.92000000298</v>
      </c>
      <c r="I974" s="51"/>
    </row>
    <row r="975" spans="1:9" hidden="1" x14ac:dyDescent="0.25">
      <c r="A975" s="15"/>
      <c r="B975" s="15"/>
      <c r="C975" s="53">
        <v>42534</v>
      </c>
      <c r="D975" s="15" t="s">
        <v>117</v>
      </c>
      <c r="E975" s="15" t="s">
        <v>118</v>
      </c>
      <c r="F975" s="51"/>
      <c r="G975" s="51">
        <v>9605.9599999999991</v>
      </c>
      <c r="H975" s="13">
        <f t="shared" si="16"/>
        <v>198952.96000000299</v>
      </c>
      <c r="I975" s="51"/>
    </row>
    <row r="976" spans="1:9" hidden="1" x14ac:dyDescent="0.25">
      <c r="A976" s="15"/>
      <c r="B976" s="15"/>
      <c r="C976" s="53">
        <v>42534</v>
      </c>
      <c r="D976" s="15" t="s">
        <v>37</v>
      </c>
      <c r="E976" s="15" t="s">
        <v>83</v>
      </c>
      <c r="F976" s="51"/>
      <c r="G976" s="51">
        <v>3.48</v>
      </c>
      <c r="H976" s="13">
        <f t="shared" si="16"/>
        <v>198949.48000000298</v>
      </c>
      <c r="I976" s="51"/>
    </row>
    <row r="977" spans="1:9" hidden="1" x14ac:dyDescent="0.25">
      <c r="A977" s="15"/>
      <c r="B977" s="15"/>
      <c r="C977" s="53">
        <v>42534</v>
      </c>
      <c r="D977" s="15" t="s">
        <v>462</v>
      </c>
      <c r="E977" s="15" t="s">
        <v>36</v>
      </c>
      <c r="F977" s="51"/>
      <c r="G977" s="51">
        <v>12974.07</v>
      </c>
      <c r="H977" s="13">
        <f t="shared" si="16"/>
        <v>185975.41000000297</v>
      </c>
      <c r="I977" s="51"/>
    </row>
    <row r="978" spans="1:9" hidden="1" x14ac:dyDescent="0.25">
      <c r="A978" s="15"/>
      <c r="B978" s="15"/>
      <c r="C978" s="53">
        <v>42534</v>
      </c>
      <c r="D978" s="15" t="s">
        <v>37</v>
      </c>
      <c r="E978" s="15" t="s">
        <v>83</v>
      </c>
      <c r="F978" s="51"/>
      <c r="G978" s="51">
        <v>3.48</v>
      </c>
      <c r="H978" s="13">
        <f t="shared" si="16"/>
        <v>185971.93000000296</v>
      </c>
      <c r="I978" s="51"/>
    </row>
    <row r="979" spans="1:9" hidden="1" x14ac:dyDescent="0.25">
      <c r="A979" s="15"/>
      <c r="B979" s="15"/>
      <c r="C979" s="53">
        <v>42534</v>
      </c>
      <c r="D979" s="15" t="s">
        <v>435</v>
      </c>
      <c r="E979" s="15" t="s">
        <v>690</v>
      </c>
      <c r="F979" s="51"/>
      <c r="G979" s="51">
        <v>4176</v>
      </c>
      <c r="H979" s="13">
        <f t="shared" si="16"/>
        <v>181795.93000000296</v>
      </c>
      <c r="I979" s="51"/>
    </row>
    <row r="980" spans="1:9" hidden="1" x14ac:dyDescent="0.25">
      <c r="A980" s="15"/>
      <c r="B980" s="15"/>
      <c r="C980" s="53">
        <v>42534</v>
      </c>
      <c r="D980" s="15" t="s">
        <v>37</v>
      </c>
      <c r="E980" s="15" t="s">
        <v>83</v>
      </c>
      <c r="F980" s="51"/>
      <c r="G980" s="51">
        <v>3.48</v>
      </c>
      <c r="H980" s="13">
        <f t="shared" si="16"/>
        <v>181792.45000000295</v>
      </c>
      <c r="I980" s="51"/>
    </row>
    <row r="981" spans="1:9" hidden="1" x14ac:dyDescent="0.25">
      <c r="A981" s="15"/>
      <c r="B981" s="15"/>
      <c r="C981" s="53">
        <v>42534</v>
      </c>
      <c r="D981" s="15" t="s">
        <v>169</v>
      </c>
      <c r="E981" s="15" t="s">
        <v>625</v>
      </c>
      <c r="F981" s="51"/>
      <c r="G981" s="51">
        <v>9137.84</v>
      </c>
      <c r="H981" s="13">
        <f t="shared" si="16"/>
        <v>172654.61000000295</v>
      </c>
      <c r="I981" s="51"/>
    </row>
    <row r="982" spans="1:9" hidden="1" x14ac:dyDescent="0.25">
      <c r="A982" s="15"/>
      <c r="B982" s="15"/>
      <c r="C982" s="53">
        <v>42534</v>
      </c>
      <c r="D982" s="15" t="s">
        <v>37</v>
      </c>
      <c r="E982" s="15" t="s">
        <v>83</v>
      </c>
      <c r="F982" s="51"/>
      <c r="G982" s="51">
        <v>3.48</v>
      </c>
      <c r="H982" s="13">
        <f t="shared" si="16"/>
        <v>172651.13000000294</v>
      </c>
      <c r="I982" s="51"/>
    </row>
    <row r="983" spans="1:9" hidden="1" x14ac:dyDescent="0.25">
      <c r="A983" s="15"/>
      <c r="B983" s="15"/>
      <c r="C983" s="53">
        <v>42534</v>
      </c>
      <c r="D983" s="15" t="s">
        <v>669</v>
      </c>
      <c r="E983" s="15" t="s">
        <v>691</v>
      </c>
      <c r="F983" s="51"/>
      <c r="G983" s="51">
        <v>4326.8</v>
      </c>
      <c r="H983" s="13">
        <f t="shared" si="16"/>
        <v>168324.33000000296</v>
      </c>
      <c r="I983" s="51"/>
    </row>
    <row r="984" spans="1:9" hidden="1" x14ac:dyDescent="0.25">
      <c r="A984" s="15"/>
      <c r="B984" s="15"/>
      <c r="C984" s="53">
        <v>42534</v>
      </c>
      <c r="D984" s="15" t="s">
        <v>37</v>
      </c>
      <c r="E984" s="15" t="s">
        <v>83</v>
      </c>
      <c r="F984" s="51"/>
      <c r="G984" s="51">
        <v>10.32</v>
      </c>
      <c r="H984" s="13">
        <f t="shared" si="16"/>
        <v>168314.01000000295</v>
      </c>
      <c r="I984" s="51"/>
    </row>
    <row r="985" spans="1:9" hidden="1" x14ac:dyDescent="0.25">
      <c r="A985" s="15"/>
      <c r="B985" s="15"/>
      <c r="C985" s="53">
        <v>42534</v>
      </c>
      <c r="D985" s="15" t="s">
        <v>170</v>
      </c>
      <c r="E985" s="15" t="s">
        <v>673</v>
      </c>
      <c r="F985" s="51"/>
      <c r="G985" s="51">
        <v>10292</v>
      </c>
      <c r="H985" s="13">
        <f t="shared" si="16"/>
        <v>158022.01000000295</v>
      </c>
      <c r="I985" s="51"/>
    </row>
    <row r="986" spans="1:9" hidden="1" x14ac:dyDescent="0.25">
      <c r="A986" s="15"/>
      <c r="B986" s="15"/>
      <c r="C986" s="53">
        <v>42534</v>
      </c>
      <c r="D986" s="15" t="s">
        <v>37</v>
      </c>
      <c r="E986" s="15" t="s">
        <v>83</v>
      </c>
      <c r="F986" s="51"/>
      <c r="G986" s="51">
        <v>3.48</v>
      </c>
      <c r="H986" s="13">
        <f t="shared" si="16"/>
        <v>158018.53000000294</v>
      </c>
      <c r="I986" s="51"/>
    </row>
    <row r="987" spans="1:9" hidden="1" x14ac:dyDescent="0.25">
      <c r="A987" s="15"/>
      <c r="B987" s="15"/>
      <c r="C987" s="53">
        <v>42534</v>
      </c>
      <c r="D987" s="15" t="s">
        <v>117</v>
      </c>
      <c r="E987" s="15" t="s">
        <v>137</v>
      </c>
      <c r="F987" s="51"/>
      <c r="G987" s="51">
        <v>3989</v>
      </c>
      <c r="H987" s="13">
        <f t="shared" si="16"/>
        <v>154029.53000000294</v>
      </c>
      <c r="I987" s="51"/>
    </row>
    <row r="988" spans="1:9" hidden="1" x14ac:dyDescent="0.25">
      <c r="A988" s="15"/>
      <c r="B988" s="15"/>
      <c r="C988" s="53">
        <v>42534</v>
      </c>
      <c r="D988" s="15" t="s">
        <v>37</v>
      </c>
      <c r="E988" s="15" t="s">
        <v>83</v>
      </c>
      <c r="F988" s="51"/>
      <c r="G988" s="51">
        <v>3.48</v>
      </c>
      <c r="H988" s="13">
        <f t="shared" si="16"/>
        <v>154026.05000000293</v>
      </c>
      <c r="I988" s="51"/>
    </row>
    <row r="989" spans="1:9" hidden="1" x14ac:dyDescent="0.25">
      <c r="A989" s="15"/>
      <c r="B989" s="15"/>
      <c r="C989" s="53">
        <v>42534</v>
      </c>
      <c r="D989" s="15" t="s">
        <v>117</v>
      </c>
      <c r="E989" s="15" t="s">
        <v>549</v>
      </c>
      <c r="F989" s="51"/>
      <c r="G989" s="51">
        <v>4641</v>
      </c>
      <c r="H989" s="13">
        <f t="shared" si="16"/>
        <v>149385.05000000293</v>
      </c>
      <c r="I989" s="51"/>
    </row>
    <row r="990" spans="1:9" hidden="1" x14ac:dyDescent="0.25">
      <c r="A990" s="15"/>
      <c r="B990" s="15"/>
      <c r="C990" s="53">
        <v>42534</v>
      </c>
      <c r="D990" s="15" t="s">
        <v>37</v>
      </c>
      <c r="E990" s="15" t="s">
        <v>83</v>
      </c>
      <c r="F990" s="51"/>
      <c r="G990" s="51">
        <v>3.48</v>
      </c>
      <c r="H990" s="13">
        <f t="shared" si="16"/>
        <v>149381.57000000292</v>
      </c>
      <c r="I990" s="51"/>
    </row>
    <row r="991" spans="1:9" hidden="1" x14ac:dyDescent="0.25">
      <c r="A991" s="15"/>
      <c r="B991" s="15"/>
      <c r="C991" s="53">
        <v>42534</v>
      </c>
      <c r="D991" s="15" t="s">
        <v>440</v>
      </c>
      <c r="E991" s="15" t="s">
        <v>692</v>
      </c>
      <c r="F991" s="51"/>
      <c r="G991" s="51">
        <v>10102.44</v>
      </c>
      <c r="H991" s="13">
        <f t="shared" si="16"/>
        <v>139279.13000000292</v>
      </c>
      <c r="I991" s="51"/>
    </row>
    <row r="992" spans="1:9" hidden="1" x14ac:dyDescent="0.25">
      <c r="A992" s="15"/>
      <c r="B992" s="15"/>
      <c r="C992" s="53">
        <v>42534</v>
      </c>
      <c r="D992" s="15" t="s">
        <v>37</v>
      </c>
      <c r="E992" s="15" t="s">
        <v>83</v>
      </c>
      <c r="F992" s="51"/>
      <c r="G992" s="51">
        <v>3.48</v>
      </c>
      <c r="H992" s="13">
        <f t="shared" si="16"/>
        <v>139275.6500000029</v>
      </c>
      <c r="I992" s="51"/>
    </row>
    <row r="993" spans="1:9" hidden="1" x14ac:dyDescent="0.25">
      <c r="A993" s="15"/>
      <c r="B993" s="15"/>
      <c r="C993" s="53">
        <v>42534</v>
      </c>
      <c r="D993" s="15" t="s">
        <v>145</v>
      </c>
      <c r="E993" s="15" t="s">
        <v>146</v>
      </c>
      <c r="F993" s="51"/>
      <c r="G993" s="51">
        <v>4955</v>
      </c>
      <c r="H993" s="13">
        <f t="shared" si="16"/>
        <v>134320.6500000029</v>
      </c>
      <c r="I993" s="51"/>
    </row>
    <row r="994" spans="1:9" hidden="1" x14ac:dyDescent="0.25">
      <c r="A994" s="15"/>
      <c r="B994" s="15"/>
      <c r="C994" s="53">
        <v>42534</v>
      </c>
      <c r="D994" s="15" t="s">
        <v>174</v>
      </c>
      <c r="E994" s="15" t="s">
        <v>518</v>
      </c>
      <c r="F994" s="51"/>
      <c r="G994" s="51">
        <v>13224</v>
      </c>
      <c r="H994" s="13">
        <f t="shared" si="16"/>
        <v>121096.6500000029</v>
      </c>
      <c r="I994" s="51"/>
    </row>
    <row r="995" spans="1:9" hidden="1" x14ac:dyDescent="0.25">
      <c r="A995" s="15"/>
      <c r="B995" s="15"/>
      <c r="C995" s="53">
        <v>42534</v>
      </c>
      <c r="D995" s="15" t="s">
        <v>37</v>
      </c>
      <c r="E995" s="15" t="s">
        <v>83</v>
      </c>
      <c r="F995" s="51"/>
      <c r="G995" s="51">
        <v>3.48</v>
      </c>
      <c r="H995" s="13">
        <f t="shared" si="16"/>
        <v>121093.17000000291</v>
      </c>
      <c r="I995" s="51"/>
    </row>
    <row r="996" spans="1:9" hidden="1" x14ac:dyDescent="0.25">
      <c r="A996" s="15"/>
      <c r="B996" s="15"/>
      <c r="C996" s="53">
        <v>42535</v>
      </c>
      <c r="D996" s="15" t="s">
        <v>34</v>
      </c>
      <c r="E996" s="15" t="s">
        <v>383</v>
      </c>
      <c r="F996" s="51">
        <v>500000</v>
      </c>
      <c r="G996" s="51"/>
      <c r="H996" s="13">
        <f t="shared" si="16"/>
        <v>621093.17000000295</v>
      </c>
      <c r="I996" s="51"/>
    </row>
    <row r="997" spans="1:9" x14ac:dyDescent="0.25">
      <c r="A997" s="15">
        <v>4427</v>
      </c>
      <c r="B997" s="53">
        <v>42535</v>
      </c>
      <c r="C997" s="53"/>
      <c r="D997" s="15" t="s">
        <v>432</v>
      </c>
      <c r="E997" s="15" t="s">
        <v>693</v>
      </c>
      <c r="F997" s="51"/>
      <c r="G997" s="51">
        <v>92319.7</v>
      </c>
      <c r="H997" s="13">
        <f t="shared" si="16"/>
        <v>528773.470000003</v>
      </c>
      <c r="I997" s="51"/>
    </row>
    <row r="998" spans="1:9" x14ac:dyDescent="0.25">
      <c r="A998" s="15">
        <v>4428</v>
      </c>
      <c r="B998" s="53">
        <v>42535</v>
      </c>
      <c r="C998" s="53"/>
      <c r="D998" s="15" t="s">
        <v>432</v>
      </c>
      <c r="E998" s="15" t="s">
        <v>142</v>
      </c>
      <c r="F998" s="51"/>
      <c r="G998" s="51">
        <v>29824.39</v>
      </c>
      <c r="H998" s="13">
        <f t="shared" si="16"/>
        <v>498949.08000000298</v>
      </c>
      <c r="I998" s="51"/>
    </row>
    <row r="999" spans="1:9" hidden="1" x14ac:dyDescent="0.25">
      <c r="A999" s="15"/>
      <c r="B999" s="53"/>
      <c r="C999" s="53">
        <v>42535</v>
      </c>
      <c r="D999" s="15" t="s">
        <v>34</v>
      </c>
      <c r="E999" s="15" t="s">
        <v>722</v>
      </c>
      <c r="F999" s="51"/>
      <c r="G999" s="51">
        <v>282948</v>
      </c>
      <c r="H999" s="13">
        <f t="shared" si="16"/>
        <v>216001.08000000298</v>
      </c>
      <c r="I999" s="51"/>
    </row>
    <row r="1000" spans="1:9" hidden="1" x14ac:dyDescent="0.25">
      <c r="A1000" s="15"/>
      <c r="B1000" s="53"/>
      <c r="C1000" s="53">
        <v>42535</v>
      </c>
      <c r="D1000" s="15" t="s">
        <v>37</v>
      </c>
      <c r="E1000" s="15" t="s">
        <v>723</v>
      </c>
      <c r="F1000" s="51"/>
      <c r="G1000" s="51">
        <v>1148.4000000000001</v>
      </c>
      <c r="H1000" s="13">
        <f t="shared" si="16"/>
        <v>214852.68000000299</v>
      </c>
      <c r="I1000" s="51"/>
    </row>
    <row r="1001" spans="1:9" hidden="1" x14ac:dyDescent="0.25">
      <c r="A1001" s="15"/>
      <c r="B1001" s="15"/>
      <c r="C1001" s="53">
        <v>42536</v>
      </c>
      <c r="D1001" s="15" t="s">
        <v>89</v>
      </c>
      <c r="E1001" s="15" t="s">
        <v>36</v>
      </c>
      <c r="F1001" s="51"/>
      <c r="G1001" s="51">
        <v>41384.5</v>
      </c>
      <c r="H1001" s="13">
        <f t="shared" si="16"/>
        <v>173468.18000000299</v>
      </c>
      <c r="I1001" s="51"/>
    </row>
    <row r="1002" spans="1:9" hidden="1" x14ac:dyDescent="0.25">
      <c r="A1002" s="15"/>
      <c r="B1002" s="15"/>
      <c r="C1002" s="53">
        <v>42536</v>
      </c>
      <c r="D1002" s="15" t="s">
        <v>37</v>
      </c>
      <c r="E1002" s="15" t="s">
        <v>83</v>
      </c>
      <c r="F1002" s="51"/>
      <c r="G1002" s="51">
        <v>3.48</v>
      </c>
      <c r="H1002" s="13">
        <f t="shared" si="16"/>
        <v>173464.70000000298</v>
      </c>
      <c r="I1002" s="51"/>
    </row>
    <row r="1003" spans="1:9" hidden="1" x14ac:dyDescent="0.25">
      <c r="A1003" s="15"/>
      <c r="B1003" s="15"/>
      <c r="C1003" s="53">
        <v>42536</v>
      </c>
      <c r="D1003" s="15" t="s">
        <v>438</v>
      </c>
      <c r="E1003" s="15" t="s">
        <v>694</v>
      </c>
      <c r="F1003" s="51"/>
      <c r="G1003" s="51">
        <v>42499.99</v>
      </c>
      <c r="H1003" s="13">
        <f t="shared" si="16"/>
        <v>130964.71000000299</v>
      </c>
      <c r="I1003" s="51"/>
    </row>
    <row r="1004" spans="1:9" hidden="1" x14ac:dyDescent="0.25">
      <c r="A1004" s="15"/>
      <c r="B1004" s="15"/>
      <c r="C1004" s="53">
        <v>42536</v>
      </c>
      <c r="D1004" s="15" t="s">
        <v>37</v>
      </c>
      <c r="E1004" s="15" t="s">
        <v>83</v>
      </c>
      <c r="F1004" s="51"/>
      <c r="G1004" s="51">
        <v>3.48</v>
      </c>
      <c r="H1004" s="13">
        <f t="shared" si="16"/>
        <v>130961.23000000299</v>
      </c>
      <c r="I1004" s="51"/>
    </row>
    <row r="1005" spans="1:9" hidden="1" x14ac:dyDescent="0.25">
      <c r="A1005" s="15"/>
      <c r="B1005" s="15"/>
      <c r="C1005" s="53">
        <v>42536</v>
      </c>
      <c r="D1005" s="15" t="s">
        <v>312</v>
      </c>
      <c r="E1005" s="15" t="s">
        <v>695</v>
      </c>
      <c r="F1005" s="51"/>
      <c r="G1005" s="51">
        <v>8682.0400000000009</v>
      </c>
      <c r="H1005" s="13">
        <f t="shared" si="16"/>
        <v>122279.190000003</v>
      </c>
      <c r="I1005" s="51"/>
    </row>
    <row r="1006" spans="1:9" hidden="1" x14ac:dyDescent="0.25">
      <c r="A1006" s="15"/>
      <c r="B1006" s="15"/>
      <c r="C1006" s="53">
        <v>42536</v>
      </c>
      <c r="D1006" s="15" t="s">
        <v>37</v>
      </c>
      <c r="E1006" s="15" t="s">
        <v>83</v>
      </c>
      <c r="F1006" s="51"/>
      <c r="G1006" s="51">
        <v>3.48</v>
      </c>
      <c r="H1006" s="13">
        <f t="shared" si="16"/>
        <v>122275.710000003</v>
      </c>
      <c r="I1006" s="51"/>
    </row>
    <row r="1007" spans="1:9" hidden="1" x14ac:dyDescent="0.25">
      <c r="A1007" s="15"/>
      <c r="B1007" s="15"/>
      <c r="C1007" s="53">
        <v>42536</v>
      </c>
      <c r="D1007" s="15" t="s">
        <v>37</v>
      </c>
      <c r="E1007" s="58" t="s">
        <v>716</v>
      </c>
      <c r="F1007" s="51"/>
      <c r="G1007" s="51">
        <v>3.48</v>
      </c>
      <c r="H1007" s="13">
        <f t="shared" si="16"/>
        <v>122272.23000000301</v>
      </c>
      <c r="I1007" s="51"/>
    </row>
    <row r="1008" spans="1:9" hidden="1" x14ac:dyDescent="0.25">
      <c r="A1008" s="15"/>
      <c r="B1008" s="15"/>
      <c r="C1008" s="53">
        <v>42536</v>
      </c>
      <c r="D1008" s="15" t="s">
        <v>37</v>
      </c>
      <c r="E1008" s="58" t="s">
        <v>564</v>
      </c>
      <c r="F1008" s="51"/>
      <c r="G1008" s="51">
        <v>3.48</v>
      </c>
      <c r="H1008" s="13">
        <f t="shared" si="16"/>
        <v>122268.75000000301</v>
      </c>
      <c r="I1008" s="51"/>
    </row>
    <row r="1009" spans="1:9" s="83" customFormat="1" hidden="1" x14ac:dyDescent="0.25">
      <c r="A1009" s="20"/>
      <c r="B1009" s="20"/>
      <c r="C1009" s="23">
        <v>42541</v>
      </c>
      <c r="D1009" s="20" t="s">
        <v>34</v>
      </c>
      <c r="E1009" s="20" t="s">
        <v>383</v>
      </c>
      <c r="F1009" s="24">
        <v>500000</v>
      </c>
      <c r="G1009" s="24"/>
      <c r="H1009" s="13">
        <f t="shared" si="16"/>
        <v>622268.75000000303</v>
      </c>
      <c r="I1009" s="24"/>
    </row>
    <row r="1010" spans="1:9" hidden="1" x14ac:dyDescent="0.25">
      <c r="A1010" s="15"/>
      <c r="B1010" s="15"/>
      <c r="C1010" s="53">
        <v>42541</v>
      </c>
      <c r="D1010" s="15" t="s">
        <v>591</v>
      </c>
      <c r="E1010" s="15" t="s">
        <v>696</v>
      </c>
      <c r="F1010" s="51"/>
      <c r="G1010" s="51">
        <v>5902.08</v>
      </c>
      <c r="H1010" s="13">
        <f t="shared" si="16"/>
        <v>616366.67000000307</v>
      </c>
      <c r="I1010" s="51"/>
    </row>
    <row r="1011" spans="1:9" hidden="1" x14ac:dyDescent="0.25">
      <c r="A1011" s="15"/>
      <c r="B1011" s="15"/>
      <c r="C1011" s="53">
        <v>42541</v>
      </c>
      <c r="D1011" s="15" t="s">
        <v>37</v>
      </c>
      <c r="E1011" s="15" t="s">
        <v>83</v>
      </c>
      <c r="F1011" s="51"/>
      <c r="G1011" s="51">
        <v>3.48</v>
      </c>
      <c r="H1011" s="13">
        <f t="shared" si="16"/>
        <v>616363.19000000309</v>
      </c>
      <c r="I1011" s="51"/>
    </row>
    <row r="1012" spans="1:9" hidden="1" x14ac:dyDescent="0.25">
      <c r="A1012" s="15"/>
      <c r="B1012" s="15"/>
      <c r="C1012" s="53">
        <v>42541</v>
      </c>
      <c r="D1012" s="15" t="s">
        <v>145</v>
      </c>
      <c r="E1012" s="15" t="s">
        <v>146</v>
      </c>
      <c r="F1012" s="51"/>
      <c r="G1012" s="51">
        <v>3384</v>
      </c>
      <c r="H1012" s="13">
        <f t="shared" si="16"/>
        <v>612979.19000000309</v>
      </c>
      <c r="I1012" s="51"/>
    </row>
    <row r="1013" spans="1:9" hidden="1" x14ac:dyDescent="0.25">
      <c r="A1013" s="15"/>
      <c r="B1013" s="15"/>
      <c r="C1013" s="53">
        <v>42541</v>
      </c>
      <c r="D1013" s="15" t="s">
        <v>145</v>
      </c>
      <c r="E1013" s="15" t="s">
        <v>146</v>
      </c>
      <c r="F1013" s="51"/>
      <c r="G1013" s="51">
        <v>7648</v>
      </c>
      <c r="H1013" s="13">
        <f t="shared" si="16"/>
        <v>605331.19000000309</v>
      </c>
      <c r="I1013" s="51"/>
    </row>
    <row r="1014" spans="1:9" hidden="1" x14ac:dyDescent="0.25">
      <c r="A1014" s="15"/>
      <c r="B1014" s="15"/>
      <c r="C1014" s="53">
        <v>42541</v>
      </c>
      <c r="D1014" s="15" t="s">
        <v>145</v>
      </c>
      <c r="E1014" s="15" t="s">
        <v>146</v>
      </c>
      <c r="F1014" s="51"/>
      <c r="G1014" s="51">
        <v>141</v>
      </c>
      <c r="H1014" s="13">
        <f t="shared" si="16"/>
        <v>605190.19000000309</v>
      </c>
      <c r="I1014" s="51"/>
    </row>
    <row r="1015" spans="1:9" hidden="1" x14ac:dyDescent="0.25">
      <c r="A1015" s="15"/>
      <c r="B1015" s="15"/>
      <c r="C1015" s="53">
        <v>42541</v>
      </c>
      <c r="D1015" s="15" t="s">
        <v>145</v>
      </c>
      <c r="E1015" s="15" t="s">
        <v>146</v>
      </c>
      <c r="F1015" s="51"/>
      <c r="G1015" s="51">
        <v>136</v>
      </c>
      <c r="H1015" s="13">
        <f t="shared" si="16"/>
        <v>605054.19000000309</v>
      </c>
      <c r="I1015" s="51"/>
    </row>
    <row r="1016" spans="1:9" hidden="1" x14ac:dyDescent="0.25">
      <c r="A1016" s="15"/>
      <c r="B1016" s="15"/>
      <c r="C1016" s="53">
        <v>42541</v>
      </c>
      <c r="D1016" s="15" t="s">
        <v>145</v>
      </c>
      <c r="E1016" s="15" t="s">
        <v>146</v>
      </c>
      <c r="F1016" s="51"/>
      <c r="G1016" s="51">
        <v>803</v>
      </c>
      <c r="H1016" s="13">
        <f t="shared" si="16"/>
        <v>604251.19000000309</v>
      </c>
      <c r="I1016" s="51"/>
    </row>
    <row r="1017" spans="1:9" hidden="1" x14ac:dyDescent="0.25">
      <c r="A1017" s="15"/>
      <c r="B1017" s="15"/>
      <c r="C1017" s="53">
        <v>42541</v>
      </c>
      <c r="D1017" s="15" t="s">
        <v>145</v>
      </c>
      <c r="E1017" s="15" t="s">
        <v>146</v>
      </c>
      <c r="F1017" s="51"/>
      <c r="G1017" s="51">
        <v>447</v>
      </c>
      <c r="H1017" s="13">
        <f t="shared" si="16"/>
        <v>603804.19000000309</v>
      </c>
      <c r="I1017" s="51"/>
    </row>
    <row r="1018" spans="1:9" hidden="1" x14ac:dyDescent="0.25">
      <c r="A1018" s="15"/>
      <c r="B1018" s="15"/>
      <c r="C1018" s="53">
        <v>42541</v>
      </c>
      <c r="D1018" s="15" t="s">
        <v>145</v>
      </c>
      <c r="E1018" s="15" t="s">
        <v>146</v>
      </c>
      <c r="F1018" s="51"/>
      <c r="G1018" s="51">
        <v>3035</v>
      </c>
      <c r="H1018" s="13">
        <f t="shared" si="16"/>
        <v>600769.19000000309</v>
      </c>
      <c r="I1018" s="51"/>
    </row>
    <row r="1019" spans="1:9" hidden="1" x14ac:dyDescent="0.25">
      <c r="A1019" s="15"/>
      <c r="B1019" s="15"/>
      <c r="C1019" s="53">
        <v>42541</v>
      </c>
      <c r="D1019" s="15" t="s">
        <v>145</v>
      </c>
      <c r="E1019" s="15" t="s">
        <v>146</v>
      </c>
      <c r="F1019" s="51"/>
      <c r="G1019" s="51">
        <v>167</v>
      </c>
      <c r="H1019" s="13">
        <f t="shared" si="16"/>
        <v>600602.19000000309</v>
      </c>
      <c r="I1019" s="51"/>
    </row>
    <row r="1020" spans="1:9" hidden="1" x14ac:dyDescent="0.25">
      <c r="A1020" s="15"/>
      <c r="B1020" s="15"/>
      <c r="C1020" s="53">
        <v>42541</v>
      </c>
      <c r="D1020" s="15" t="s">
        <v>681</v>
      </c>
      <c r="E1020" s="15" t="s">
        <v>682</v>
      </c>
      <c r="F1020" s="51"/>
      <c r="G1020" s="51">
        <v>3776.96</v>
      </c>
      <c r="H1020" s="13">
        <f t="shared" si="16"/>
        <v>596825.23000000312</v>
      </c>
      <c r="I1020" s="51"/>
    </row>
    <row r="1021" spans="1:9" hidden="1" x14ac:dyDescent="0.25">
      <c r="A1021" s="15"/>
      <c r="B1021" s="15"/>
      <c r="C1021" s="53">
        <v>42541</v>
      </c>
      <c r="D1021" s="15" t="s">
        <v>37</v>
      </c>
      <c r="E1021" s="15" t="s">
        <v>83</v>
      </c>
      <c r="F1021" s="51"/>
      <c r="G1021" s="51">
        <v>3.48</v>
      </c>
      <c r="H1021" s="13">
        <f t="shared" si="16"/>
        <v>596821.75000000314</v>
      </c>
      <c r="I1021" s="51"/>
    </row>
    <row r="1022" spans="1:9" hidden="1" x14ac:dyDescent="0.25">
      <c r="A1022" s="15"/>
      <c r="B1022" s="15"/>
      <c r="C1022" s="53">
        <v>42541</v>
      </c>
      <c r="D1022" s="15" t="s">
        <v>115</v>
      </c>
      <c r="E1022" s="15" t="s">
        <v>697</v>
      </c>
      <c r="F1022" s="51"/>
      <c r="G1022" s="51">
        <v>127617</v>
      </c>
      <c r="H1022" s="13">
        <f t="shared" si="16"/>
        <v>469204.75000000314</v>
      </c>
      <c r="I1022" s="51"/>
    </row>
    <row r="1023" spans="1:9" hidden="1" x14ac:dyDescent="0.25">
      <c r="A1023" s="15"/>
      <c r="B1023" s="15"/>
      <c r="C1023" s="53">
        <v>42541</v>
      </c>
      <c r="D1023" s="15" t="s">
        <v>37</v>
      </c>
      <c r="E1023" s="15" t="s">
        <v>83</v>
      </c>
      <c r="F1023" s="51"/>
      <c r="G1023" s="51">
        <v>3.48</v>
      </c>
      <c r="H1023" s="13">
        <f t="shared" si="16"/>
        <v>469201.27000000316</v>
      </c>
      <c r="I1023" s="51"/>
    </row>
    <row r="1024" spans="1:9" hidden="1" x14ac:dyDescent="0.25">
      <c r="A1024" s="15"/>
      <c r="B1024" s="15"/>
      <c r="C1024" s="53">
        <v>42541</v>
      </c>
      <c r="D1024" s="15" t="s">
        <v>626</v>
      </c>
      <c r="E1024" s="15" t="s">
        <v>698</v>
      </c>
      <c r="F1024" s="51"/>
      <c r="G1024" s="51">
        <v>3300</v>
      </c>
      <c r="H1024" s="13">
        <f t="shared" si="16"/>
        <v>465901.27000000316</v>
      </c>
      <c r="I1024" s="51"/>
    </row>
    <row r="1025" spans="1:9" hidden="1" x14ac:dyDescent="0.25">
      <c r="A1025" s="15"/>
      <c r="B1025" s="15"/>
      <c r="C1025" s="53">
        <v>42541</v>
      </c>
      <c r="D1025" s="15" t="s">
        <v>37</v>
      </c>
      <c r="E1025" s="15" t="s">
        <v>83</v>
      </c>
      <c r="F1025" s="51"/>
      <c r="G1025" s="51">
        <v>3.48</v>
      </c>
      <c r="H1025" s="13">
        <f t="shared" si="16"/>
        <v>465897.79000000318</v>
      </c>
      <c r="I1025" s="51"/>
    </row>
    <row r="1026" spans="1:9" hidden="1" x14ac:dyDescent="0.25">
      <c r="A1026" s="15"/>
      <c r="B1026" s="15"/>
      <c r="C1026" s="53">
        <v>42541</v>
      </c>
      <c r="D1026" s="15" t="s">
        <v>683</v>
      </c>
      <c r="E1026" s="15" t="s">
        <v>699</v>
      </c>
      <c r="F1026" s="51"/>
      <c r="G1026" s="51">
        <v>1060</v>
      </c>
      <c r="H1026" s="13">
        <f t="shared" si="16"/>
        <v>464837.79000000318</v>
      </c>
      <c r="I1026" s="51"/>
    </row>
    <row r="1027" spans="1:9" hidden="1" x14ac:dyDescent="0.25">
      <c r="A1027" s="15"/>
      <c r="B1027" s="15"/>
      <c r="C1027" s="53">
        <v>42541</v>
      </c>
      <c r="D1027" s="15" t="s">
        <v>37</v>
      </c>
      <c r="E1027" s="15" t="s">
        <v>83</v>
      </c>
      <c r="F1027" s="51"/>
      <c r="G1027" s="51">
        <v>3.48</v>
      </c>
      <c r="H1027" s="13">
        <f t="shared" si="16"/>
        <v>464834.3100000032</v>
      </c>
      <c r="I1027" s="51"/>
    </row>
    <row r="1028" spans="1:9" hidden="1" x14ac:dyDescent="0.25">
      <c r="A1028" s="15"/>
      <c r="B1028" s="15"/>
      <c r="C1028" s="53">
        <v>42542</v>
      </c>
      <c r="D1028" s="15" t="s">
        <v>442</v>
      </c>
      <c r="E1028" s="15" t="s">
        <v>615</v>
      </c>
      <c r="F1028" s="51"/>
      <c r="G1028" s="51">
        <v>316</v>
      </c>
      <c r="H1028" s="13">
        <f t="shared" si="16"/>
        <v>464518.3100000032</v>
      </c>
      <c r="I1028" s="51"/>
    </row>
    <row r="1029" spans="1:9" hidden="1" x14ac:dyDescent="0.25">
      <c r="A1029" s="15"/>
      <c r="B1029" s="15"/>
      <c r="C1029" s="53">
        <v>42542</v>
      </c>
      <c r="D1029" s="15" t="s">
        <v>37</v>
      </c>
      <c r="E1029" s="15" t="s">
        <v>83</v>
      </c>
      <c r="F1029" s="51"/>
      <c r="G1029" s="51">
        <v>3.48</v>
      </c>
      <c r="H1029" s="13">
        <f t="shared" si="16"/>
        <v>464514.83000000322</v>
      </c>
      <c r="I1029" s="51"/>
    </row>
    <row r="1030" spans="1:9" hidden="1" x14ac:dyDescent="0.25">
      <c r="A1030" s="15"/>
      <c r="B1030" s="15"/>
      <c r="C1030" s="53">
        <v>42542</v>
      </c>
      <c r="D1030" s="15" t="s">
        <v>442</v>
      </c>
      <c r="E1030" s="15" t="s">
        <v>253</v>
      </c>
      <c r="F1030" s="51"/>
      <c r="G1030" s="51">
        <v>1005.2</v>
      </c>
      <c r="H1030" s="13">
        <f t="shared" si="16"/>
        <v>463509.63000000321</v>
      </c>
      <c r="I1030" s="51"/>
    </row>
    <row r="1031" spans="1:9" hidden="1" x14ac:dyDescent="0.25">
      <c r="A1031" s="15"/>
      <c r="B1031" s="15"/>
      <c r="C1031" s="53">
        <v>42542</v>
      </c>
      <c r="D1031" s="15" t="s">
        <v>37</v>
      </c>
      <c r="E1031" s="15" t="s">
        <v>83</v>
      </c>
      <c r="F1031" s="51"/>
      <c r="G1031" s="51">
        <v>3.48</v>
      </c>
      <c r="H1031" s="13">
        <f t="shared" si="16"/>
        <v>463506.15000000322</v>
      </c>
      <c r="I1031" s="51"/>
    </row>
    <row r="1032" spans="1:9" hidden="1" x14ac:dyDescent="0.25">
      <c r="A1032" s="15"/>
      <c r="B1032" s="15"/>
      <c r="C1032" s="53">
        <v>42542</v>
      </c>
      <c r="D1032" s="15" t="s">
        <v>144</v>
      </c>
      <c r="E1032" s="15" t="s">
        <v>451</v>
      </c>
      <c r="F1032" s="51"/>
      <c r="G1032" s="51">
        <v>538</v>
      </c>
      <c r="H1032" s="13">
        <f t="shared" si="16"/>
        <v>462968.15000000322</v>
      </c>
      <c r="I1032" s="51"/>
    </row>
    <row r="1033" spans="1:9" hidden="1" x14ac:dyDescent="0.25">
      <c r="A1033" s="15"/>
      <c r="B1033" s="15"/>
      <c r="C1033" s="53">
        <v>42542</v>
      </c>
      <c r="D1033" s="15" t="s">
        <v>144</v>
      </c>
      <c r="E1033" s="15" t="s">
        <v>451</v>
      </c>
      <c r="F1033" s="51"/>
      <c r="G1033" s="51">
        <v>538</v>
      </c>
      <c r="H1033" s="13">
        <f t="shared" si="16"/>
        <v>462430.15000000322</v>
      </c>
      <c r="I1033" s="51"/>
    </row>
    <row r="1034" spans="1:9" hidden="1" x14ac:dyDescent="0.25">
      <c r="A1034" s="15"/>
      <c r="B1034" s="15"/>
      <c r="C1034" s="53">
        <v>42542</v>
      </c>
      <c r="D1034" s="15" t="s">
        <v>144</v>
      </c>
      <c r="E1034" s="15" t="s">
        <v>451</v>
      </c>
      <c r="F1034" s="51"/>
      <c r="G1034" s="51">
        <v>1468</v>
      </c>
      <c r="H1034" s="13">
        <f t="shared" ref="H1034:H1097" si="17">H1033+F1034-G1034</f>
        <v>460962.15000000322</v>
      </c>
      <c r="I1034" s="51"/>
    </row>
    <row r="1035" spans="1:9" hidden="1" x14ac:dyDescent="0.25">
      <c r="A1035" s="15"/>
      <c r="B1035" s="15"/>
      <c r="C1035" s="53">
        <v>42542</v>
      </c>
      <c r="D1035" s="15" t="s">
        <v>144</v>
      </c>
      <c r="E1035" s="15" t="s">
        <v>451</v>
      </c>
      <c r="F1035" s="51"/>
      <c r="G1035" s="51">
        <v>1468</v>
      </c>
      <c r="H1035" s="13">
        <f t="shared" si="17"/>
        <v>459494.15000000322</v>
      </c>
      <c r="I1035" s="51"/>
    </row>
    <row r="1036" spans="1:9" hidden="1" x14ac:dyDescent="0.25">
      <c r="A1036" s="15"/>
      <c r="B1036" s="15"/>
      <c r="C1036" s="53">
        <v>42542</v>
      </c>
      <c r="D1036" s="15" t="s">
        <v>144</v>
      </c>
      <c r="E1036" s="15" t="s">
        <v>451</v>
      </c>
      <c r="F1036" s="51"/>
      <c r="G1036" s="51">
        <v>2251</v>
      </c>
      <c r="H1036" s="13">
        <f t="shared" si="17"/>
        <v>457243.15000000322</v>
      </c>
      <c r="I1036" s="51"/>
    </row>
    <row r="1037" spans="1:9" hidden="1" x14ac:dyDescent="0.25">
      <c r="A1037" s="15"/>
      <c r="B1037" s="15"/>
      <c r="C1037" s="53">
        <v>42542</v>
      </c>
      <c r="D1037" s="15" t="s">
        <v>169</v>
      </c>
      <c r="E1037" s="15" t="s">
        <v>139</v>
      </c>
      <c r="F1037" s="51"/>
      <c r="G1037" s="51">
        <v>947.4</v>
      </c>
      <c r="H1037" s="13">
        <f t="shared" si="17"/>
        <v>456295.7500000032</v>
      </c>
      <c r="I1037" s="51"/>
    </row>
    <row r="1038" spans="1:9" hidden="1" x14ac:dyDescent="0.25">
      <c r="A1038" s="15"/>
      <c r="B1038" s="15"/>
      <c r="C1038" s="53">
        <v>42542</v>
      </c>
      <c r="D1038" s="15" t="s">
        <v>37</v>
      </c>
      <c r="E1038" s="15" t="s">
        <v>83</v>
      </c>
      <c r="F1038" s="51"/>
      <c r="G1038" s="51">
        <v>3.48</v>
      </c>
      <c r="H1038" s="13">
        <f t="shared" si="17"/>
        <v>456292.27000000322</v>
      </c>
      <c r="I1038" s="51"/>
    </row>
    <row r="1039" spans="1:9" hidden="1" x14ac:dyDescent="0.25">
      <c r="A1039" s="15"/>
      <c r="B1039" s="15"/>
      <c r="C1039" s="53">
        <v>42542</v>
      </c>
      <c r="D1039" s="15" t="s">
        <v>224</v>
      </c>
      <c r="E1039" s="15" t="s">
        <v>700</v>
      </c>
      <c r="F1039" s="51"/>
      <c r="G1039" s="51">
        <v>26000</v>
      </c>
      <c r="H1039" s="13">
        <f t="shared" si="17"/>
        <v>430292.27000000322</v>
      </c>
      <c r="I1039" s="51"/>
    </row>
    <row r="1040" spans="1:9" hidden="1" x14ac:dyDescent="0.25">
      <c r="A1040" s="15"/>
      <c r="B1040" s="15"/>
      <c r="C1040" s="53">
        <v>42542</v>
      </c>
      <c r="D1040" s="15" t="s">
        <v>37</v>
      </c>
      <c r="E1040" s="15" t="s">
        <v>83</v>
      </c>
      <c r="F1040" s="51"/>
      <c r="G1040" s="51">
        <v>3.48</v>
      </c>
      <c r="H1040" s="13">
        <f t="shared" si="17"/>
        <v>430288.79000000324</v>
      </c>
      <c r="I1040" s="51"/>
    </row>
    <row r="1041" spans="1:9" hidden="1" x14ac:dyDescent="0.25">
      <c r="A1041" s="15"/>
      <c r="B1041" s="15"/>
      <c r="C1041" s="53">
        <v>42542</v>
      </c>
      <c r="D1041" s="15" t="s">
        <v>37</v>
      </c>
      <c r="E1041" s="58" t="s">
        <v>419</v>
      </c>
      <c r="F1041" s="51"/>
      <c r="G1041" s="51">
        <v>3.48</v>
      </c>
      <c r="H1041" s="13">
        <f t="shared" si="17"/>
        <v>430285.31000000326</v>
      </c>
      <c r="I1041" s="51"/>
    </row>
    <row r="1042" spans="1:9" hidden="1" x14ac:dyDescent="0.25">
      <c r="A1042" s="15"/>
      <c r="B1042" s="15"/>
      <c r="C1042" s="53">
        <v>42542</v>
      </c>
      <c r="D1042" s="15" t="s">
        <v>37</v>
      </c>
      <c r="E1042" s="58" t="s">
        <v>717</v>
      </c>
      <c r="F1042" s="51"/>
      <c r="G1042" s="51">
        <v>3.48</v>
      </c>
      <c r="H1042" s="13">
        <f t="shared" si="17"/>
        <v>430281.83000000328</v>
      </c>
      <c r="I1042" s="51"/>
    </row>
    <row r="1043" spans="1:9" x14ac:dyDescent="0.25">
      <c r="A1043" s="15">
        <v>4429</v>
      </c>
      <c r="B1043" s="53">
        <v>42544</v>
      </c>
      <c r="C1043" s="53"/>
      <c r="D1043" s="15" t="s">
        <v>432</v>
      </c>
      <c r="E1043" s="15" t="s">
        <v>142</v>
      </c>
      <c r="F1043" s="51"/>
      <c r="G1043" s="51">
        <v>36105.26</v>
      </c>
      <c r="H1043" s="13">
        <f t="shared" si="17"/>
        <v>394176.57000000327</v>
      </c>
      <c r="I1043" s="51"/>
    </row>
    <row r="1044" spans="1:9" hidden="1" x14ac:dyDescent="0.25">
      <c r="A1044" s="15"/>
      <c r="B1044" s="15"/>
      <c r="C1044" s="53">
        <v>42545</v>
      </c>
      <c r="D1044" s="15" t="s">
        <v>145</v>
      </c>
      <c r="E1044" s="15" t="s">
        <v>146</v>
      </c>
      <c r="F1044" s="51"/>
      <c r="G1044" s="51">
        <v>3279</v>
      </c>
      <c r="H1044" s="13">
        <f t="shared" si="17"/>
        <v>390897.57000000327</v>
      </c>
      <c r="I1044" s="51"/>
    </row>
    <row r="1045" spans="1:9" hidden="1" x14ac:dyDescent="0.25">
      <c r="A1045" s="15"/>
      <c r="B1045" s="15"/>
      <c r="C1045" s="53">
        <v>42545</v>
      </c>
      <c r="D1045" s="15" t="s">
        <v>145</v>
      </c>
      <c r="E1045" s="15" t="s">
        <v>146</v>
      </c>
      <c r="F1045" s="51"/>
      <c r="G1045" s="51">
        <v>210</v>
      </c>
      <c r="H1045" s="13">
        <f t="shared" si="17"/>
        <v>390687.57000000327</v>
      </c>
      <c r="I1045" s="51"/>
    </row>
    <row r="1046" spans="1:9" hidden="1" x14ac:dyDescent="0.25">
      <c r="A1046" s="15"/>
      <c r="B1046" s="15"/>
      <c r="C1046" s="53">
        <v>42545</v>
      </c>
      <c r="D1046" s="15" t="s">
        <v>145</v>
      </c>
      <c r="E1046" s="15" t="s">
        <v>146</v>
      </c>
      <c r="F1046" s="51"/>
      <c r="G1046" s="51">
        <v>2386</v>
      </c>
      <c r="H1046" s="13">
        <f t="shared" si="17"/>
        <v>388301.57000000327</v>
      </c>
      <c r="I1046" s="51"/>
    </row>
    <row r="1047" spans="1:9" hidden="1" x14ac:dyDescent="0.25">
      <c r="A1047" s="15"/>
      <c r="B1047" s="15"/>
      <c r="C1047" s="53">
        <v>42545</v>
      </c>
      <c r="D1047" s="15" t="s">
        <v>145</v>
      </c>
      <c r="E1047" s="15" t="s">
        <v>146</v>
      </c>
      <c r="F1047" s="51"/>
      <c r="G1047" s="51">
        <v>939</v>
      </c>
      <c r="H1047" s="13">
        <f t="shared" si="17"/>
        <v>387362.57000000327</v>
      </c>
      <c r="I1047" s="51"/>
    </row>
    <row r="1048" spans="1:9" hidden="1" x14ac:dyDescent="0.25">
      <c r="A1048" s="15"/>
      <c r="B1048" s="15"/>
      <c r="C1048" s="53">
        <v>42545</v>
      </c>
      <c r="D1048" s="15" t="s">
        <v>145</v>
      </c>
      <c r="E1048" s="15" t="s">
        <v>146</v>
      </c>
      <c r="F1048" s="51"/>
      <c r="G1048" s="51">
        <v>579</v>
      </c>
      <c r="H1048" s="13">
        <f t="shared" si="17"/>
        <v>386783.57000000327</v>
      </c>
      <c r="I1048" s="51"/>
    </row>
    <row r="1049" spans="1:9" hidden="1" x14ac:dyDescent="0.25">
      <c r="A1049" s="15"/>
      <c r="B1049" s="15"/>
      <c r="C1049" s="53">
        <v>42545</v>
      </c>
      <c r="D1049" s="15" t="s">
        <v>145</v>
      </c>
      <c r="E1049" s="15" t="s">
        <v>146</v>
      </c>
      <c r="F1049" s="51"/>
      <c r="G1049" s="51">
        <v>152</v>
      </c>
      <c r="H1049" s="13">
        <f t="shared" si="17"/>
        <v>386631.57000000327</v>
      </c>
      <c r="I1049" s="51"/>
    </row>
    <row r="1050" spans="1:9" hidden="1" x14ac:dyDescent="0.25">
      <c r="A1050" s="15"/>
      <c r="B1050" s="15"/>
      <c r="C1050" s="53">
        <v>42545</v>
      </c>
      <c r="D1050" s="15" t="s">
        <v>145</v>
      </c>
      <c r="E1050" s="15" t="s">
        <v>146</v>
      </c>
      <c r="F1050" s="51"/>
      <c r="G1050" s="51">
        <v>148</v>
      </c>
      <c r="H1050" s="13">
        <f t="shared" si="17"/>
        <v>386483.57000000327</v>
      </c>
      <c r="I1050" s="51"/>
    </row>
    <row r="1051" spans="1:9" hidden="1" x14ac:dyDescent="0.25">
      <c r="A1051" s="15"/>
      <c r="B1051" s="15"/>
      <c r="C1051" s="53">
        <v>42545</v>
      </c>
      <c r="D1051" s="15" t="s">
        <v>145</v>
      </c>
      <c r="E1051" s="15" t="s">
        <v>146</v>
      </c>
      <c r="F1051" s="51"/>
      <c r="G1051" s="51">
        <v>3262</v>
      </c>
      <c r="H1051" s="13">
        <f t="shared" si="17"/>
        <v>383221.57000000327</v>
      </c>
      <c r="I1051" s="51"/>
    </row>
    <row r="1052" spans="1:9" hidden="1" x14ac:dyDescent="0.25">
      <c r="A1052" s="15"/>
      <c r="B1052" s="15"/>
      <c r="C1052" s="53">
        <v>42545</v>
      </c>
      <c r="D1052" s="15" t="s">
        <v>145</v>
      </c>
      <c r="E1052" s="15" t="s">
        <v>146</v>
      </c>
      <c r="F1052" s="51"/>
      <c r="G1052" s="51">
        <v>2689</v>
      </c>
      <c r="H1052" s="13">
        <f t="shared" si="17"/>
        <v>380532.57000000327</v>
      </c>
      <c r="I1052" s="51"/>
    </row>
    <row r="1053" spans="1:9" hidden="1" x14ac:dyDescent="0.25">
      <c r="A1053" s="15"/>
      <c r="B1053" s="15"/>
      <c r="C1053" s="53">
        <v>42545</v>
      </c>
      <c r="D1053" s="15" t="s">
        <v>145</v>
      </c>
      <c r="E1053" s="15" t="s">
        <v>146</v>
      </c>
      <c r="F1053" s="51"/>
      <c r="G1053" s="51">
        <v>161</v>
      </c>
      <c r="H1053" s="13">
        <f t="shared" si="17"/>
        <v>380371.57000000327</v>
      </c>
      <c r="I1053" s="51"/>
    </row>
    <row r="1054" spans="1:9" hidden="1" x14ac:dyDescent="0.25">
      <c r="A1054" s="15"/>
      <c r="B1054" s="15"/>
      <c r="C1054" s="53">
        <v>42545</v>
      </c>
      <c r="D1054" s="15" t="s">
        <v>224</v>
      </c>
      <c r="E1054" s="15" t="s">
        <v>464</v>
      </c>
      <c r="F1054" s="51"/>
      <c r="G1054" s="51">
        <v>2797</v>
      </c>
      <c r="H1054" s="13">
        <f t="shared" si="17"/>
        <v>377574.57000000327</v>
      </c>
      <c r="I1054" s="51"/>
    </row>
    <row r="1055" spans="1:9" hidden="1" x14ac:dyDescent="0.25">
      <c r="A1055" s="15"/>
      <c r="B1055" s="15"/>
      <c r="C1055" s="53">
        <v>42545</v>
      </c>
      <c r="D1055" s="15" t="s">
        <v>37</v>
      </c>
      <c r="E1055" s="15" t="s">
        <v>83</v>
      </c>
      <c r="F1055" s="51"/>
      <c r="G1055" s="51">
        <v>3.48</v>
      </c>
      <c r="H1055" s="13">
        <f t="shared" si="17"/>
        <v>377571.09000000329</v>
      </c>
      <c r="I1055" s="51"/>
    </row>
    <row r="1056" spans="1:9" hidden="1" x14ac:dyDescent="0.25">
      <c r="A1056" s="15"/>
      <c r="B1056" s="15"/>
      <c r="C1056" s="53">
        <v>42545</v>
      </c>
      <c r="D1056" s="15" t="s">
        <v>89</v>
      </c>
      <c r="E1056" s="15" t="s">
        <v>36</v>
      </c>
      <c r="F1056" s="51"/>
      <c r="G1056" s="51">
        <v>35712.33</v>
      </c>
      <c r="H1056" s="13">
        <f t="shared" si="17"/>
        <v>341858.76000000327</v>
      </c>
      <c r="I1056" s="51"/>
    </row>
    <row r="1057" spans="1:10" hidden="1" x14ac:dyDescent="0.25">
      <c r="A1057" s="15"/>
      <c r="B1057" s="15"/>
      <c r="C1057" s="53">
        <v>42545</v>
      </c>
      <c r="D1057" s="15" t="s">
        <v>37</v>
      </c>
      <c r="E1057" s="15" t="s">
        <v>83</v>
      </c>
      <c r="F1057" s="51"/>
      <c r="G1057" s="51">
        <v>3.48</v>
      </c>
      <c r="H1057" s="13">
        <f t="shared" si="17"/>
        <v>341855.28000000329</v>
      </c>
      <c r="I1057" s="51"/>
    </row>
    <row r="1058" spans="1:10" hidden="1" x14ac:dyDescent="0.25">
      <c r="A1058" s="15"/>
      <c r="B1058" s="15"/>
      <c r="C1058" s="53">
        <v>42545</v>
      </c>
      <c r="D1058" s="15" t="s">
        <v>313</v>
      </c>
      <c r="E1058" s="15" t="s">
        <v>701</v>
      </c>
      <c r="F1058" s="51"/>
      <c r="G1058" s="51">
        <v>4527.7700000000004</v>
      </c>
      <c r="H1058" s="13">
        <f t="shared" si="17"/>
        <v>337327.51000000327</v>
      </c>
      <c r="I1058" s="51"/>
    </row>
    <row r="1059" spans="1:10" hidden="1" x14ac:dyDescent="0.25">
      <c r="A1059" s="15"/>
      <c r="B1059" s="15"/>
      <c r="C1059" s="53">
        <v>42545</v>
      </c>
      <c r="D1059" s="15" t="s">
        <v>37</v>
      </c>
      <c r="E1059" s="15" t="s">
        <v>83</v>
      </c>
      <c r="F1059" s="51"/>
      <c r="G1059" s="51">
        <v>3.48</v>
      </c>
      <c r="H1059" s="13">
        <f t="shared" si="17"/>
        <v>337324.03000000329</v>
      </c>
      <c r="I1059" s="51"/>
    </row>
    <row r="1060" spans="1:10" hidden="1" x14ac:dyDescent="0.25">
      <c r="A1060" s="15"/>
      <c r="B1060" s="15"/>
      <c r="C1060" s="53">
        <v>42545</v>
      </c>
      <c r="D1060" s="15" t="s">
        <v>442</v>
      </c>
      <c r="E1060" s="15" t="s">
        <v>253</v>
      </c>
      <c r="F1060" s="51"/>
      <c r="G1060" s="57">
        <v>2118.5</v>
      </c>
      <c r="H1060" s="13">
        <f t="shared" si="17"/>
        <v>335205.53000000329</v>
      </c>
      <c r="I1060" s="51"/>
      <c r="J1060" t="s">
        <v>702</v>
      </c>
    </row>
    <row r="1061" spans="1:10" hidden="1" x14ac:dyDescent="0.25">
      <c r="A1061" s="15"/>
      <c r="B1061" s="15"/>
      <c r="C1061" s="53">
        <v>42545</v>
      </c>
      <c r="D1061" s="15" t="s">
        <v>37</v>
      </c>
      <c r="E1061" s="15" t="s">
        <v>83</v>
      </c>
      <c r="F1061" s="51"/>
      <c r="G1061" s="51">
        <v>3.48</v>
      </c>
      <c r="H1061" s="13">
        <f t="shared" si="17"/>
        <v>335202.05000000331</v>
      </c>
      <c r="I1061" s="51"/>
    </row>
    <row r="1062" spans="1:10" hidden="1" x14ac:dyDescent="0.25">
      <c r="A1062" s="15"/>
      <c r="B1062" s="15"/>
      <c r="C1062" s="53">
        <v>42545</v>
      </c>
      <c r="D1062" s="15" t="s">
        <v>442</v>
      </c>
      <c r="E1062" s="15" t="s">
        <v>253</v>
      </c>
      <c r="F1062" s="51"/>
      <c r="G1062" s="57">
        <v>659</v>
      </c>
      <c r="H1062" s="13">
        <f t="shared" si="17"/>
        <v>334543.05000000331</v>
      </c>
      <c r="I1062" s="51"/>
      <c r="J1062" t="s">
        <v>702</v>
      </c>
    </row>
    <row r="1063" spans="1:10" hidden="1" x14ac:dyDescent="0.25">
      <c r="A1063" s="15"/>
      <c r="B1063" s="15"/>
      <c r="C1063" s="53">
        <v>42545</v>
      </c>
      <c r="D1063" s="15" t="s">
        <v>37</v>
      </c>
      <c r="E1063" s="15" t="s">
        <v>83</v>
      </c>
      <c r="F1063" s="51"/>
      <c r="G1063" s="51">
        <v>3.48</v>
      </c>
      <c r="H1063" s="13">
        <f t="shared" si="17"/>
        <v>334539.57000000332</v>
      </c>
      <c r="I1063" s="51"/>
    </row>
    <row r="1064" spans="1:10" hidden="1" x14ac:dyDescent="0.25">
      <c r="A1064" s="15"/>
      <c r="B1064" s="15"/>
      <c r="C1064" s="53">
        <v>42545</v>
      </c>
      <c r="D1064" s="15" t="s">
        <v>442</v>
      </c>
      <c r="E1064" s="15" t="s">
        <v>615</v>
      </c>
      <c r="F1064" s="51"/>
      <c r="G1064" s="57">
        <v>674.01</v>
      </c>
      <c r="H1064" s="13">
        <f t="shared" si="17"/>
        <v>333865.56000000332</v>
      </c>
      <c r="I1064" s="51"/>
    </row>
    <row r="1065" spans="1:10" hidden="1" x14ac:dyDescent="0.25">
      <c r="A1065" s="15"/>
      <c r="B1065" s="15"/>
      <c r="C1065" s="53">
        <v>42545</v>
      </c>
      <c r="D1065" s="15" t="s">
        <v>37</v>
      </c>
      <c r="E1065" s="15" t="s">
        <v>83</v>
      </c>
      <c r="F1065" s="51"/>
      <c r="G1065" s="51">
        <v>3.48</v>
      </c>
      <c r="H1065" s="13">
        <f t="shared" si="17"/>
        <v>333862.08000000333</v>
      </c>
      <c r="I1065" s="51"/>
    </row>
    <row r="1066" spans="1:10" hidden="1" x14ac:dyDescent="0.25">
      <c r="A1066" s="15"/>
      <c r="B1066" s="15"/>
      <c r="C1066" s="53">
        <v>42545</v>
      </c>
      <c r="D1066" s="15" t="s">
        <v>442</v>
      </c>
      <c r="E1066" s="15" t="s">
        <v>530</v>
      </c>
      <c r="F1066" s="51"/>
      <c r="G1066" s="57">
        <v>1279.5</v>
      </c>
      <c r="H1066" s="13">
        <f t="shared" si="17"/>
        <v>332582.58000000333</v>
      </c>
      <c r="I1066" s="51"/>
    </row>
    <row r="1067" spans="1:10" hidden="1" x14ac:dyDescent="0.25">
      <c r="A1067" s="15"/>
      <c r="B1067" s="15"/>
      <c r="C1067" s="53">
        <v>42545</v>
      </c>
      <c r="D1067" s="15" t="s">
        <v>37</v>
      </c>
      <c r="E1067" s="15" t="s">
        <v>83</v>
      </c>
      <c r="F1067" s="51"/>
      <c r="G1067" s="51">
        <v>3.48</v>
      </c>
      <c r="H1067" s="13">
        <f t="shared" si="17"/>
        <v>332579.10000000335</v>
      </c>
      <c r="I1067" s="51"/>
    </row>
    <row r="1068" spans="1:10" hidden="1" x14ac:dyDescent="0.25">
      <c r="A1068" s="15"/>
      <c r="B1068" s="15"/>
      <c r="C1068" s="53">
        <v>42545</v>
      </c>
      <c r="D1068" s="15" t="s">
        <v>37</v>
      </c>
      <c r="E1068" s="58" t="s">
        <v>564</v>
      </c>
      <c r="F1068" s="51"/>
      <c r="G1068" s="51">
        <v>3.48</v>
      </c>
      <c r="H1068" s="13">
        <f t="shared" si="17"/>
        <v>332575.62000000337</v>
      </c>
      <c r="I1068" s="51"/>
    </row>
    <row r="1069" spans="1:10" hidden="1" x14ac:dyDescent="0.25">
      <c r="A1069" s="15"/>
      <c r="B1069" s="15"/>
      <c r="C1069" s="53">
        <v>42548</v>
      </c>
      <c r="D1069" s="15" t="s">
        <v>34</v>
      </c>
      <c r="E1069" s="20" t="s">
        <v>724</v>
      </c>
      <c r="F1069" s="51">
        <v>10939.04</v>
      </c>
      <c r="G1069" s="51"/>
      <c r="H1069" s="13">
        <f t="shared" si="17"/>
        <v>343514.66000000335</v>
      </c>
      <c r="I1069" s="51"/>
    </row>
    <row r="1070" spans="1:10" hidden="1" x14ac:dyDescent="0.25">
      <c r="A1070" s="15"/>
      <c r="B1070" s="15"/>
      <c r="C1070" s="53">
        <v>42548</v>
      </c>
      <c r="D1070" s="15" t="s">
        <v>34</v>
      </c>
      <c r="E1070" s="20" t="s">
        <v>725</v>
      </c>
      <c r="F1070" s="51">
        <v>10776.55</v>
      </c>
      <c r="G1070" s="51"/>
      <c r="H1070" s="13">
        <f t="shared" si="17"/>
        <v>354291.21000000334</v>
      </c>
      <c r="I1070" s="51"/>
    </row>
    <row r="1071" spans="1:10" hidden="1" x14ac:dyDescent="0.25">
      <c r="A1071" s="15"/>
      <c r="B1071" s="15"/>
      <c r="C1071" s="53">
        <v>42548</v>
      </c>
      <c r="D1071" s="15" t="s">
        <v>703</v>
      </c>
      <c r="E1071" s="15" t="s">
        <v>704</v>
      </c>
      <c r="F1071" s="51"/>
      <c r="G1071" s="51">
        <v>5697.5</v>
      </c>
      <c r="H1071" s="13">
        <f t="shared" si="17"/>
        <v>348593.71000000334</v>
      </c>
      <c r="I1071" s="51"/>
    </row>
    <row r="1072" spans="1:10" hidden="1" x14ac:dyDescent="0.25">
      <c r="A1072" s="15"/>
      <c r="B1072" s="15"/>
      <c r="C1072" s="53">
        <v>42548</v>
      </c>
      <c r="D1072" s="15" t="s">
        <v>37</v>
      </c>
      <c r="E1072" s="15" t="s">
        <v>83</v>
      </c>
      <c r="F1072" s="51"/>
      <c r="G1072" s="51">
        <v>10.32</v>
      </c>
      <c r="H1072" s="13">
        <f t="shared" si="17"/>
        <v>348583.39000000333</v>
      </c>
      <c r="I1072" s="51"/>
    </row>
    <row r="1073" spans="1:9" hidden="1" x14ac:dyDescent="0.25">
      <c r="A1073" s="15"/>
      <c r="B1073" s="15"/>
      <c r="C1073" s="53">
        <v>42550</v>
      </c>
      <c r="D1073" s="15" t="s">
        <v>705</v>
      </c>
      <c r="E1073" s="15" t="s">
        <v>706</v>
      </c>
      <c r="F1073" s="51"/>
      <c r="G1073" s="51">
        <v>8000</v>
      </c>
      <c r="H1073" s="13">
        <f t="shared" si="17"/>
        <v>340583.39000000333</v>
      </c>
      <c r="I1073" s="51"/>
    </row>
    <row r="1074" spans="1:9" hidden="1" x14ac:dyDescent="0.25">
      <c r="A1074" s="15"/>
      <c r="B1074" s="15"/>
      <c r="C1074" s="53">
        <v>42550</v>
      </c>
      <c r="D1074" s="15" t="s">
        <v>37</v>
      </c>
      <c r="E1074" s="15" t="s">
        <v>83</v>
      </c>
      <c r="F1074" s="51"/>
      <c r="G1074" s="51">
        <v>3.48</v>
      </c>
      <c r="H1074" s="13">
        <f t="shared" si="17"/>
        <v>340579.91000000335</v>
      </c>
      <c r="I1074" s="51"/>
    </row>
    <row r="1075" spans="1:9" hidden="1" x14ac:dyDescent="0.25">
      <c r="A1075" s="15"/>
      <c r="B1075" s="15"/>
      <c r="C1075" s="53">
        <v>42550</v>
      </c>
      <c r="D1075" s="15" t="s">
        <v>709</v>
      </c>
      <c r="E1075" s="15" t="s">
        <v>710</v>
      </c>
      <c r="F1075" s="51"/>
      <c r="G1075" s="51">
        <v>40000</v>
      </c>
      <c r="H1075" s="13">
        <f t="shared" si="17"/>
        <v>300579.91000000335</v>
      </c>
      <c r="I1075" s="51"/>
    </row>
    <row r="1076" spans="1:9" hidden="1" x14ac:dyDescent="0.25">
      <c r="A1076" s="15"/>
      <c r="B1076" s="15"/>
      <c r="C1076" s="53">
        <v>42550</v>
      </c>
      <c r="D1076" s="15" t="s">
        <v>37</v>
      </c>
      <c r="E1076" s="15" t="s">
        <v>83</v>
      </c>
      <c r="F1076" s="51"/>
      <c r="G1076" s="51">
        <v>10.32</v>
      </c>
      <c r="H1076" s="13">
        <f t="shared" si="17"/>
        <v>300569.59000000334</v>
      </c>
      <c r="I1076" s="51"/>
    </row>
    <row r="1077" spans="1:9" hidden="1" x14ac:dyDescent="0.25">
      <c r="A1077" s="15"/>
      <c r="B1077" s="15"/>
      <c r="C1077" s="53">
        <v>42550</v>
      </c>
      <c r="D1077" s="15" t="s">
        <v>711</v>
      </c>
      <c r="E1077" s="15" t="s">
        <v>712</v>
      </c>
      <c r="F1077" s="51"/>
      <c r="G1077" s="51">
        <v>47519.08</v>
      </c>
      <c r="H1077" s="13">
        <f t="shared" si="17"/>
        <v>253050.51000000333</v>
      </c>
      <c r="I1077" s="51"/>
    </row>
    <row r="1078" spans="1:9" hidden="1" x14ac:dyDescent="0.25">
      <c r="A1078" s="15"/>
      <c r="B1078" s="15"/>
      <c r="C1078" s="53">
        <v>42550</v>
      </c>
      <c r="D1078" s="15" t="s">
        <v>37</v>
      </c>
      <c r="E1078" s="15" t="s">
        <v>83</v>
      </c>
      <c r="F1078" s="51"/>
      <c r="G1078" s="51">
        <v>10.32</v>
      </c>
      <c r="H1078" s="13">
        <f t="shared" si="17"/>
        <v>253040.19000000332</v>
      </c>
      <c r="I1078" s="51"/>
    </row>
    <row r="1079" spans="1:9" hidden="1" x14ac:dyDescent="0.25">
      <c r="A1079" s="15"/>
      <c r="B1079" s="15"/>
      <c r="C1079" s="53">
        <v>42550</v>
      </c>
      <c r="D1079" s="15" t="s">
        <v>519</v>
      </c>
      <c r="E1079" s="15" t="s">
        <v>199</v>
      </c>
      <c r="F1079" s="51"/>
      <c r="G1079" s="51">
        <v>6496</v>
      </c>
      <c r="H1079" s="13">
        <f t="shared" si="17"/>
        <v>246544.19000000332</v>
      </c>
      <c r="I1079" s="51"/>
    </row>
    <row r="1080" spans="1:9" hidden="1" x14ac:dyDescent="0.25">
      <c r="A1080" s="15"/>
      <c r="B1080" s="15"/>
      <c r="C1080" s="53">
        <v>42550</v>
      </c>
      <c r="D1080" s="15" t="s">
        <v>37</v>
      </c>
      <c r="E1080" s="15" t="s">
        <v>83</v>
      </c>
      <c r="F1080" s="51"/>
      <c r="G1080" s="51">
        <v>3.48</v>
      </c>
      <c r="H1080" s="13">
        <f t="shared" si="17"/>
        <v>246540.71000000331</v>
      </c>
      <c r="I1080" s="51"/>
    </row>
    <row r="1081" spans="1:9" hidden="1" x14ac:dyDescent="0.25">
      <c r="A1081" s="15"/>
      <c r="B1081" s="15"/>
      <c r="C1081" s="53">
        <v>42551</v>
      </c>
      <c r="D1081" s="15" t="s">
        <v>34</v>
      </c>
      <c r="E1081" s="15" t="s">
        <v>383</v>
      </c>
      <c r="F1081" s="51">
        <v>500000</v>
      </c>
      <c r="G1081" s="51"/>
      <c r="H1081" s="13">
        <f t="shared" si="17"/>
        <v>746540.71000000334</v>
      </c>
      <c r="I1081" s="51"/>
    </row>
    <row r="1082" spans="1:9" hidden="1" x14ac:dyDescent="0.25">
      <c r="A1082" s="15"/>
      <c r="B1082" s="15"/>
      <c r="C1082" s="53">
        <v>42551</v>
      </c>
      <c r="D1082" s="15" t="s">
        <v>34</v>
      </c>
      <c r="E1082" s="15" t="s">
        <v>383</v>
      </c>
      <c r="F1082" s="51">
        <v>300000</v>
      </c>
      <c r="G1082" s="51"/>
      <c r="H1082" s="13">
        <f t="shared" si="17"/>
        <v>1046540.7100000033</v>
      </c>
      <c r="I1082" s="51"/>
    </row>
    <row r="1083" spans="1:9" x14ac:dyDescent="0.25">
      <c r="A1083" s="15">
        <v>4430</v>
      </c>
      <c r="B1083" s="53">
        <v>42551</v>
      </c>
      <c r="C1083" s="53"/>
      <c r="D1083" s="15" t="s">
        <v>432</v>
      </c>
      <c r="E1083" s="15" t="s">
        <v>707</v>
      </c>
      <c r="F1083" s="51"/>
      <c r="G1083" s="51">
        <v>89946.7</v>
      </c>
      <c r="H1083" s="13">
        <f t="shared" si="17"/>
        <v>956594.01000000339</v>
      </c>
      <c r="I1083" s="51"/>
    </row>
    <row r="1084" spans="1:9" x14ac:dyDescent="0.25">
      <c r="A1084" s="15">
        <v>4431</v>
      </c>
      <c r="B1084" s="53">
        <v>42551</v>
      </c>
      <c r="C1084" s="53"/>
      <c r="D1084" s="15" t="s">
        <v>432</v>
      </c>
      <c r="E1084" s="15" t="s">
        <v>708</v>
      </c>
      <c r="F1084" s="51"/>
      <c r="G1084" s="51">
        <v>22600</v>
      </c>
      <c r="H1084" s="13">
        <f t="shared" si="17"/>
        <v>933994.01000000339</v>
      </c>
      <c r="I1084" s="51"/>
    </row>
    <row r="1085" spans="1:9" hidden="1" x14ac:dyDescent="0.25">
      <c r="A1085" s="15"/>
      <c r="B1085" s="15"/>
      <c r="C1085" s="53">
        <v>42551</v>
      </c>
      <c r="D1085" s="15" t="s">
        <v>145</v>
      </c>
      <c r="E1085" s="15" t="s">
        <v>146</v>
      </c>
      <c r="F1085" s="51"/>
      <c r="G1085" s="51">
        <v>2906</v>
      </c>
      <c r="H1085" s="13">
        <f t="shared" si="17"/>
        <v>931088.01000000339</v>
      </c>
      <c r="I1085" s="51"/>
    </row>
    <row r="1086" spans="1:9" hidden="1" x14ac:dyDescent="0.25">
      <c r="A1086" s="15"/>
      <c r="B1086" s="15"/>
      <c r="C1086" s="53">
        <v>42551</v>
      </c>
      <c r="D1086" s="15" t="s">
        <v>144</v>
      </c>
      <c r="E1086" s="15" t="s">
        <v>451</v>
      </c>
      <c r="F1086" s="51"/>
      <c r="G1086" s="51">
        <v>979</v>
      </c>
      <c r="H1086" s="13">
        <f t="shared" si="17"/>
        <v>930109.01000000339</v>
      </c>
      <c r="I1086" s="51"/>
    </row>
    <row r="1087" spans="1:9" hidden="1" x14ac:dyDescent="0.25">
      <c r="A1087" s="15"/>
      <c r="B1087" s="15"/>
      <c r="C1087" s="53">
        <v>42551</v>
      </c>
      <c r="D1087" s="15" t="s">
        <v>671</v>
      </c>
      <c r="E1087" s="15" t="s">
        <v>606</v>
      </c>
      <c r="F1087" s="51"/>
      <c r="G1087" s="51">
        <v>6960</v>
      </c>
      <c r="H1087" s="13">
        <f t="shared" si="17"/>
        <v>923149.01000000339</v>
      </c>
      <c r="I1087" s="51"/>
    </row>
    <row r="1088" spans="1:9" hidden="1" x14ac:dyDescent="0.25">
      <c r="A1088" s="15"/>
      <c r="B1088" s="15"/>
      <c r="C1088" s="53">
        <v>42551</v>
      </c>
      <c r="D1088" s="15" t="s">
        <v>37</v>
      </c>
      <c r="E1088" s="15" t="s">
        <v>83</v>
      </c>
      <c r="F1088" s="51"/>
      <c r="G1088" s="51">
        <v>3.48</v>
      </c>
      <c r="H1088" s="13">
        <f t="shared" si="17"/>
        <v>923145.5300000034</v>
      </c>
      <c r="I1088" s="51"/>
    </row>
    <row r="1089" spans="1:9" hidden="1" x14ac:dyDescent="0.25">
      <c r="A1089" s="15"/>
      <c r="B1089" s="15"/>
      <c r="C1089" s="53">
        <v>42551</v>
      </c>
      <c r="D1089" s="15" t="s">
        <v>504</v>
      </c>
      <c r="E1089" s="15" t="s">
        <v>505</v>
      </c>
      <c r="F1089" s="51"/>
      <c r="G1089" s="51">
        <v>3480</v>
      </c>
      <c r="H1089" s="13">
        <f t="shared" si="17"/>
        <v>919665.5300000034</v>
      </c>
      <c r="I1089" s="51"/>
    </row>
    <row r="1090" spans="1:9" hidden="1" x14ac:dyDescent="0.25">
      <c r="A1090" s="15"/>
      <c r="B1090" s="15"/>
      <c r="C1090" s="53">
        <v>42551</v>
      </c>
      <c r="D1090" s="15" t="s">
        <v>37</v>
      </c>
      <c r="E1090" s="15" t="s">
        <v>83</v>
      </c>
      <c r="F1090" s="51"/>
      <c r="G1090" s="51">
        <v>3.48</v>
      </c>
      <c r="H1090" s="13">
        <f t="shared" si="17"/>
        <v>919662.05000000342</v>
      </c>
      <c r="I1090" s="51"/>
    </row>
    <row r="1091" spans="1:9" hidden="1" x14ac:dyDescent="0.25">
      <c r="A1091" s="15"/>
      <c r="B1091" s="15"/>
      <c r="C1091" s="53">
        <v>42551</v>
      </c>
      <c r="D1091" s="15" t="s">
        <v>34</v>
      </c>
      <c r="E1091" s="15" t="s">
        <v>713</v>
      </c>
      <c r="F1091" s="51">
        <v>9058.64</v>
      </c>
      <c r="G1091" s="51"/>
      <c r="H1091" s="13">
        <f t="shared" si="17"/>
        <v>928720.69000000344</v>
      </c>
      <c r="I1091" s="51"/>
    </row>
    <row r="1092" spans="1:9" hidden="1" x14ac:dyDescent="0.25">
      <c r="A1092" s="15"/>
      <c r="B1092" s="15"/>
      <c r="C1092" s="53">
        <v>42551</v>
      </c>
      <c r="D1092" s="15" t="s">
        <v>89</v>
      </c>
      <c r="E1092" s="15" t="s">
        <v>36</v>
      </c>
      <c r="F1092" s="51"/>
      <c r="G1092" s="51">
        <v>23258</v>
      </c>
      <c r="H1092" s="13">
        <f t="shared" si="17"/>
        <v>905462.69000000344</v>
      </c>
      <c r="I1092" s="51"/>
    </row>
    <row r="1093" spans="1:9" hidden="1" x14ac:dyDescent="0.25">
      <c r="A1093" s="15"/>
      <c r="B1093" s="15"/>
      <c r="C1093" s="53">
        <v>42551</v>
      </c>
      <c r="D1093" s="15" t="s">
        <v>37</v>
      </c>
      <c r="E1093" s="15" t="s">
        <v>83</v>
      </c>
      <c r="F1093" s="51"/>
      <c r="G1093" s="51">
        <v>3.48</v>
      </c>
      <c r="H1093" s="13">
        <f t="shared" si="17"/>
        <v>905459.21000000346</v>
      </c>
      <c r="I1093" s="51"/>
    </row>
    <row r="1094" spans="1:9" hidden="1" x14ac:dyDescent="0.25">
      <c r="A1094" s="15"/>
      <c r="B1094" s="15"/>
      <c r="C1094" s="53">
        <v>42551</v>
      </c>
      <c r="D1094" s="15" t="s">
        <v>141</v>
      </c>
      <c r="E1094" s="15" t="s">
        <v>552</v>
      </c>
      <c r="F1094" s="51"/>
      <c r="G1094" s="51">
        <v>5235</v>
      </c>
      <c r="H1094" s="13">
        <f t="shared" si="17"/>
        <v>900224.21000000346</v>
      </c>
      <c r="I1094" s="51"/>
    </row>
    <row r="1095" spans="1:9" hidden="1" x14ac:dyDescent="0.25">
      <c r="A1095" s="15"/>
      <c r="B1095" s="15"/>
      <c r="C1095" s="53">
        <v>42551</v>
      </c>
      <c r="D1095" s="15" t="s">
        <v>37</v>
      </c>
      <c r="E1095" s="15" t="s">
        <v>83</v>
      </c>
      <c r="F1095" s="51"/>
      <c r="G1095" s="51">
        <v>3.48</v>
      </c>
      <c r="H1095" s="13">
        <f t="shared" si="17"/>
        <v>900220.73000000347</v>
      </c>
      <c r="I1095" s="51"/>
    </row>
    <row r="1096" spans="1:9" hidden="1" x14ac:dyDescent="0.25">
      <c r="A1096" s="15"/>
      <c r="B1096" s="15"/>
      <c r="C1096" s="53">
        <v>42551</v>
      </c>
      <c r="D1096" s="15" t="s">
        <v>169</v>
      </c>
      <c r="E1096" s="15" t="s">
        <v>714</v>
      </c>
      <c r="F1096" s="51"/>
      <c r="G1096" s="51">
        <v>17950</v>
      </c>
      <c r="H1096" s="13">
        <f t="shared" si="17"/>
        <v>882270.73000000347</v>
      </c>
      <c r="I1096" s="51"/>
    </row>
    <row r="1097" spans="1:9" hidden="1" x14ac:dyDescent="0.25">
      <c r="A1097" s="15"/>
      <c r="B1097" s="15"/>
      <c r="C1097" s="53">
        <v>42551</v>
      </c>
      <c r="D1097" s="15" t="s">
        <v>37</v>
      </c>
      <c r="E1097" s="15" t="s">
        <v>83</v>
      </c>
      <c r="F1097" s="51"/>
      <c r="G1097" s="51">
        <v>3.48</v>
      </c>
      <c r="H1097" s="13">
        <f t="shared" si="17"/>
        <v>882267.25000000349</v>
      </c>
      <c r="I1097" s="51"/>
    </row>
    <row r="1098" spans="1:9" hidden="1" x14ac:dyDescent="0.25">
      <c r="A1098" s="15"/>
      <c r="B1098" s="15"/>
      <c r="C1098" s="53">
        <v>42551</v>
      </c>
      <c r="D1098" s="15" t="s">
        <v>44</v>
      </c>
      <c r="E1098" s="15" t="s">
        <v>137</v>
      </c>
      <c r="F1098" s="51"/>
      <c r="G1098" s="51">
        <v>2297.9899999999998</v>
      </c>
      <c r="H1098" s="13">
        <f t="shared" ref="H1098:H1149" si="18">H1097+F1098-G1098</f>
        <v>879969.2600000035</v>
      </c>
      <c r="I1098" s="51"/>
    </row>
    <row r="1099" spans="1:9" hidden="1" x14ac:dyDescent="0.25">
      <c r="A1099" s="15"/>
      <c r="B1099" s="15"/>
      <c r="C1099" s="53">
        <v>42551</v>
      </c>
      <c r="D1099" s="15" t="s">
        <v>37</v>
      </c>
      <c r="E1099" s="15" t="s">
        <v>83</v>
      </c>
      <c r="F1099" s="51"/>
      <c r="G1099" s="51">
        <v>3.48</v>
      </c>
      <c r="H1099" s="13">
        <f t="shared" si="18"/>
        <v>879965.78000000352</v>
      </c>
      <c r="I1099" s="51"/>
    </row>
    <row r="1100" spans="1:9" hidden="1" x14ac:dyDescent="0.25">
      <c r="A1100" s="15"/>
      <c r="B1100" s="15"/>
      <c r="C1100" s="53">
        <v>42551</v>
      </c>
      <c r="D1100" s="15" t="s">
        <v>44</v>
      </c>
      <c r="E1100" s="15" t="s">
        <v>134</v>
      </c>
      <c r="F1100" s="51"/>
      <c r="G1100" s="51">
        <v>2105.0100000000002</v>
      </c>
      <c r="H1100" s="13">
        <f t="shared" si="18"/>
        <v>877860.77000000351</v>
      </c>
      <c r="I1100" s="51"/>
    </row>
    <row r="1101" spans="1:9" hidden="1" x14ac:dyDescent="0.25">
      <c r="A1101" s="15"/>
      <c r="B1101" s="15"/>
      <c r="C1101" s="53">
        <v>42551</v>
      </c>
      <c r="D1101" s="15" t="s">
        <v>37</v>
      </c>
      <c r="E1101" s="15" t="s">
        <v>83</v>
      </c>
      <c r="F1101" s="51"/>
      <c r="G1101" s="51">
        <v>3.48</v>
      </c>
      <c r="H1101" s="13">
        <f t="shared" si="18"/>
        <v>877857.29000000353</v>
      </c>
      <c r="I1101" s="51"/>
    </row>
    <row r="1102" spans="1:9" hidden="1" x14ac:dyDescent="0.25">
      <c r="A1102" s="15"/>
      <c r="B1102" s="15"/>
      <c r="C1102" s="53">
        <v>42551</v>
      </c>
      <c r="D1102" s="15" t="s">
        <v>44</v>
      </c>
      <c r="E1102" s="15" t="s">
        <v>554</v>
      </c>
      <c r="F1102" s="51"/>
      <c r="G1102" s="51">
        <v>5082.99</v>
      </c>
      <c r="H1102" s="13">
        <f t="shared" si="18"/>
        <v>872774.30000000354</v>
      </c>
      <c r="I1102" s="51"/>
    </row>
    <row r="1103" spans="1:9" hidden="1" x14ac:dyDescent="0.25">
      <c r="A1103" s="15"/>
      <c r="B1103" s="15"/>
      <c r="C1103" s="53">
        <v>42551</v>
      </c>
      <c r="D1103" s="15" t="s">
        <v>37</v>
      </c>
      <c r="E1103" s="15" t="s">
        <v>83</v>
      </c>
      <c r="F1103" s="51"/>
      <c r="G1103" s="51">
        <v>3.48</v>
      </c>
      <c r="H1103" s="13">
        <f t="shared" si="18"/>
        <v>872770.82000000356</v>
      </c>
      <c r="I1103" s="51"/>
    </row>
    <row r="1104" spans="1:9" hidden="1" x14ac:dyDescent="0.25">
      <c r="A1104" s="15"/>
      <c r="B1104" s="15"/>
      <c r="C1104" s="53">
        <v>42551</v>
      </c>
      <c r="D1104" s="15" t="s">
        <v>44</v>
      </c>
      <c r="E1104" s="15" t="s">
        <v>118</v>
      </c>
      <c r="F1104" s="51"/>
      <c r="G1104" s="51">
        <v>1124.99</v>
      </c>
      <c r="H1104" s="13">
        <f t="shared" si="18"/>
        <v>871645.83000000357</v>
      </c>
      <c r="I1104" s="51"/>
    </row>
    <row r="1105" spans="1:9" hidden="1" x14ac:dyDescent="0.25">
      <c r="A1105" s="15"/>
      <c r="B1105" s="15"/>
      <c r="C1105" s="53">
        <v>42551</v>
      </c>
      <c r="D1105" s="15" t="s">
        <v>37</v>
      </c>
      <c r="E1105" s="15" t="s">
        <v>83</v>
      </c>
      <c r="F1105" s="51"/>
      <c r="G1105" s="51">
        <v>3.48</v>
      </c>
      <c r="H1105" s="13">
        <f t="shared" si="18"/>
        <v>871642.35000000359</v>
      </c>
      <c r="I1105" s="51"/>
    </row>
    <row r="1106" spans="1:9" hidden="1" x14ac:dyDescent="0.25">
      <c r="A1106" s="15"/>
      <c r="B1106" s="15"/>
      <c r="C1106" s="53">
        <v>42551</v>
      </c>
      <c r="D1106" s="15" t="s">
        <v>671</v>
      </c>
      <c r="E1106" s="15" t="s">
        <v>606</v>
      </c>
      <c r="F1106" s="51"/>
      <c r="G1106" s="51">
        <v>2320</v>
      </c>
      <c r="H1106" s="13">
        <f t="shared" si="18"/>
        <v>869322.35000000359</v>
      </c>
      <c r="I1106" s="51"/>
    </row>
    <row r="1107" spans="1:9" hidden="1" x14ac:dyDescent="0.25">
      <c r="A1107" s="15"/>
      <c r="B1107" s="15"/>
      <c r="C1107" s="53">
        <v>42551</v>
      </c>
      <c r="D1107" s="15" t="s">
        <v>37</v>
      </c>
      <c r="E1107" s="15" t="s">
        <v>83</v>
      </c>
      <c r="F1107" s="51"/>
      <c r="G1107" s="51">
        <v>3.48</v>
      </c>
      <c r="H1107" s="13">
        <f t="shared" si="18"/>
        <v>869318.8700000036</v>
      </c>
      <c r="I1107" s="51"/>
    </row>
    <row r="1108" spans="1:9" hidden="1" x14ac:dyDescent="0.25">
      <c r="A1108" s="15"/>
      <c r="B1108" s="15"/>
      <c r="C1108" s="53">
        <v>42551</v>
      </c>
      <c r="D1108" s="15" t="s">
        <v>169</v>
      </c>
      <c r="E1108" s="15" t="s">
        <v>139</v>
      </c>
      <c r="F1108" s="51"/>
      <c r="G1108" s="51">
        <v>970.02</v>
      </c>
      <c r="H1108" s="13">
        <f t="shared" si="18"/>
        <v>868348.85000000359</v>
      </c>
      <c r="I1108" s="51"/>
    </row>
    <row r="1109" spans="1:9" hidden="1" x14ac:dyDescent="0.25">
      <c r="A1109" s="15"/>
      <c r="B1109" s="15"/>
      <c r="C1109" s="53">
        <v>42551</v>
      </c>
      <c r="D1109" s="15" t="s">
        <v>37</v>
      </c>
      <c r="E1109" s="15" t="s">
        <v>83</v>
      </c>
      <c r="F1109" s="51"/>
      <c r="G1109" s="51">
        <v>3.48</v>
      </c>
      <c r="H1109" s="13">
        <f t="shared" si="18"/>
        <v>868345.3700000036</v>
      </c>
      <c r="I1109" s="51"/>
    </row>
    <row r="1110" spans="1:9" hidden="1" x14ac:dyDescent="0.25">
      <c r="A1110" s="15"/>
      <c r="B1110" s="15"/>
      <c r="C1110" s="53">
        <v>42551</v>
      </c>
      <c r="D1110" s="15" t="s">
        <v>169</v>
      </c>
      <c r="E1110" s="15" t="s">
        <v>715</v>
      </c>
      <c r="F1110" s="51"/>
      <c r="G1110" s="51">
        <v>3486.04</v>
      </c>
      <c r="H1110" s="13">
        <f t="shared" si="18"/>
        <v>864859.33000000357</v>
      </c>
      <c r="I1110" s="51"/>
    </row>
    <row r="1111" spans="1:9" hidden="1" x14ac:dyDescent="0.25">
      <c r="A1111" s="15"/>
      <c r="B1111" s="15"/>
      <c r="C1111" s="53">
        <v>42551</v>
      </c>
      <c r="D1111" s="15" t="s">
        <v>37</v>
      </c>
      <c r="E1111" s="15" t="s">
        <v>83</v>
      </c>
      <c r="F1111" s="51"/>
      <c r="G1111" s="51">
        <v>3.48</v>
      </c>
      <c r="H1111" s="13">
        <f t="shared" si="18"/>
        <v>864855.85000000359</v>
      </c>
      <c r="I1111" s="51"/>
    </row>
    <row r="1112" spans="1:9" hidden="1" x14ac:dyDescent="0.25">
      <c r="A1112" s="15"/>
      <c r="B1112" s="15"/>
      <c r="C1112" s="53">
        <v>42551</v>
      </c>
      <c r="D1112" s="15" t="s">
        <v>145</v>
      </c>
      <c r="E1112" s="15" t="s">
        <v>146</v>
      </c>
      <c r="F1112" s="51"/>
      <c r="G1112" s="51">
        <v>2056</v>
      </c>
      <c r="H1112" s="13">
        <f t="shared" si="18"/>
        <v>862799.85000000359</v>
      </c>
      <c r="I1112" s="51"/>
    </row>
    <row r="1113" spans="1:9" hidden="1" x14ac:dyDescent="0.25">
      <c r="A1113" s="15"/>
      <c r="B1113" s="15"/>
      <c r="C1113" s="53">
        <v>42551</v>
      </c>
      <c r="D1113" s="15" t="s">
        <v>145</v>
      </c>
      <c r="E1113" s="15" t="s">
        <v>146</v>
      </c>
      <c r="F1113" s="51"/>
      <c r="G1113" s="51">
        <v>1097</v>
      </c>
      <c r="H1113" s="13">
        <f t="shared" si="18"/>
        <v>861702.85000000359</v>
      </c>
      <c r="I1113" s="51"/>
    </row>
    <row r="1114" spans="1:9" hidden="1" x14ac:dyDescent="0.25">
      <c r="A1114" s="15"/>
      <c r="B1114" s="15"/>
      <c r="C1114" s="53">
        <v>42551</v>
      </c>
      <c r="D1114" s="15" t="s">
        <v>145</v>
      </c>
      <c r="E1114" s="15" t="s">
        <v>146</v>
      </c>
      <c r="F1114" s="51"/>
      <c r="G1114" s="51">
        <v>1411</v>
      </c>
      <c r="H1114" s="13">
        <f t="shared" si="18"/>
        <v>860291.85000000359</v>
      </c>
      <c r="I1114" s="51"/>
    </row>
    <row r="1115" spans="1:9" hidden="1" x14ac:dyDescent="0.25">
      <c r="A1115" s="15"/>
      <c r="B1115" s="15"/>
      <c r="C1115" s="53">
        <v>42551</v>
      </c>
      <c r="D1115" s="15" t="s">
        <v>145</v>
      </c>
      <c r="E1115" s="15" t="s">
        <v>146</v>
      </c>
      <c r="F1115" s="51"/>
      <c r="G1115" s="51">
        <v>1811</v>
      </c>
      <c r="H1115" s="13">
        <f t="shared" si="18"/>
        <v>858480.85000000359</v>
      </c>
      <c r="I1115" s="51"/>
    </row>
    <row r="1116" spans="1:9" hidden="1" x14ac:dyDescent="0.25">
      <c r="A1116" s="15"/>
      <c r="B1116" s="15"/>
      <c r="C1116" s="53">
        <v>42551</v>
      </c>
      <c r="D1116" s="15" t="s">
        <v>145</v>
      </c>
      <c r="E1116" s="15" t="s">
        <v>146</v>
      </c>
      <c r="F1116" s="51"/>
      <c r="G1116" s="51">
        <v>933</v>
      </c>
      <c r="H1116" s="13">
        <f t="shared" si="18"/>
        <v>857547.85000000359</v>
      </c>
      <c r="I1116" s="51"/>
    </row>
    <row r="1117" spans="1:9" hidden="1" x14ac:dyDescent="0.25">
      <c r="A1117" s="15"/>
      <c r="B1117" s="15"/>
      <c r="C1117" s="53">
        <v>42551</v>
      </c>
      <c r="D1117" s="15" t="s">
        <v>145</v>
      </c>
      <c r="E1117" s="15" t="s">
        <v>146</v>
      </c>
      <c r="F1117" s="51"/>
      <c r="G1117" s="51">
        <v>1836</v>
      </c>
      <c r="H1117" s="13">
        <f t="shared" si="18"/>
        <v>855711.85000000359</v>
      </c>
      <c r="I1117" s="51"/>
    </row>
    <row r="1118" spans="1:9" hidden="1" x14ac:dyDescent="0.25">
      <c r="A1118" s="15"/>
      <c r="B1118" s="15"/>
      <c r="C1118" s="53">
        <v>42551</v>
      </c>
      <c r="D1118" s="15" t="s">
        <v>145</v>
      </c>
      <c r="E1118" s="15" t="s">
        <v>146</v>
      </c>
      <c r="F1118" s="51"/>
      <c r="G1118" s="51">
        <v>1059</v>
      </c>
      <c r="H1118" s="13">
        <f t="shared" si="18"/>
        <v>854652.85000000359</v>
      </c>
      <c r="I1118" s="51"/>
    </row>
    <row r="1119" spans="1:9" hidden="1" x14ac:dyDescent="0.25">
      <c r="A1119" s="15"/>
      <c r="B1119" s="15"/>
      <c r="C1119" s="53">
        <v>42551</v>
      </c>
      <c r="D1119" s="15" t="s">
        <v>145</v>
      </c>
      <c r="E1119" s="15" t="s">
        <v>146</v>
      </c>
      <c r="F1119" s="51"/>
      <c r="G1119" s="51">
        <v>777</v>
      </c>
      <c r="H1119" s="13">
        <f t="shared" si="18"/>
        <v>853875.85000000359</v>
      </c>
      <c r="I1119" s="51"/>
    </row>
    <row r="1120" spans="1:9" hidden="1" x14ac:dyDescent="0.25">
      <c r="A1120" s="15"/>
      <c r="B1120" s="15"/>
      <c r="C1120" s="53">
        <v>42551</v>
      </c>
      <c r="D1120" s="15" t="s">
        <v>145</v>
      </c>
      <c r="E1120" s="15" t="s">
        <v>146</v>
      </c>
      <c r="F1120" s="51"/>
      <c r="G1120" s="51">
        <v>1763</v>
      </c>
      <c r="H1120" s="13">
        <f t="shared" si="18"/>
        <v>852112.85000000359</v>
      </c>
      <c r="I1120" s="51"/>
    </row>
    <row r="1121" spans="1:9" hidden="1" x14ac:dyDescent="0.25">
      <c r="A1121" s="15"/>
      <c r="B1121" s="15"/>
      <c r="C1121" s="53">
        <v>42551</v>
      </c>
      <c r="D1121" s="15" t="s">
        <v>145</v>
      </c>
      <c r="E1121" s="15" t="s">
        <v>146</v>
      </c>
      <c r="F1121" s="51"/>
      <c r="G1121" s="51">
        <v>777</v>
      </c>
      <c r="H1121" s="13">
        <f t="shared" si="18"/>
        <v>851335.85000000359</v>
      </c>
      <c r="I1121" s="51"/>
    </row>
    <row r="1122" spans="1:9" hidden="1" x14ac:dyDescent="0.25">
      <c r="A1122" s="15"/>
      <c r="B1122" s="15"/>
      <c r="C1122" s="53">
        <v>42551</v>
      </c>
      <c r="D1122" s="15" t="s">
        <v>145</v>
      </c>
      <c r="E1122" s="15" t="s">
        <v>146</v>
      </c>
      <c r="F1122" s="51"/>
      <c r="G1122" s="51">
        <v>908</v>
      </c>
      <c r="H1122" s="13">
        <f t="shared" si="18"/>
        <v>850427.85000000359</v>
      </c>
      <c r="I1122" s="51"/>
    </row>
    <row r="1123" spans="1:9" hidden="1" x14ac:dyDescent="0.25">
      <c r="A1123" s="15"/>
      <c r="B1123" s="15"/>
      <c r="C1123" s="53">
        <v>42551</v>
      </c>
      <c r="D1123" s="15" t="s">
        <v>145</v>
      </c>
      <c r="E1123" s="15" t="s">
        <v>146</v>
      </c>
      <c r="F1123" s="51"/>
      <c r="G1123" s="51">
        <v>9521</v>
      </c>
      <c r="H1123" s="13">
        <f t="shared" si="18"/>
        <v>840906.85000000359</v>
      </c>
      <c r="I1123" s="51"/>
    </row>
    <row r="1124" spans="1:9" hidden="1" x14ac:dyDescent="0.25">
      <c r="A1124" s="15"/>
      <c r="B1124" s="15"/>
      <c r="C1124" s="53">
        <v>42551</v>
      </c>
      <c r="D1124" s="15" t="s">
        <v>145</v>
      </c>
      <c r="E1124" s="15" t="s">
        <v>146</v>
      </c>
      <c r="F1124" s="51"/>
      <c r="G1124" s="51">
        <v>301</v>
      </c>
      <c r="H1124" s="13">
        <f t="shared" si="18"/>
        <v>840605.85000000359</v>
      </c>
      <c r="I1124" s="51"/>
    </row>
    <row r="1125" spans="1:9" hidden="1" x14ac:dyDescent="0.25">
      <c r="A1125" s="15"/>
      <c r="B1125" s="15"/>
      <c r="C1125" s="53">
        <v>42551</v>
      </c>
      <c r="D1125" s="15" t="s">
        <v>145</v>
      </c>
      <c r="E1125" s="15" t="s">
        <v>146</v>
      </c>
      <c r="F1125" s="51"/>
      <c r="G1125" s="51">
        <v>150</v>
      </c>
      <c r="H1125" s="13">
        <f t="shared" si="18"/>
        <v>840455.85000000359</v>
      </c>
      <c r="I1125" s="51"/>
    </row>
    <row r="1126" spans="1:9" hidden="1" x14ac:dyDescent="0.25">
      <c r="A1126" s="15"/>
      <c r="B1126" s="15"/>
      <c r="C1126" s="53">
        <v>42551</v>
      </c>
      <c r="D1126" s="15" t="s">
        <v>145</v>
      </c>
      <c r="E1126" s="15" t="s">
        <v>146</v>
      </c>
      <c r="F1126" s="51"/>
      <c r="G1126" s="51">
        <v>136</v>
      </c>
      <c r="H1126" s="13">
        <f t="shared" si="18"/>
        <v>840319.85000000359</v>
      </c>
      <c r="I1126" s="51"/>
    </row>
    <row r="1127" spans="1:9" hidden="1" x14ac:dyDescent="0.25">
      <c r="A1127" s="15"/>
      <c r="B1127" s="15"/>
      <c r="C1127" s="53">
        <v>42551</v>
      </c>
      <c r="D1127" s="15" t="s">
        <v>145</v>
      </c>
      <c r="E1127" s="15" t="s">
        <v>146</v>
      </c>
      <c r="F1127" s="51"/>
      <c r="G1127" s="51">
        <v>1394</v>
      </c>
      <c r="H1127" s="13">
        <f t="shared" si="18"/>
        <v>838925.85000000359</v>
      </c>
      <c r="I1127" s="51"/>
    </row>
    <row r="1128" spans="1:9" hidden="1" x14ac:dyDescent="0.25">
      <c r="A1128" s="15"/>
      <c r="B1128" s="15"/>
      <c r="C1128" s="53">
        <v>42551</v>
      </c>
      <c r="D1128" s="15" t="s">
        <v>145</v>
      </c>
      <c r="E1128" s="15" t="s">
        <v>146</v>
      </c>
      <c r="F1128" s="51"/>
      <c r="G1128" s="51">
        <v>2508</v>
      </c>
      <c r="H1128" s="13">
        <f t="shared" si="18"/>
        <v>836417.85000000359</v>
      </c>
      <c r="I1128" s="51"/>
    </row>
    <row r="1129" spans="1:9" hidden="1" x14ac:dyDescent="0.25">
      <c r="A1129" s="15"/>
      <c r="B1129" s="15"/>
      <c r="C1129" s="53">
        <v>42551</v>
      </c>
      <c r="D1129" s="15" t="s">
        <v>145</v>
      </c>
      <c r="E1129" s="15" t="s">
        <v>146</v>
      </c>
      <c r="F1129" s="51"/>
      <c r="G1129" s="51">
        <v>2076</v>
      </c>
      <c r="H1129" s="13">
        <f t="shared" si="18"/>
        <v>834341.85000000359</v>
      </c>
      <c r="I1129" s="51"/>
    </row>
    <row r="1130" spans="1:9" hidden="1" x14ac:dyDescent="0.25">
      <c r="A1130" s="15"/>
      <c r="B1130" s="15"/>
      <c r="C1130" s="53">
        <v>42551</v>
      </c>
      <c r="D1130" s="15" t="s">
        <v>145</v>
      </c>
      <c r="E1130" s="15" t="s">
        <v>146</v>
      </c>
      <c r="F1130" s="51"/>
      <c r="G1130" s="51">
        <v>1623</v>
      </c>
      <c r="H1130" s="13">
        <f t="shared" si="18"/>
        <v>832718.85000000359</v>
      </c>
      <c r="I1130" s="51"/>
    </row>
    <row r="1131" spans="1:9" hidden="1" x14ac:dyDescent="0.25">
      <c r="A1131" s="15"/>
      <c r="B1131" s="15"/>
      <c r="C1131" s="53">
        <v>42551</v>
      </c>
      <c r="D1131" s="15" t="s">
        <v>145</v>
      </c>
      <c r="E1131" s="15" t="s">
        <v>146</v>
      </c>
      <c r="F1131" s="51"/>
      <c r="G1131" s="51">
        <v>12652</v>
      </c>
      <c r="H1131" s="13">
        <f t="shared" si="18"/>
        <v>820066.85000000359</v>
      </c>
      <c r="I1131" s="51"/>
    </row>
    <row r="1132" spans="1:9" hidden="1" x14ac:dyDescent="0.25">
      <c r="A1132" s="15"/>
      <c r="B1132" s="15"/>
      <c r="C1132" s="53">
        <v>42551</v>
      </c>
      <c r="D1132" s="15" t="s">
        <v>145</v>
      </c>
      <c r="E1132" s="15" t="s">
        <v>146</v>
      </c>
      <c r="F1132" s="51"/>
      <c r="G1132" s="51">
        <v>3713</v>
      </c>
      <c r="H1132" s="13">
        <f t="shared" si="18"/>
        <v>816353.85000000359</v>
      </c>
      <c r="I1132" s="51"/>
    </row>
    <row r="1133" spans="1:9" hidden="1" x14ac:dyDescent="0.25">
      <c r="A1133" s="15"/>
      <c r="B1133" s="15"/>
      <c r="C1133" s="53">
        <v>42551</v>
      </c>
      <c r="D1133" s="15" t="s">
        <v>145</v>
      </c>
      <c r="E1133" s="15" t="s">
        <v>146</v>
      </c>
      <c r="F1133" s="51"/>
      <c r="G1133" s="51">
        <v>3581</v>
      </c>
      <c r="H1133" s="13">
        <f t="shared" si="18"/>
        <v>812772.85000000359</v>
      </c>
      <c r="I1133" s="51"/>
    </row>
    <row r="1134" spans="1:9" hidden="1" x14ac:dyDescent="0.25">
      <c r="A1134" s="15"/>
      <c r="B1134" s="15"/>
      <c r="C1134" s="53">
        <v>42551</v>
      </c>
      <c r="D1134" s="15" t="s">
        <v>145</v>
      </c>
      <c r="E1134" s="15" t="s">
        <v>146</v>
      </c>
      <c r="F1134" s="51"/>
      <c r="G1134" s="51">
        <v>1334</v>
      </c>
      <c r="H1134" s="13">
        <f t="shared" si="18"/>
        <v>811438.85000000359</v>
      </c>
      <c r="I1134" s="51"/>
    </row>
    <row r="1135" spans="1:9" hidden="1" x14ac:dyDescent="0.25">
      <c r="A1135" s="15"/>
      <c r="B1135" s="15"/>
      <c r="C1135" s="53">
        <v>42551</v>
      </c>
      <c r="D1135" s="15" t="s">
        <v>145</v>
      </c>
      <c r="E1135" s="15" t="s">
        <v>146</v>
      </c>
      <c r="F1135" s="51"/>
      <c r="G1135" s="51">
        <v>3020</v>
      </c>
      <c r="H1135" s="13">
        <f t="shared" si="18"/>
        <v>808418.85000000359</v>
      </c>
      <c r="I1135" s="51"/>
    </row>
    <row r="1136" spans="1:9" hidden="1" x14ac:dyDescent="0.25">
      <c r="A1136" s="15"/>
      <c r="B1136" s="15"/>
      <c r="C1136" s="53">
        <v>42551</v>
      </c>
      <c r="D1136" s="15" t="s">
        <v>145</v>
      </c>
      <c r="E1136" s="15" t="s">
        <v>146</v>
      </c>
      <c r="F1136" s="51"/>
      <c r="G1136" s="51">
        <v>1543</v>
      </c>
      <c r="H1136" s="13">
        <f t="shared" si="18"/>
        <v>806875.85000000359</v>
      </c>
      <c r="I1136" s="51"/>
    </row>
    <row r="1137" spans="1:11" hidden="1" x14ac:dyDescent="0.25">
      <c r="A1137" s="15"/>
      <c r="B1137" s="15"/>
      <c r="C1137" s="53">
        <v>42551</v>
      </c>
      <c r="D1137" s="15" t="s">
        <v>145</v>
      </c>
      <c r="E1137" s="15" t="s">
        <v>146</v>
      </c>
      <c r="F1137" s="51"/>
      <c r="G1137" s="51">
        <v>58471</v>
      </c>
      <c r="H1137" s="13">
        <f t="shared" si="18"/>
        <v>748404.85000000359</v>
      </c>
      <c r="I1137" s="51"/>
    </row>
    <row r="1138" spans="1:11" hidden="1" x14ac:dyDescent="0.25">
      <c r="A1138" s="15"/>
      <c r="B1138" s="15"/>
      <c r="C1138" s="53">
        <v>42551</v>
      </c>
      <c r="D1138" s="15" t="s">
        <v>145</v>
      </c>
      <c r="E1138" s="15" t="s">
        <v>146</v>
      </c>
      <c r="F1138" s="51"/>
      <c r="G1138" s="51">
        <v>53033</v>
      </c>
      <c r="H1138" s="13">
        <f t="shared" si="18"/>
        <v>695371.85000000359</v>
      </c>
      <c r="I1138" s="51"/>
    </row>
    <row r="1139" spans="1:11" hidden="1" x14ac:dyDescent="0.25">
      <c r="A1139" s="15"/>
      <c r="B1139" s="15"/>
      <c r="C1139" s="53">
        <v>42551</v>
      </c>
      <c r="D1139" s="15" t="s">
        <v>145</v>
      </c>
      <c r="E1139" s="15" t="s">
        <v>146</v>
      </c>
      <c r="F1139" s="51"/>
      <c r="G1139" s="51">
        <v>3338</v>
      </c>
      <c r="H1139" s="13">
        <f t="shared" si="18"/>
        <v>692033.85000000359</v>
      </c>
      <c r="I1139" s="51"/>
    </row>
    <row r="1140" spans="1:11" hidden="1" x14ac:dyDescent="0.25">
      <c r="A1140" s="15"/>
      <c r="B1140" s="15"/>
      <c r="C1140" s="53">
        <v>42551</v>
      </c>
      <c r="D1140" s="15" t="s">
        <v>145</v>
      </c>
      <c r="E1140" s="15" t="s">
        <v>146</v>
      </c>
      <c r="F1140" s="51"/>
      <c r="G1140" s="51">
        <v>10394</v>
      </c>
      <c r="H1140" s="13">
        <f t="shared" si="18"/>
        <v>681639.85000000359</v>
      </c>
      <c r="I1140" s="51"/>
    </row>
    <row r="1141" spans="1:11" hidden="1" x14ac:dyDescent="0.25">
      <c r="A1141" s="15"/>
      <c r="B1141" s="15"/>
      <c r="C1141" s="53">
        <v>42551</v>
      </c>
      <c r="D1141" s="15" t="s">
        <v>145</v>
      </c>
      <c r="E1141" s="15" t="s">
        <v>146</v>
      </c>
      <c r="F1141" s="51"/>
      <c r="G1141" s="51">
        <v>12516</v>
      </c>
      <c r="H1141" s="13">
        <f t="shared" si="18"/>
        <v>669123.85000000359</v>
      </c>
      <c r="I1141" s="51"/>
    </row>
    <row r="1142" spans="1:11" hidden="1" x14ac:dyDescent="0.25">
      <c r="A1142" s="15"/>
      <c r="B1142" s="15"/>
      <c r="C1142" s="53">
        <v>42551</v>
      </c>
      <c r="D1142" s="15" t="s">
        <v>34</v>
      </c>
      <c r="E1142" s="15" t="s">
        <v>721</v>
      </c>
      <c r="F1142" s="51"/>
      <c r="G1142" s="51">
        <v>282943.2</v>
      </c>
      <c r="H1142" s="13">
        <f t="shared" si="18"/>
        <v>386180.65000000357</v>
      </c>
      <c r="I1142" s="51"/>
    </row>
    <row r="1143" spans="1:11" hidden="1" x14ac:dyDescent="0.25">
      <c r="A1143" s="15"/>
      <c r="B1143" s="15"/>
      <c r="C1143" s="53">
        <v>42551</v>
      </c>
      <c r="D1143" s="15" t="s">
        <v>37</v>
      </c>
      <c r="E1143" s="58" t="s">
        <v>564</v>
      </c>
      <c r="F1143" s="51"/>
      <c r="G1143" s="51">
        <v>3.48</v>
      </c>
      <c r="H1143" s="13">
        <f t="shared" si="18"/>
        <v>386177.17000000359</v>
      </c>
      <c r="I1143" s="51"/>
    </row>
    <row r="1144" spans="1:11" hidden="1" x14ac:dyDescent="0.25">
      <c r="A1144" s="15"/>
      <c r="B1144" s="15"/>
      <c r="C1144" s="53">
        <v>42551</v>
      </c>
      <c r="D1144" s="15" t="s">
        <v>37</v>
      </c>
      <c r="E1144" s="15" t="s">
        <v>482</v>
      </c>
      <c r="F1144" s="51"/>
      <c r="G1144" s="51">
        <v>300</v>
      </c>
      <c r="H1144" s="13">
        <f t="shared" si="18"/>
        <v>385877.17000000359</v>
      </c>
      <c r="I1144" s="51"/>
    </row>
    <row r="1145" spans="1:11" hidden="1" x14ac:dyDescent="0.25">
      <c r="A1145" s="15"/>
      <c r="B1145" s="15"/>
      <c r="C1145" s="53">
        <v>42551</v>
      </c>
      <c r="D1145" s="15" t="s">
        <v>37</v>
      </c>
      <c r="E1145" s="15" t="s">
        <v>163</v>
      </c>
      <c r="F1145" s="51"/>
      <c r="G1145" s="51">
        <v>48</v>
      </c>
      <c r="H1145" s="13">
        <f t="shared" si="18"/>
        <v>385829.17000000359</v>
      </c>
      <c r="I1145" s="51"/>
    </row>
    <row r="1146" spans="1:11" hidden="1" x14ac:dyDescent="0.25">
      <c r="A1146" s="15"/>
      <c r="B1146" s="15"/>
      <c r="C1146" s="53">
        <v>42551</v>
      </c>
      <c r="D1146" s="15" t="s">
        <v>37</v>
      </c>
      <c r="E1146" s="15" t="s">
        <v>164</v>
      </c>
      <c r="F1146" s="51"/>
      <c r="G1146" s="51">
        <v>154</v>
      </c>
      <c r="H1146" s="13">
        <f t="shared" si="18"/>
        <v>385675.17000000359</v>
      </c>
      <c r="I1146" s="51"/>
    </row>
    <row r="1147" spans="1:11" hidden="1" x14ac:dyDescent="0.25">
      <c r="A1147" s="15"/>
      <c r="B1147" s="15"/>
      <c r="C1147" s="53">
        <v>42551</v>
      </c>
      <c r="D1147" s="15" t="s">
        <v>37</v>
      </c>
      <c r="E1147" s="15" t="s">
        <v>165</v>
      </c>
      <c r="F1147" s="51"/>
      <c r="G1147" s="51">
        <v>24.64</v>
      </c>
      <c r="H1147" s="13">
        <f t="shared" si="18"/>
        <v>385650.53000000358</v>
      </c>
      <c r="I1147" s="51"/>
    </row>
    <row r="1148" spans="1:11" x14ac:dyDescent="0.25">
      <c r="A1148" s="67"/>
      <c r="B1148" s="67"/>
      <c r="C1148" s="67"/>
      <c r="D1148" s="67"/>
      <c r="E1148" s="67" t="s">
        <v>718</v>
      </c>
      <c r="F1148" s="68"/>
      <c r="G1148" s="68"/>
      <c r="H1148" s="70">
        <f t="shared" si="18"/>
        <v>385650.53000000358</v>
      </c>
      <c r="I1148" s="67"/>
      <c r="K1148" s="7">
        <f>H1148-385650.53</f>
        <v>3.5506673157215118E-9</v>
      </c>
    </row>
    <row r="1149" spans="1:11" x14ac:dyDescent="0.25">
      <c r="A1149" s="67"/>
      <c r="B1149" s="67"/>
      <c r="C1149" s="67"/>
      <c r="D1149" s="67"/>
      <c r="E1149" s="67" t="s">
        <v>719</v>
      </c>
      <c r="F1149" s="68"/>
      <c r="G1149" s="68"/>
      <c r="H1149" s="70">
        <f t="shared" si="18"/>
        <v>385650.53000000358</v>
      </c>
      <c r="I1149" s="67"/>
    </row>
    <row r="1150" spans="1:11" x14ac:dyDescent="0.25">
      <c r="A1150" s="15"/>
      <c r="B1150" s="15"/>
      <c r="C1150" s="53"/>
      <c r="D1150" s="15"/>
      <c r="E1150" s="15"/>
      <c r="F1150" s="51"/>
      <c r="G1150" s="51"/>
      <c r="H1150" s="51"/>
      <c r="I1150" s="51"/>
    </row>
    <row r="1151" spans="1:11" x14ac:dyDescent="0.25">
      <c r="A1151" s="15"/>
      <c r="B1151" s="15"/>
      <c r="C1151" s="53"/>
      <c r="D1151" s="15"/>
      <c r="E1151" s="15"/>
      <c r="F1151" s="51"/>
      <c r="G1151" s="51"/>
      <c r="H1151" s="51"/>
      <c r="I1151" s="51"/>
    </row>
    <row r="1152" spans="1:11" x14ac:dyDescent="0.25">
      <c r="A1152" s="15"/>
      <c r="B1152" s="15"/>
      <c r="C1152" s="53"/>
      <c r="D1152" s="15"/>
      <c r="E1152" s="15"/>
      <c r="F1152" s="51"/>
      <c r="G1152" s="51"/>
      <c r="H1152" s="51"/>
      <c r="I1152" s="51"/>
    </row>
    <row r="1153" spans="1:9" x14ac:dyDescent="0.25">
      <c r="A1153" s="15"/>
      <c r="B1153" s="15"/>
      <c r="C1153" s="53"/>
      <c r="D1153" s="15"/>
      <c r="E1153" s="15"/>
      <c r="F1153" s="51"/>
      <c r="G1153" s="51"/>
      <c r="H1153" s="51"/>
      <c r="I1153" s="51"/>
    </row>
    <row r="1154" spans="1:9" x14ac:dyDescent="0.25">
      <c r="A1154" s="15"/>
      <c r="B1154" s="15"/>
      <c r="C1154" s="53"/>
      <c r="D1154" s="15"/>
      <c r="E1154" s="15"/>
      <c r="F1154" s="51"/>
      <c r="G1154" s="51"/>
      <c r="H1154" s="51"/>
      <c r="I1154" s="51"/>
    </row>
    <row r="1155" spans="1:9" x14ac:dyDescent="0.25">
      <c r="A1155" s="15"/>
      <c r="B1155" s="15"/>
      <c r="C1155" s="53"/>
      <c r="D1155" s="15"/>
      <c r="E1155" s="15"/>
      <c r="F1155" s="51"/>
      <c r="G1155" s="51"/>
      <c r="H1155" s="51"/>
      <c r="I1155" s="51"/>
    </row>
    <row r="1156" spans="1:9" x14ac:dyDescent="0.25">
      <c r="A1156" s="15"/>
      <c r="B1156" s="15"/>
      <c r="C1156" s="53"/>
      <c r="D1156" s="15"/>
      <c r="E1156" s="15"/>
      <c r="F1156" s="51"/>
      <c r="G1156" s="51"/>
      <c r="H1156" s="51"/>
      <c r="I1156" s="51"/>
    </row>
    <row r="1157" spans="1:9" x14ac:dyDescent="0.25">
      <c r="A1157" s="15"/>
      <c r="B1157" s="15"/>
      <c r="C1157" s="53"/>
      <c r="D1157" s="15"/>
      <c r="E1157" s="15"/>
      <c r="F1157" s="51"/>
      <c r="G1157" s="51"/>
      <c r="H1157" s="51"/>
      <c r="I1157" s="51"/>
    </row>
    <row r="1158" spans="1:9" x14ac:dyDescent="0.25">
      <c r="A1158" s="15"/>
      <c r="B1158" s="15"/>
      <c r="C1158" s="53"/>
      <c r="D1158" s="15"/>
      <c r="E1158" s="15"/>
      <c r="F1158" s="51"/>
      <c r="G1158" s="51"/>
      <c r="H1158" s="51"/>
      <c r="I1158" s="51"/>
    </row>
    <row r="1159" spans="1:9" x14ac:dyDescent="0.25">
      <c r="A1159" s="15"/>
      <c r="B1159" s="15"/>
      <c r="C1159" s="53"/>
      <c r="D1159" s="15"/>
      <c r="E1159" s="15"/>
      <c r="F1159" s="51"/>
      <c r="G1159" s="51"/>
      <c r="H1159" s="51"/>
      <c r="I1159" s="51"/>
    </row>
    <row r="1160" spans="1:9" x14ac:dyDescent="0.25">
      <c r="A1160" s="15"/>
      <c r="B1160" s="15"/>
      <c r="C1160" s="53"/>
      <c r="D1160" s="15"/>
      <c r="E1160" s="15"/>
      <c r="F1160" s="51"/>
      <c r="G1160" s="51"/>
      <c r="H1160" s="51"/>
      <c r="I1160" s="51"/>
    </row>
    <row r="1161" spans="1:9" x14ac:dyDescent="0.25">
      <c r="A1161" s="15"/>
      <c r="B1161" s="15"/>
      <c r="C1161" s="53"/>
      <c r="D1161" s="15"/>
      <c r="E1161" s="15"/>
      <c r="F1161" s="51"/>
      <c r="G1161" s="51"/>
      <c r="H1161" s="51"/>
      <c r="I1161" s="51"/>
    </row>
    <row r="1162" spans="1:9" x14ac:dyDescent="0.25">
      <c r="A1162" s="15"/>
      <c r="B1162" s="15"/>
      <c r="C1162" s="15"/>
      <c r="D1162" s="15"/>
      <c r="E1162" s="15"/>
      <c r="F1162" s="51"/>
      <c r="G1162" s="51"/>
      <c r="H1162" s="51"/>
      <c r="I1162" s="51"/>
    </row>
  </sheetData>
  <mergeCells count="3">
    <mergeCell ref="A1:I1"/>
    <mergeCell ref="A2:I2"/>
    <mergeCell ref="A3:I3"/>
  </mergeCells>
  <pageMargins left="0.39370078740157483" right="0.39370078740157483" top="0.39370078740157483" bottom="0.39370078740157483" header="0" footer="0"/>
  <pageSetup scale="80" orientation="landscape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workbookViewId="0">
      <pane ySplit="4" topLeftCell="A14" activePane="bottomLeft" state="frozen"/>
      <selection activeCell="G14" sqref="G14"/>
      <selection pane="bottomLeft" activeCell="G14" sqref="G14"/>
    </sheetView>
  </sheetViews>
  <sheetFormatPr baseColWidth="10" defaultRowHeight="15" x14ac:dyDescent="0.25"/>
  <cols>
    <col min="1" max="1" width="9.85546875" customWidth="1"/>
    <col min="2" max="2" width="9.5703125" customWidth="1"/>
    <col min="3" max="3" width="11.42578125" style="5" customWidth="1"/>
    <col min="4" max="4" width="42.42578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2.85546875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29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6.75" customHeight="1" x14ac:dyDescent="0.25">
      <c r="A4" s="45" t="s">
        <v>0</v>
      </c>
      <c r="B4" s="15" t="s">
        <v>1</v>
      </c>
      <c r="C4" s="15" t="s">
        <v>2</v>
      </c>
      <c r="D4" s="19" t="s">
        <v>20</v>
      </c>
      <c r="E4" s="19" t="s">
        <v>4</v>
      </c>
      <c r="F4" s="13" t="s">
        <v>5</v>
      </c>
      <c r="G4" s="13" t="s">
        <v>6</v>
      </c>
      <c r="H4" s="27" t="s">
        <v>7</v>
      </c>
      <c r="I4" s="49" t="s">
        <v>8</v>
      </c>
      <c r="J4" s="6"/>
      <c r="K4" s="6"/>
      <c r="L4" s="6"/>
      <c r="M4" s="6"/>
    </row>
    <row r="5" spans="1:13" x14ac:dyDescent="0.25">
      <c r="A5" s="2"/>
      <c r="B5" s="2"/>
      <c r="C5" s="4"/>
      <c r="D5" s="2"/>
      <c r="E5" s="2" t="s">
        <v>32</v>
      </c>
      <c r="F5" s="48"/>
      <c r="G5" s="25"/>
      <c r="H5" s="25">
        <v>600.85</v>
      </c>
      <c r="I5" s="25">
        <v>134906.10999999999</v>
      </c>
    </row>
    <row r="6" spans="1:13" x14ac:dyDescent="0.25">
      <c r="A6" s="2"/>
      <c r="B6" s="2"/>
      <c r="C6" s="4"/>
      <c r="D6" s="2"/>
      <c r="E6" s="2" t="s">
        <v>33</v>
      </c>
      <c r="F6" s="48"/>
      <c r="G6" s="25"/>
      <c r="H6" s="25">
        <v>600.85</v>
      </c>
      <c r="I6" s="25">
        <v>134906.10999999999</v>
      </c>
    </row>
    <row r="7" spans="1:13" x14ac:dyDescent="0.25">
      <c r="A7" s="20"/>
      <c r="B7" s="20"/>
      <c r="C7" s="30">
        <v>41654</v>
      </c>
      <c r="D7" s="20" t="s">
        <v>34</v>
      </c>
      <c r="E7" s="20" t="s">
        <v>39</v>
      </c>
      <c r="F7" s="31">
        <v>226202</v>
      </c>
      <c r="G7" s="24"/>
      <c r="H7" s="24">
        <f>H6+F7-G7</f>
        <v>226802.85</v>
      </c>
      <c r="I7" s="20"/>
    </row>
    <row r="8" spans="1:13" x14ac:dyDescent="0.25">
      <c r="A8" s="20">
        <v>24</v>
      </c>
      <c r="B8" s="23">
        <v>41655</v>
      </c>
      <c r="C8" s="30">
        <v>41655</v>
      </c>
      <c r="D8" s="20" t="s">
        <v>40</v>
      </c>
      <c r="E8" s="20" t="s">
        <v>41</v>
      </c>
      <c r="F8" s="31"/>
      <c r="G8" s="24">
        <v>35960</v>
      </c>
      <c r="H8" s="24">
        <f t="shared" ref="H8:H29" si="0">H7+F8-G8</f>
        <v>190842.85</v>
      </c>
      <c r="I8" s="20"/>
    </row>
    <row r="9" spans="1:13" x14ac:dyDescent="0.25">
      <c r="A9" s="20">
        <v>25</v>
      </c>
      <c r="B9" s="23">
        <v>41775</v>
      </c>
      <c r="C9" s="30">
        <v>41655</v>
      </c>
      <c r="D9" s="20" t="s">
        <v>42</v>
      </c>
      <c r="E9" s="20" t="s">
        <v>41</v>
      </c>
      <c r="F9" s="31"/>
      <c r="G9" s="24">
        <v>115050.15</v>
      </c>
      <c r="H9" s="24">
        <f t="shared" si="0"/>
        <v>75792.700000000012</v>
      </c>
      <c r="I9" s="20"/>
    </row>
    <row r="10" spans="1:13" x14ac:dyDescent="0.25">
      <c r="A10" s="20">
        <v>26</v>
      </c>
      <c r="B10" s="23">
        <v>41655</v>
      </c>
      <c r="C10" s="30">
        <v>41655</v>
      </c>
      <c r="D10" s="20" t="s">
        <v>40</v>
      </c>
      <c r="E10" s="20" t="s">
        <v>41</v>
      </c>
      <c r="F10" s="31"/>
      <c r="G10" s="24">
        <v>17980</v>
      </c>
      <c r="H10" s="24">
        <f t="shared" si="0"/>
        <v>57812.700000000012</v>
      </c>
      <c r="I10" s="20"/>
    </row>
    <row r="11" spans="1:13" x14ac:dyDescent="0.25">
      <c r="A11" s="20"/>
      <c r="B11" s="20"/>
      <c r="C11" s="30">
        <v>41670</v>
      </c>
      <c r="D11" s="20" t="s">
        <v>37</v>
      </c>
      <c r="E11" s="20" t="s">
        <v>52</v>
      </c>
      <c r="F11" s="31"/>
      <c r="G11" s="24">
        <v>64</v>
      </c>
      <c r="H11" s="24">
        <f t="shared" si="0"/>
        <v>57748.700000000012</v>
      </c>
      <c r="I11" s="20"/>
    </row>
    <row r="12" spans="1:13" x14ac:dyDescent="0.25">
      <c r="A12" s="20"/>
      <c r="B12" s="20"/>
      <c r="C12" s="30">
        <v>41670</v>
      </c>
      <c r="D12" s="20" t="s">
        <v>37</v>
      </c>
      <c r="E12" s="20" t="s">
        <v>51</v>
      </c>
      <c r="F12" s="31"/>
      <c r="G12" s="24">
        <v>10.24</v>
      </c>
      <c r="H12" s="24">
        <f t="shared" si="0"/>
        <v>57738.460000000014</v>
      </c>
      <c r="I12" s="20"/>
    </row>
    <row r="13" spans="1:13" x14ac:dyDescent="0.25">
      <c r="A13" s="58"/>
      <c r="B13" s="58"/>
      <c r="C13" s="62"/>
      <c r="D13" s="58"/>
      <c r="E13" s="58" t="s">
        <v>46</v>
      </c>
      <c r="F13" s="63"/>
      <c r="G13" s="59"/>
      <c r="H13" s="59">
        <f t="shared" si="0"/>
        <v>57738.460000000014</v>
      </c>
      <c r="I13" s="58"/>
    </row>
    <row r="14" spans="1:13" x14ac:dyDescent="0.25">
      <c r="A14" s="58"/>
      <c r="B14" s="58"/>
      <c r="C14" s="62"/>
      <c r="D14" s="58"/>
      <c r="E14" s="58" t="s">
        <v>47</v>
      </c>
      <c r="F14" s="63"/>
      <c r="G14" s="59"/>
      <c r="H14" s="59">
        <f t="shared" si="0"/>
        <v>57738.460000000014</v>
      </c>
      <c r="I14" s="58"/>
    </row>
    <row r="15" spans="1:13" x14ac:dyDescent="0.25">
      <c r="A15" s="20">
        <v>27</v>
      </c>
      <c r="B15" s="23">
        <v>41691</v>
      </c>
      <c r="C15" s="30">
        <v>41691</v>
      </c>
      <c r="D15" s="20" t="s">
        <v>43</v>
      </c>
      <c r="E15" s="20" t="s">
        <v>64</v>
      </c>
      <c r="F15" s="31"/>
      <c r="G15" s="24">
        <v>50585</v>
      </c>
      <c r="H15" s="24">
        <f t="shared" si="0"/>
        <v>7153.4600000000137</v>
      </c>
      <c r="I15" s="20"/>
    </row>
    <row r="16" spans="1:13" x14ac:dyDescent="0.25">
      <c r="A16" s="20">
        <v>28</v>
      </c>
      <c r="B16" s="23">
        <v>41691</v>
      </c>
      <c r="C16" s="30">
        <v>41698</v>
      </c>
      <c r="D16" s="20" t="s">
        <v>43</v>
      </c>
      <c r="E16" s="20" t="s">
        <v>70</v>
      </c>
      <c r="F16" s="31"/>
      <c r="G16" s="24">
        <v>5175</v>
      </c>
      <c r="H16" s="24">
        <f t="shared" si="0"/>
        <v>1978.4600000000137</v>
      </c>
      <c r="I16" s="20"/>
      <c r="K16" s="7">
        <f>SUM(G15:G16)</f>
        <v>55760</v>
      </c>
    </row>
    <row r="17" spans="1:9" x14ac:dyDescent="0.25">
      <c r="A17" s="20"/>
      <c r="B17" s="20"/>
      <c r="C17" s="30">
        <v>41698</v>
      </c>
      <c r="D17" s="20" t="s">
        <v>37</v>
      </c>
      <c r="E17" s="20" t="s">
        <v>52</v>
      </c>
      <c r="F17" s="31"/>
      <c r="G17" s="24">
        <v>16</v>
      </c>
      <c r="H17" s="24">
        <f t="shared" si="0"/>
        <v>1962.4600000000137</v>
      </c>
      <c r="I17" s="20"/>
    </row>
    <row r="18" spans="1:9" x14ac:dyDescent="0.25">
      <c r="A18" s="20"/>
      <c r="B18" s="20"/>
      <c r="C18" s="30">
        <v>41698</v>
      </c>
      <c r="D18" s="20" t="s">
        <v>37</v>
      </c>
      <c r="E18" s="20" t="s">
        <v>51</v>
      </c>
      <c r="F18" s="31"/>
      <c r="G18" s="24">
        <v>2.56</v>
      </c>
      <c r="H18" s="24">
        <f t="shared" si="0"/>
        <v>1959.9000000000137</v>
      </c>
      <c r="I18" s="20"/>
    </row>
    <row r="19" spans="1:9" x14ac:dyDescent="0.25">
      <c r="A19" s="58"/>
      <c r="B19" s="58"/>
      <c r="C19" s="62"/>
      <c r="D19" s="58"/>
      <c r="E19" s="58" t="s">
        <v>65</v>
      </c>
      <c r="F19" s="63"/>
      <c r="G19" s="59"/>
      <c r="H19" s="59">
        <f t="shared" si="0"/>
        <v>1959.9000000000137</v>
      </c>
      <c r="I19" s="58"/>
    </row>
    <row r="20" spans="1:9" x14ac:dyDescent="0.25">
      <c r="A20" s="67"/>
      <c r="B20" s="67"/>
      <c r="C20" s="71"/>
      <c r="D20" s="67"/>
      <c r="E20" s="67" t="s">
        <v>73</v>
      </c>
      <c r="F20" s="72"/>
      <c r="G20" s="68"/>
      <c r="H20" s="68">
        <f t="shared" si="0"/>
        <v>1959.9000000000137</v>
      </c>
      <c r="I20" s="67"/>
    </row>
    <row r="21" spans="1:9" x14ac:dyDescent="0.25">
      <c r="A21" s="15"/>
      <c r="B21" s="15"/>
      <c r="C21" s="54">
        <v>41729</v>
      </c>
      <c r="D21" s="15" t="s">
        <v>37</v>
      </c>
      <c r="E21" s="15" t="s">
        <v>79</v>
      </c>
      <c r="F21" s="50"/>
      <c r="G21" s="51">
        <v>250</v>
      </c>
      <c r="H21" s="24">
        <f t="shared" si="0"/>
        <v>1709.9000000000137</v>
      </c>
      <c r="I21" s="15"/>
    </row>
    <row r="22" spans="1:9" x14ac:dyDescent="0.25">
      <c r="A22" s="15"/>
      <c r="B22" s="15"/>
      <c r="C22" s="54">
        <v>41729</v>
      </c>
      <c r="D22" s="15" t="s">
        <v>37</v>
      </c>
      <c r="E22" s="15" t="s">
        <v>51</v>
      </c>
      <c r="F22" s="50"/>
      <c r="G22" s="51">
        <v>40</v>
      </c>
      <c r="H22" s="24">
        <f t="shared" si="0"/>
        <v>1669.9000000000137</v>
      </c>
      <c r="I22" s="15"/>
    </row>
    <row r="23" spans="1:9" x14ac:dyDescent="0.25">
      <c r="A23" s="67"/>
      <c r="B23" s="67"/>
      <c r="C23" s="71"/>
      <c r="D23" s="67"/>
      <c r="E23" s="67" t="s">
        <v>80</v>
      </c>
      <c r="F23" s="72"/>
      <c r="G23" s="68"/>
      <c r="H23" s="68">
        <f t="shared" si="0"/>
        <v>1669.9000000000137</v>
      </c>
      <c r="I23" s="67"/>
    </row>
    <row r="24" spans="1:9" x14ac:dyDescent="0.25">
      <c r="A24" s="67"/>
      <c r="B24" s="67"/>
      <c r="C24" s="71"/>
      <c r="D24" s="67"/>
      <c r="E24" s="67" t="s">
        <v>77</v>
      </c>
      <c r="F24" s="72"/>
      <c r="G24" s="68"/>
      <c r="H24" s="68">
        <f t="shared" si="0"/>
        <v>1669.9000000000137</v>
      </c>
      <c r="I24" s="67"/>
    </row>
    <row r="25" spans="1:9" x14ac:dyDescent="0.25">
      <c r="A25" s="15"/>
      <c r="B25" s="15"/>
      <c r="C25" s="54">
        <v>41759</v>
      </c>
      <c r="D25" s="15" t="s">
        <v>37</v>
      </c>
      <c r="E25" s="15" t="s">
        <v>79</v>
      </c>
      <c r="F25" s="50"/>
      <c r="G25" s="51">
        <v>250</v>
      </c>
      <c r="H25" s="24">
        <f t="shared" si="0"/>
        <v>1419.9000000000137</v>
      </c>
      <c r="I25" s="15"/>
    </row>
    <row r="26" spans="1:9" x14ac:dyDescent="0.25">
      <c r="A26" s="15"/>
      <c r="B26" s="15"/>
      <c r="C26" s="54">
        <v>41759</v>
      </c>
      <c r="D26" s="15" t="s">
        <v>37</v>
      </c>
      <c r="E26" s="15" t="s">
        <v>51</v>
      </c>
      <c r="F26" s="50"/>
      <c r="G26" s="51">
        <v>40</v>
      </c>
      <c r="H26" s="24">
        <f t="shared" si="0"/>
        <v>1379.9000000000137</v>
      </c>
      <c r="I26" s="15"/>
    </row>
    <row r="27" spans="1:9" x14ac:dyDescent="0.25">
      <c r="A27" s="67"/>
      <c r="B27" s="67"/>
      <c r="C27" s="71"/>
      <c r="D27" s="67"/>
      <c r="E27" s="67" t="s">
        <v>87</v>
      </c>
      <c r="F27" s="72"/>
      <c r="G27" s="68"/>
      <c r="H27" s="68">
        <f t="shared" si="0"/>
        <v>1379.9000000000137</v>
      </c>
      <c r="I27" s="67"/>
    </row>
    <row r="28" spans="1:9" x14ac:dyDescent="0.25">
      <c r="A28" s="67"/>
      <c r="B28" s="67"/>
      <c r="C28" s="71"/>
      <c r="D28" s="67"/>
      <c r="E28" s="67" t="s">
        <v>85</v>
      </c>
      <c r="F28" s="72"/>
      <c r="G28" s="68"/>
      <c r="H28" s="68">
        <f t="shared" si="0"/>
        <v>1379.9000000000137</v>
      </c>
      <c r="I28" s="67"/>
    </row>
    <row r="29" spans="1:9" x14ac:dyDescent="0.25">
      <c r="A29" s="15"/>
      <c r="B29" s="15"/>
      <c r="C29" s="54">
        <v>41779</v>
      </c>
      <c r="D29" s="15" t="s">
        <v>34</v>
      </c>
      <c r="E29" s="15" t="s">
        <v>93</v>
      </c>
      <c r="F29" s="50"/>
      <c r="G29" s="51">
        <v>1379.9</v>
      </c>
      <c r="H29" s="24">
        <f t="shared" si="0"/>
        <v>1.3642420526593924E-11</v>
      </c>
      <c r="I29" s="15"/>
    </row>
    <row r="30" spans="1:9" x14ac:dyDescent="0.25">
      <c r="A30" s="67"/>
      <c r="B30" s="67"/>
      <c r="C30" s="71"/>
      <c r="D30" s="67" t="s">
        <v>94</v>
      </c>
      <c r="E30" s="67"/>
      <c r="F30" s="72"/>
      <c r="G30" s="68"/>
      <c r="H30" s="68">
        <f>H29+F30-G30</f>
        <v>1.3642420526593924E-11</v>
      </c>
      <c r="I30" s="67"/>
    </row>
    <row r="31" spans="1:9" x14ac:dyDescent="0.25">
      <c r="G31" s="7">
        <f>SUM(G8:G26)</f>
        <v>225422.94999999998</v>
      </c>
    </row>
  </sheetData>
  <mergeCells count="3">
    <mergeCell ref="A1:I1"/>
    <mergeCell ref="A2:I2"/>
    <mergeCell ref="A3:I3"/>
  </mergeCells>
  <pageMargins left="1.3779527559055118" right="0.39370078740157483" top="0.39370078740157483" bottom="0.39370078740157483" header="0" footer="0"/>
  <pageSetup paperSize="5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"/>
  <sheetViews>
    <sheetView workbookViewId="0">
      <pane ySplit="4" topLeftCell="A23" activePane="bottomLeft" state="frozen"/>
      <selection activeCell="G14" sqref="G14"/>
      <selection pane="bottomLeft" activeCell="G14" sqref="G14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2.85546875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"/>
      <c r="B5" s="2"/>
      <c r="C5" s="4"/>
      <c r="D5" s="2"/>
      <c r="E5" s="2" t="s">
        <v>32</v>
      </c>
      <c r="F5" s="48"/>
      <c r="G5" s="25"/>
      <c r="H5" s="25">
        <v>653000</v>
      </c>
      <c r="I5" s="2"/>
    </row>
    <row r="6" spans="1:13" x14ac:dyDescent="0.25">
      <c r="A6" s="2"/>
      <c r="B6" s="2"/>
      <c r="C6" s="4"/>
      <c r="D6" s="2"/>
      <c r="E6" s="2" t="s">
        <v>33</v>
      </c>
      <c r="F6" s="48"/>
      <c r="G6" s="25"/>
      <c r="H6" s="25">
        <v>653000</v>
      </c>
      <c r="I6" s="2"/>
    </row>
    <row r="7" spans="1:13" x14ac:dyDescent="0.25">
      <c r="A7" s="15">
        <v>1</v>
      </c>
      <c r="B7" s="53">
        <v>41663</v>
      </c>
      <c r="C7" s="54">
        <v>41663</v>
      </c>
      <c r="D7" s="15" t="s">
        <v>43</v>
      </c>
      <c r="E7" s="15" t="s">
        <v>71</v>
      </c>
      <c r="F7" s="50"/>
      <c r="G7" s="51">
        <v>7190</v>
      </c>
      <c r="H7" s="24">
        <f>H6+F7-G7</f>
        <v>645810</v>
      </c>
      <c r="I7" s="51"/>
    </row>
    <row r="8" spans="1:13" x14ac:dyDescent="0.25">
      <c r="A8" s="15">
        <v>2</v>
      </c>
      <c r="B8" s="53">
        <v>41663</v>
      </c>
      <c r="C8" s="54">
        <v>41669</v>
      </c>
      <c r="D8" s="15" t="s">
        <v>53</v>
      </c>
      <c r="E8" s="15" t="s">
        <v>54</v>
      </c>
      <c r="F8" s="50"/>
      <c r="G8" s="51">
        <v>10000</v>
      </c>
      <c r="H8" s="24">
        <f t="shared" ref="H8:H22" si="0">H7+F8-G8</f>
        <v>635810</v>
      </c>
      <c r="I8" s="51"/>
    </row>
    <row r="9" spans="1:13" x14ac:dyDescent="0.25">
      <c r="A9" s="55">
        <v>3</v>
      </c>
      <c r="B9" s="56">
        <v>41670</v>
      </c>
      <c r="C9" s="65">
        <v>41675</v>
      </c>
      <c r="D9" s="55" t="s">
        <v>43</v>
      </c>
      <c r="E9" s="55" t="s">
        <v>71</v>
      </c>
      <c r="F9" s="64"/>
      <c r="G9" s="57">
        <v>7980</v>
      </c>
      <c r="H9" s="57">
        <f t="shared" si="0"/>
        <v>627830</v>
      </c>
      <c r="I9" s="57">
        <v>7980</v>
      </c>
    </row>
    <row r="10" spans="1:13" x14ac:dyDescent="0.25">
      <c r="A10" s="15"/>
      <c r="B10" s="15"/>
      <c r="C10" s="54">
        <v>41670</v>
      </c>
      <c r="D10" s="15" t="s">
        <v>37</v>
      </c>
      <c r="E10" s="15" t="s">
        <v>52</v>
      </c>
      <c r="F10" s="50"/>
      <c r="G10" s="51">
        <v>16</v>
      </c>
      <c r="H10" s="24">
        <f t="shared" si="0"/>
        <v>627814</v>
      </c>
      <c r="I10" s="51"/>
    </row>
    <row r="11" spans="1:13" x14ac:dyDescent="0.25">
      <c r="A11" s="15"/>
      <c r="B11" s="15"/>
      <c r="C11" s="54">
        <v>41670</v>
      </c>
      <c r="D11" s="15" t="s">
        <v>37</v>
      </c>
      <c r="E11" s="15" t="s">
        <v>51</v>
      </c>
      <c r="F11" s="50"/>
      <c r="G11" s="51">
        <v>2.56</v>
      </c>
      <c r="H11" s="24">
        <f t="shared" si="0"/>
        <v>627811.43999999994</v>
      </c>
      <c r="I11" s="51"/>
    </row>
    <row r="12" spans="1:13" x14ac:dyDescent="0.25">
      <c r="A12" s="58"/>
      <c r="B12" s="58"/>
      <c r="C12" s="62"/>
      <c r="D12" s="58"/>
      <c r="E12" s="58" t="s">
        <v>46</v>
      </c>
      <c r="F12" s="63"/>
      <c r="G12" s="59"/>
      <c r="H12" s="59">
        <f t="shared" si="0"/>
        <v>627811.43999999994</v>
      </c>
      <c r="I12" s="59">
        <f>SUM(I9:I11)</f>
        <v>7980</v>
      </c>
    </row>
    <row r="13" spans="1:13" x14ac:dyDescent="0.25">
      <c r="A13" s="58"/>
      <c r="B13" s="58"/>
      <c r="C13" s="62"/>
      <c r="D13" s="58"/>
      <c r="E13" s="58" t="s">
        <v>47</v>
      </c>
      <c r="F13" s="63"/>
      <c r="G13" s="59"/>
      <c r="H13" s="59">
        <f t="shared" si="0"/>
        <v>627811.43999999994</v>
      </c>
      <c r="I13" s="59">
        <v>7980</v>
      </c>
    </row>
    <row r="14" spans="1:13" x14ac:dyDescent="0.25">
      <c r="A14" s="15">
        <v>4</v>
      </c>
      <c r="B14" s="53">
        <v>41677</v>
      </c>
      <c r="C14" s="54">
        <v>41677</v>
      </c>
      <c r="D14" s="15" t="s">
        <v>43</v>
      </c>
      <c r="E14" s="15" t="s">
        <v>71</v>
      </c>
      <c r="F14" s="50"/>
      <c r="G14" s="51">
        <v>4600</v>
      </c>
      <c r="H14" s="24">
        <f t="shared" si="0"/>
        <v>623211.43999999994</v>
      </c>
      <c r="I14" s="51"/>
    </row>
    <row r="15" spans="1:13" x14ac:dyDescent="0.25">
      <c r="A15" s="15">
        <v>5</v>
      </c>
      <c r="B15" s="15"/>
      <c r="C15" s="3"/>
      <c r="D15" s="15" t="s">
        <v>35</v>
      </c>
      <c r="E15" s="15" t="s">
        <v>35</v>
      </c>
      <c r="F15" s="50"/>
      <c r="G15" s="51"/>
      <c r="H15" s="24">
        <f t="shared" si="0"/>
        <v>623211.43999999994</v>
      </c>
      <c r="I15" s="51"/>
    </row>
    <row r="16" spans="1:13" x14ac:dyDescent="0.25">
      <c r="A16" s="15">
        <v>6</v>
      </c>
      <c r="B16" s="53">
        <v>41684</v>
      </c>
      <c r="C16" s="54">
        <v>41684</v>
      </c>
      <c r="D16" s="15" t="s">
        <v>43</v>
      </c>
      <c r="E16" s="15" t="s">
        <v>71</v>
      </c>
      <c r="F16" s="50"/>
      <c r="G16" s="51">
        <v>5900</v>
      </c>
      <c r="H16" s="24">
        <f t="shared" si="0"/>
        <v>617311.43999999994</v>
      </c>
      <c r="I16" s="51"/>
    </row>
    <row r="17" spans="1:11" x14ac:dyDescent="0.25">
      <c r="A17" s="15">
        <v>7</v>
      </c>
      <c r="B17" s="15"/>
      <c r="C17" s="3"/>
      <c r="D17" s="15" t="s">
        <v>35</v>
      </c>
      <c r="E17" s="15" t="s">
        <v>35</v>
      </c>
      <c r="F17" s="50"/>
      <c r="G17" s="51"/>
      <c r="H17" s="24">
        <f t="shared" si="0"/>
        <v>617311.43999999994</v>
      </c>
      <c r="I17" s="51"/>
    </row>
    <row r="18" spans="1:11" x14ac:dyDescent="0.25">
      <c r="A18" s="15">
        <v>8</v>
      </c>
      <c r="B18" s="53">
        <v>41691</v>
      </c>
      <c r="C18" s="54">
        <v>41691</v>
      </c>
      <c r="D18" s="15" t="s">
        <v>43</v>
      </c>
      <c r="E18" s="15" t="s">
        <v>71</v>
      </c>
      <c r="F18" s="50"/>
      <c r="G18" s="51">
        <v>5390</v>
      </c>
      <c r="H18" s="24">
        <f t="shared" si="0"/>
        <v>611921.43999999994</v>
      </c>
      <c r="I18" s="51"/>
    </row>
    <row r="19" spans="1:11" x14ac:dyDescent="0.25">
      <c r="A19" s="15">
        <v>9</v>
      </c>
      <c r="B19" s="53">
        <v>41698</v>
      </c>
      <c r="C19" s="54">
        <v>41698</v>
      </c>
      <c r="D19" s="15" t="s">
        <v>43</v>
      </c>
      <c r="E19" s="15" t="s">
        <v>71</v>
      </c>
      <c r="F19" s="50"/>
      <c r="G19" s="51">
        <v>5570</v>
      </c>
      <c r="H19" s="24">
        <f t="shared" si="0"/>
        <v>606351.43999999994</v>
      </c>
      <c r="I19" s="51"/>
      <c r="K19" s="7">
        <f>SUM(G14:G19)</f>
        <v>21460</v>
      </c>
    </row>
    <row r="20" spans="1:11" x14ac:dyDescent="0.25">
      <c r="A20" s="15"/>
      <c r="B20" s="15"/>
      <c r="C20" s="54">
        <v>41698</v>
      </c>
      <c r="D20" s="15" t="s">
        <v>37</v>
      </c>
      <c r="E20" s="15" t="s">
        <v>52</v>
      </c>
      <c r="F20" s="50"/>
      <c r="G20" s="51">
        <v>40</v>
      </c>
      <c r="H20" s="24">
        <f t="shared" si="0"/>
        <v>606311.43999999994</v>
      </c>
      <c r="I20" s="51"/>
    </row>
    <row r="21" spans="1:11" x14ac:dyDescent="0.25">
      <c r="A21" s="15"/>
      <c r="B21" s="15"/>
      <c r="C21" s="3"/>
      <c r="D21" s="15"/>
      <c r="E21" s="15" t="s">
        <v>51</v>
      </c>
      <c r="F21" s="50"/>
      <c r="G21" s="51">
        <v>6.4</v>
      </c>
      <c r="H21" s="24">
        <f t="shared" si="0"/>
        <v>606305.03999999992</v>
      </c>
      <c r="I21" s="15"/>
    </row>
    <row r="22" spans="1:11" x14ac:dyDescent="0.25">
      <c r="A22" s="58"/>
      <c r="B22" s="58"/>
      <c r="C22" s="62"/>
      <c r="D22" s="58"/>
      <c r="E22" s="58" t="s">
        <v>65</v>
      </c>
      <c r="F22" s="63"/>
      <c r="G22" s="59"/>
      <c r="H22" s="59">
        <f t="shared" si="0"/>
        <v>606305.03999999992</v>
      </c>
      <c r="I22" s="58"/>
    </row>
    <row r="23" spans="1:11" x14ac:dyDescent="0.25">
      <c r="A23" s="67"/>
      <c r="B23" s="67"/>
      <c r="C23" s="71"/>
      <c r="D23" s="67"/>
      <c r="E23" s="67" t="s">
        <v>73</v>
      </c>
      <c r="F23" s="72"/>
      <c r="G23" s="68"/>
      <c r="H23" s="68">
        <f>H22+F23-G23</f>
        <v>606305.03999999992</v>
      </c>
      <c r="I23" s="67"/>
    </row>
    <row r="24" spans="1:11" x14ac:dyDescent="0.25">
      <c r="A24" s="15"/>
      <c r="B24" s="15"/>
      <c r="C24" s="54">
        <v>41725</v>
      </c>
      <c r="D24" s="15" t="s">
        <v>34</v>
      </c>
      <c r="E24" s="20" t="s">
        <v>60</v>
      </c>
      <c r="F24" s="50"/>
      <c r="G24" s="51">
        <v>2018.04</v>
      </c>
      <c r="H24" s="24">
        <f>H23+F24-G24</f>
        <v>604286.99999999988</v>
      </c>
      <c r="I24" s="15"/>
    </row>
    <row r="25" spans="1:11" x14ac:dyDescent="0.25">
      <c r="A25" s="67"/>
      <c r="B25" s="67"/>
      <c r="C25" s="71"/>
      <c r="D25" s="67"/>
      <c r="E25" s="67" t="s">
        <v>76</v>
      </c>
      <c r="F25" s="72"/>
      <c r="G25" s="68"/>
      <c r="H25" s="68">
        <f>H24+F25-G25</f>
        <v>604286.99999999988</v>
      </c>
      <c r="I25" s="67"/>
    </row>
    <row r="26" spans="1:11" x14ac:dyDescent="0.25">
      <c r="A26" s="67"/>
      <c r="B26" s="67"/>
      <c r="C26" s="71"/>
      <c r="D26" s="67"/>
      <c r="E26" s="67" t="s">
        <v>77</v>
      </c>
      <c r="F26" s="72"/>
      <c r="G26" s="68"/>
      <c r="H26" s="68">
        <f>H25+F26-G26</f>
        <v>604286.99999999988</v>
      </c>
      <c r="I26" s="67"/>
    </row>
    <row r="27" spans="1:11" x14ac:dyDescent="0.25">
      <c r="A27" s="15"/>
      <c r="B27" s="15"/>
      <c r="C27" s="54">
        <v>41733</v>
      </c>
      <c r="D27" s="15" t="s">
        <v>72</v>
      </c>
      <c r="E27" s="20" t="s">
        <v>88</v>
      </c>
      <c r="F27" s="50"/>
      <c r="G27" s="51">
        <v>129920</v>
      </c>
      <c r="H27" s="24">
        <f t="shared" ref="H27:H44" si="1">H26+F27-G27</f>
        <v>474366.99999999988</v>
      </c>
      <c r="I27" s="15"/>
    </row>
    <row r="28" spans="1:11" x14ac:dyDescent="0.25">
      <c r="A28" s="67"/>
      <c r="B28" s="67"/>
      <c r="C28" s="71"/>
      <c r="D28" s="67"/>
      <c r="E28" s="67" t="s">
        <v>78</v>
      </c>
      <c r="F28" s="72"/>
      <c r="G28" s="68"/>
      <c r="H28" s="68">
        <f t="shared" si="1"/>
        <v>474366.99999999988</v>
      </c>
      <c r="I28" s="67"/>
    </row>
    <row r="29" spans="1:11" x14ac:dyDescent="0.25">
      <c r="A29" s="67"/>
      <c r="B29" s="67"/>
      <c r="C29" s="71"/>
      <c r="D29" s="67"/>
      <c r="E29" s="67" t="s">
        <v>85</v>
      </c>
      <c r="F29" s="72"/>
      <c r="G29" s="68"/>
      <c r="H29" s="68">
        <f t="shared" si="1"/>
        <v>474366.99999999988</v>
      </c>
      <c r="I29" s="67"/>
    </row>
    <row r="30" spans="1:11" x14ac:dyDescent="0.25">
      <c r="A30" s="15">
        <v>10</v>
      </c>
      <c r="B30" s="53">
        <v>41768</v>
      </c>
      <c r="C30" s="3"/>
      <c r="D30" s="15" t="s">
        <v>95</v>
      </c>
      <c r="E30" s="15" t="s">
        <v>96</v>
      </c>
      <c r="F30" s="50"/>
      <c r="G30" s="51">
        <v>1160</v>
      </c>
      <c r="H30" s="24">
        <f t="shared" si="1"/>
        <v>473206.99999999988</v>
      </c>
      <c r="I30" s="15"/>
    </row>
    <row r="31" spans="1:11" x14ac:dyDescent="0.25">
      <c r="A31" s="15">
        <v>11</v>
      </c>
      <c r="B31" s="15"/>
      <c r="C31" s="3"/>
      <c r="D31" s="15" t="s">
        <v>97</v>
      </c>
      <c r="E31" s="15"/>
      <c r="F31" s="50"/>
      <c r="G31" s="51">
        <v>0</v>
      </c>
      <c r="H31" s="24">
        <f t="shared" si="1"/>
        <v>473206.99999999988</v>
      </c>
      <c r="I31" s="15"/>
    </row>
    <row r="32" spans="1:11" x14ac:dyDescent="0.25">
      <c r="A32" s="15"/>
      <c r="B32" s="15"/>
      <c r="C32" s="54">
        <v>41774</v>
      </c>
      <c r="D32" s="15" t="s">
        <v>40</v>
      </c>
      <c r="E32" s="15" t="s">
        <v>98</v>
      </c>
      <c r="F32" s="50"/>
      <c r="G32" s="51">
        <v>235791.81</v>
      </c>
      <c r="H32" s="24">
        <f t="shared" si="1"/>
        <v>237415.18999999989</v>
      </c>
      <c r="I32" s="15"/>
    </row>
    <row r="33" spans="1:11" x14ac:dyDescent="0.25">
      <c r="A33" s="15"/>
      <c r="B33" s="15"/>
      <c r="C33" s="54">
        <v>41774</v>
      </c>
      <c r="D33" s="15" t="s">
        <v>99</v>
      </c>
      <c r="E33" s="15" t="s">
        <v>100</v>
      </c>
      <c r="F33" s="50"/>
      <c r="G33" s="51">
        <v>178134.24</v>
      </c>
      <c r="H33" s="24">
        <f t="shared" si="1"/>
        <v>59280.949999999895</v>
      </c>
      <c r="I33" s="15"/>
    </row>
    <row r="34" spans="1:11" x14ac:dyDescent="0.25">
      <c r="A34" s="15">
        <v>12</v>
      </c>
      <c r="B34" s="53">
        <v>41774</v>
      </c>
      <c r="C34" s="3"/>
      <c r="D34" s="15" t="s">
        <v>74</v>
      </c>
      <c r="E34" s="15" t="s">
        <v>101</v>
      </c>
      <c r="F34" s="50"/>
      <c r="G34" s="51">
        <v>12960</v>
      </c>
      <c r="H34" s="24">
        <f t="shared" si="1"/>
        <v>46320.949999999895</v>
      </c>
      <c r="I34" s="15"/>
    </row>
    <row r="35" spans="1:11" x14ac:dyDescent="0.25">
      <c r="A35" s="15">
        <v>13</v>
      </c>
      <c r="B35" s="53">
        <v>41774</v>
      </c>
      <c r="C35" s="3"/>
      <c r="D35" s="15" t="s">
        <v>74</v>
      </c>
      <c r="E35" s="15" t="s">
        <v>101</v>
      </c>
      <c r="F35" s="50"/>
      <c r="G35" s="51">
        <v>13540</v>
      </c>
      <c r="H35" s="24">
        <f t="shared" si="1"/>
        <v>32780.949999999895</v>
      </c>
      <c r="I35" s="15"/>
    </row>
    <row r="36" spans="1:11" x14ac:dyDescent="0.25">
      <c r="A36" s="15">
        <v>14</v>
      </c>
      <c r="B36" s="53">
        <v>41774</v>
      </c>
      <c r="C36" s="3"/>
      <c r="D36" s="15" t="s">
        <v>74</v>
      </c>
      <c r="E36" s="15" t="s">
        <v>101</v>
      </c>
      <c r="F36" s="50"/>
      <c r="G36" s="51">
        <v>12545</v>
      </c>
      <c r="H36" s="24">
        <f t="shared" si="1"/>
        <v>20235.949999999895</v>
      </c>
      <c r="I36" s="15"/>
    </row>
    <row r="37" spans="1:11" x14ac:dyDescent="0.25">
      <c r="A37" s="15">
        <v>15</v>
      </c>
      <c r="B37" s="53">
        <v>41774</v>
      </c>
      <c r="C37" s="3"/>
      <c r="D37" s="15" t="s">
        <v>74</v>
      </c>
      <c r="E37" s="15" t="s">
        <v>101</v>
      </c>
      <c r="F37" s="50"/>
      <c r="G37" s="51">
        <v>16210</v>
      </c>
      <c r="H37" s="24">
        <f t="shared" si="1"/>
        <v>4025.9499999998952</v>
      </c>
      <c r="I37" s="15"/>
      <c r="K37" s="7">
        <f>SUM(G30:G37)</f>
        <v>470341.05</v>
      </c>
    </row>
    <row r="38" spans="1:11" x14ac:dyDescent="0.25">
      <c r="A38" s="15"/>
      <c r="B38" s="15"/>
      <c r="C38" s="54">
        <v>41789</v>
      </c>
      <c r="D38" s="15" t="s">
        <v>37</v>
      </c>
      <c r="E38" s="15" t="s">
        <v>52</v>
      </c>
      <c r="F38" s="50"/>
      <c r="G38" s="51">
        <v>60</v>
      </c>
      <c r="H38" s="24">
        <f t="shared" si="1"/>
        <v>3965.9499999998952</v>
      </c>
      <c r="I38" s="15"/>
    </row>
    <row r="39" spans="1:11" x14ac:dyDescent="0.25">
      <c r="A39" s="15"/>
      <c r="B39" s="15"/>
      <c r="C39" s="54">
        <v>41789</v>
      </c>
      <c r="D39" s="15" t="s">
        <v>37</v>
      </c>
      <c r="E39" s="15" t="s">
        <v>51</v>
      </c>
      <c r="F39" s="50"/>
      <c r="G39" s="51">
        <v>9.6</v>
      </c>
      <c r="H39" s="24">
        <f t="shared" si="1"/>
        <v>3956.3499999998953</v>
      </c>
      <c r="I39" s="15"/>
    </row>
    <row r="40" spans="1:11" x14ac:dyDescent="0.25">
      <c r="A40" s="67"/>
      <c r="B40" s="67"/>
      <c r="C40" s="71"/>
      <c r="D40" s="67"/>
      <c r="E40" s="67" t="s">
        <v>86</v>
      </c>
      <c r="F40" s="72"/>
      <c r="G40" s="68"/>
      <c r="H40" s="68">
        <f t="shared" si="1"/>
        <v>3956.3499999998953</v>
      </c>
      <c r="I40" s="67"/>
    </row>
    <row r="41" spans="1:11" x14ac:dyDescent="0.25">
      <c r="A41" s="67"/>
      <c r="B41" s="67"/>
      <c r="C41" s="71"/>
      <c r="D41" s="67"/>
      <c r="E41" s="67" t="s">
        <v>90</v>
      </c>
      <c r="F41" s="72"/>
      <c r="G41" s="68"/>
      <c r="H41" s="68">
        <f t="shared" si="1"/>
        <v>3956.3499999998953</v>
      </c>
      <c r="I41" s="67"/>
    </row>
    <row r="42" spans="1:11" x14ac:dyDescent="0.25">
      <c r="A42" s="15">
        <v>16</v>
      </c>
      <c r="B42" s="53">
        <v>41792</v>
      </c>
      <c r="C42" s="54">
        <v>41792</v>
      </c>
      <c r="D42" s="15" t="s">
        <v>74</v>
      </c>
      <c r="E42" s="15" t="s">
        <v>104</v>
      </c>
      <c r="F42" s="50"/>
      <c r="G42" s="51">
        <v>3018.04</v>
      </c>
      <c r="H42" s="24">
        <f t="shared" si="1"/>
        <v>938.30999999989535</v>
      </c>
      <c r="I42" s="15"/>
    </row>
    <row r="43" spans="1:11" x14ac:dyDescent="0.25">
      <c r="A43" s="15"/>
      <c r="B43" s="15"/>
      <c r="C43" s="54">
        <v>41802</v>
      </c>
      <c r="D43" t="s">
        <v>34</v>
      </c>
      <c r="E43" s="15" t="s">
        <v>102</v>
      </c>
      <c r="F43" s="50"/>
      <c r="G43" s="51">
        <v>938.31</v>
      </c>
      <c r="H43" s="24">
        <f t="shared" si="1"/>
        <v>-1.0459189070388675E-10</v>
      </c>
      <c r="I43" s="15"/>
    </row>
    <row r="44" spans="1:11" x14ac:dyDescent="0.25">
      <c r="A44" s="67"/>
      <c r="B44" s="67"/>
      <c r="C44" s="71"/>
      <c r="D44" s="67" t="s">
        <v>94</v>
      </c>
      <c r="E44" s="75" t="s">
        <v>103</v>
      </c>
      <c r="F44" s="72"/>
      <c r="G44" s="68"/>
      <c r="H44" s="68">
        <f t="shared" si="1"/>
        <v>-1.0459189070388675E-10</v>
      </c>
      <c r="I44" s="67"/>
    </row>
    <row r="45" spans="1:11" x14ac:dyDescent="0.25">
      <c r="A45" s="15"/>
      <c r="B45" s="15"/>
      <c r="C45" s="3"/>
      <c r="D45" s="15"/>
      <c r="E45" s="15"/>
      <c r="F45" s="50"/>
      <c r="G45" s="51"/>
      <c r="H45" s="51"/>
      <c r="I45" s="15"/>
    </row>
    <row r="46" spans="1:11" x14ac:dyDescent="0.25">
      <c r="A46" s="15"/>
      <c r="B46" s="15"/>
      <c r="C46" s="3"/>
      <c r="D46" s="15"/>
      <c r="E46" s="15"/>
      <c r="F46" s="50"/>
      <c r="G46" s="51"/>
      <c r="H46" s="51"/>
      <c r="I46" s="15"/>
    </row>
    <row r="47" spans="1:11" x14ac:dyDescent="0.25">
      <c r="G47" s="7">
        <f>SUM(G7:G42)</f>
        <v>652061.69000000006</v>
      </c>
    </row>
  </sheetData>
  <mergeCells count="3">
    <mergeCell ref="A1:I1"/>
    <mergeCell ref="A2:I2"/>
    <mergeCell ref="A3:I3"/>
  </mergeCells>
  <pageMargins left="1.3779527559055118" right="0.39370078740157483" top="0.39370078740157483" bottom="0.39370078740157483" header="0" footer="0"/>
  <pageSetup paperSize="5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workbookViewId="0">
      <pane ySplit="4" topLeftCell="A35" activePane="bottomLeft" state="frozen"/>
      <selection pane="bottomLeft" activeCell="D46" sqref="D46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.42578125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57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127</v>
      </c>
      <c r="F5" s="74"/>
      <c r="G5" s="74"/>
      <c r="H5" s="68">
        <v>393155.22</v>
      </c>
      <c r="I5" s="67"/>
    </row>
    <row r="6" spans="1:13" x14ac:dyDescent="0.25">
      <c r="A6" s="15"/>
      <c r="B6" s="53"/>
      <c r="C6" s="54">
        <v>42010</v>
      </c>
      <c r="D6" s="15" t="s">
        <v>132</v>
      </c>
      <c r="E6" s="15" t="s">
        <v>133</v>
      </c>
      <c r="F6" s="50"/>
      <c r="G6" s="51">
        <v>8945</v>
      </c>
      <c r="H6" s="24">
        <f t="shared" ref="H6:H43" si="0">H5+F6-G6</f>
        <v>384210.22</v>
      </c>
      <c r="I6" s="15"/>
    </row>
    <row r="7" spans="1:13" x14ac:dyDescent="0.25">
      <c r="A7" s="15"/>
      <c r="B7" s="15"/>
      <c r="C7" s="54">
        <v>42012</v>
      </c>
      <c r="D7" s="15" t="s">
        <v>89</v>
      </c>
      <c r="E7" s="15" t="s">
        <v>36</v>
      </c>
      <c r="F7" s="50"/>
      <c r="G7" s="51">
        <v>12940</v>
      </c>
      <c r="H7" s="24">
        <f t="shared" si="0"/>
        <v>371270.22</v>
      </c>
      <c r="I7" s="15"/>
    </row>
    <row r="8" spans="1:13" x14ac:dyDescent="0.25">
      <c r="A8" s="15"/>
      <c r="B8" s="15"/>
      <c r="C8" s="54">
        <v>42020</v>
      </c>
      <c r="D8" s="15" t="s">
        <v>89</v>
      </c>
      <c r="E8" s="15" t="s">
        <v>36</v>
      </c>
      <c r="F8" s="50"/>
      <c r="G8" s="51">
        <v>13315</v>
      </c>
      <c r="H8" s="24">
        <f t="shared" si="0"/>
        <v>357955.22</v>
      </c>
      <c r="I8" s="15"/>
    </row>
    <row r="9" spans="1:13" x14ac:dyDescent="0.25">
      <c r="A9" s="15">
        <v>75</v>
      </c>
      <c r="B9" s="53">
        <v>42020</v>
      </c>
      <c r="C9" s="54"/>
      <c r="D9" s="15" t="s">
        <v>74</v>
      </c>
      <c r="E9" s="15" t="s">
        <v>151</v>
      </c>
      <c r="F9" s="50"/>
      <c r="G9" s="51">
        <v>34835.85</v>
      </c>
      <c r="H9" s="24">
        <f t="shared" si="0"/>
        <v>323119.37</v>
      </c>
      <c r="I9" s="15"/>
    </row>
    <row r="10" spans="1:13" x14ac:dyDescent="0.25">
      <c r="A10" s="15">
        <v>76</v>
      </c>
      <c r="B10" s="53">
        <v>42020</v>
      </c>
      <c r="C10" s="54"/>
      <c r="D10" s="15" t="s">
        <v>74</v>
      </c>
      <c r="E10" s="15" t="s">
        <v>152</v>
      </c>
      <c r="F10" s="50"/>
      <c r="G10" s="51">
        <v>11676</v>
      </c>
      <c r="H10" s="24">
        <f t="shared" si="0"/>
        <v>311443.37</v>
      </c>
      <c r="I10" s="15"/>
    </row>
    <row r="11" spans="1:13" x14ac:dyDescent="0.25">
      <c r="A11" s="15">
        <v>77</v>
      </c>
      <c r="B11" s="53">
        <v>42025</v>
      </c>
      <c r="C11" s="54"/>
      <c r="D11" s="15" t="s">
        <v>74</v>
      </c>
      <c r="E11" s="15" t="s">
        <v>155</v>
      </c>
      <c r="F11" s="50"/>
      <c r="G11" s="51">
        <v>43226.35</v>
      </c>
      <c r="H11" s="24">
        <f t="shared" si="0"/>
        <v>268217.02</v>
      </c>
      <c r="I11" s="15"/>
    </row>
    <row r="12" spans="1:13" x14ac:dyDescent="0.25">
      <c r="A12" s="15">
        <v>78</v>
      </c>
      <c r="B12" s="53"/>
      <c r="C12" s="54"/>
      <c r="D12" s="15" t="s">
        <v>82</v>
      </c>
      <c r="E12" s="15" t="s">
        <v>82</v>
      </c>
      <c r="F12" s="50"/>
      <c r="G12" s="51">
        <v>0</v>
      </c>
      <c r="H12" s="24">
        <f t="shared" si="0"/>
        <v>268217.02</v>
      </c>
      <c r="I12" s="15"/>
    </row>
    <row r="13" spans="1:13" x14ac:dyDescent="0.25">
      <c r="A13" s="15">
        <v>79</v>
      </c>
      <c r="B13" s="53"/>
      <c r="C13" s="54"/>
      <c r="D13" s="15" t="s">
        <v>82</v>
      </c>
      <c r="E13" s="15" t="s">
        <v>82</v>
      </c>
      <c r="F13" s="50"/>
      <c r="G13" s="51">
        <v>0</v>
      </c>
      <c r="H13" s="24">
        <f t="shared" si="0"/>
        <v>268217.02</v>
      </c>
      <c r="I13" s="15"/>
    </row>
    <row r="14" spans="1:13" x14ac:dyDescent="0.25">
      <c r="A14" s="15"/>
      <c r="B14" s="15"/>
      <c r="C14" s="54">
        <v>42027</v>
      </c>
      <c r="D14" s="15" t="s">
        <v>89</v>
      </c>
      <c r="E14" s="15" t="s">
        <v>36</v>
      </c>
      <c r="F14" s="50"/>
      <c r="G14" s="51">
        <v>14338</v>
      </c>
      <c r="H14" s="24">
        <f t="shared" si="0"/>
        <v>253879.02000000002</v>
      </c>
      <c r="I14" s="15"/>
    </row>
    <row r="15" spans="1:13" x14ac:dyDescent="0.25">
      <c r="A15" s="15">
        <v>80</v>
      </c>
      <c r="B15" s="53">
        <v>42034</v>
      </c>
      <c r="C15" s="54"/>
      <c r="D15" s="15" t="s">
        <v>74</v>
      </c>
      <c r="E15" s="15" t="s">
        <v>153</v>
      </c>
      <c r="F15" s="50"/>
      <c r="G15" s="51">
        <v>34835.85</v>
      </c>
      <c r="H15" s="24">
        <f t="shared" si="0"/>
        <v>219043.17</v>
      </c>
      <c r="I15" s="15"/>
    </row>
    <row r="16" spans="1:13" x14ac:dyDescent="0.25">
      <c r="A16" s="15">
        <v>81</v>
      </c>
      <c r="B16" s="53">
        <v>42034</v>
      </c>
      <c r="C16" s="54"/>
      <c r="D16" s="15" t="s">
        <v>74</v>
      </c>
      <c r="E16" s="15" t="s">
        <v>154</v>
      </c>
      <c r="F16" s="50"/>
      <c r="G16" s="51">
        <v>11676</v>
      </c>
      <c r="H16" s="24">
        <f t="shared" si="0"/>
        <v>207367.17</v>
      </c>
      <c r="I16" s="15"/>
    </row>
    <row r="17" spans="1:9" x14ac:dyDescent="0.25">
      <c r="A17" s="15"/>
      <c r="B17" s="15"/>
      <c r="C17" s="54">
        <v>42034</v>
      </c>
      <c r="D17" s="15" t="s">
        <v>89</v>
      </c>
      <c r="E17" s="15" t="s">
        <v>36</v>
      </c>
      <c r="F17" s="50"/>
      <c r="G17" s="51">
        <v>14319</v>
      </c>
      <c r="H17" s="24">
        <f t="shared" si="0"/>
        <v>193048.17</v>
      </c>
      <c r="I17" s="15"/>
    </row>
    <row r="18" spans="1:9" x14ac:dyDescent="0.25">
      <c r="A18" s="15"/>
      <c r="B18" s="15"/>
      <c r="C18" s="54">
        <v>42034</v>
      </c>
      <c r="D18" s="15" t="s">
        <v>166</v>
      </c>
      <c r="E18" s="15" t="s">
        <v>164</v>
      </c>
      <c r="F18" s="50"/>
      <c r="G18" s="51">
        <v>70</v>
      </c>
      <c r="H18" s="24">
        <f t="shared" si="0"/>
        <v>192978.17</v>
      </c>
      <c r="I18" s="15"/>
    </row>
    <row r="19" spans="1:9" x14ac:dyDescent="0.25">
      <c r="A19" s="15"/>
      <c r="B19" s="15"/>
      <c r="C19" s="54">
        <v>42034</v>
      </c>
      <c r="D19" s="15" t="s">
        <v>166</v>
      </c>
      <c r="E19" s="15" t="s">
        <v>167</v>
      </c>
      <c r="F19" s="50"/>
      <c r="G19" s="51">
        <v>11.2</v>
      </c>
      <c r="H19" s="24">
        <f t="shared" si="0"/>
        <v>192966.97</v>
      </c>
      <c r="I19" s="15"/>
    </row>
    <row r="20" spans="1:9" x14ac:dyDescent="0.25">
      <c r="A20" s="67"/>
      <c r="B20" s="67"/>
      <c r="C20" s="71"/>
      <c r="D20" s="67"/>
      <c r="E20" s="67" t="s">
        <v>128</v>
      </c>
      <c r="F20" s="74"/>
      <c r="G20" s="74"/>
      <c r="H20" s="68">
        <f t="shared" si="0"/>
        <v>192966.97</v>
      </c>
      <c r="I20" s="67"/>
    </row>
    <row r="21" spans="1:9" x14ac:dyDescent="0.25">
      <c r="A21" s="67"/>
      <c r="B21" s="67"/>
      <c r="C21" s="71"/>
      <c r="D21" s="67"/>
      <c r="E21" s="67" t="s">
        <v>129</v>
      </c>
      <c r="F21" s="74"/>
      <c r="G21" s="74"/>
      <c r="H21" s="68">
        <f t="shared" si="0"/>
        <v>192966.97</v>
      </c>
      <c r="I21" s="67"/>
    </row>
    <row r="22" spans="1:9" x14ac:dyDescent="0.25">
      <c r="A22" s="15"/>
      <c r="B22" s="15"/>
      <c r="C22" s="54">
        <v>42040</v>
      </c>
      <c r="D22" s="15" t="s">
        <v>89</v>
      </c>
      <c r="E22" s="15" t="s">
        <v>36</v>
      </c>
      <c r="F22" s="50"/>
      <c r="G22" s="51">
        <v>10466</v>
      </c>
      <c r="H22" s="24">
        <f t="shared" si="0"/>
        <v>182500.97</v>
      </c>
      <c r="I22" s="15"/>
    </row>
    <row r="23" spans="1:9" x14ac:dyDescent="0.25">
      <c r="A23" s="15"/>
      <c r="B23" s="15"/>
      <c r="C23" s="54">
        <v>42048</v>
      </c>
      <c r="D23" s="15" t="s">
        <v>89</v>
      </c>
      <c r="E23" s="15" t="s">
        <v>36</v>
      </c>
      <c r="F23" s="50"/>
      <c r="G23" s="51">
        <v>12690</v>
      </c>
      <c r="H23" s="24">
        <f t="shared" si="0"/>
        <v>169810.97</v>
      </c>
      <c r="I23" s="15"/>
    </row>
    <row r="24" spans="1:9" x14ac:dyDescent="0.25">
      <c r="A24" s="15">
        <v>82</v>
      </c>
      <c r="B24" s="53">
        <v>42048</v>
      </c>
      <c r="C24" s="54"/>
      <c r="D24" s="15" t="s">
        <v>74</v>
      </c>
      <c r="E24" s="15" t="s">
        <v>173</v>
      </c>
      <c r="F24" s="50"/>
      <c r="G24" s="51">
        <v>34835.85</v>
      </c>
      <c r="H24" s="24">
        <f t="shared" si="0"/>
        <v>134975.12</v>
      </c>
      <c r="I24" s="15"/>
    </row>
    <row r="25" spans="1:9" x14ac:dyDescent="0.25">
      <c r="A25" s="15">
        <v>83</v>
      </c>
      <c r="B25" s="53">
        <v>42048</v>
      </c>
      <c r="C25" s="54"/>
      <c r="D25" s="15" t="s">
        <v>74</v>
      </c>
      <c r="E25" s="15" t="s">
        <v>172</v>
      </c>
      <c r="F25" s="50"/>
      <c r="G25" s="51">
        <v>11676</v>
      </c>
      <c r="H25" s="24">
        <f t="shared" si="0"/>
        <v>123299.12</v>
      </c>
      <c r="I25" s="15"/>
    </row>
    <row r="26" spans="1:9" x14ac:dyDescent="0.25">
      <c r="A26" s="15"/>
      <c r="B26" s="15"/>
      <c r="C26" s="54">
        <v>42052</v>
      </c>
      <c r="D26" s="15" t="s">
        <v>186</v>
      </c>
      <c r="E26" s="15" t="s">
        <v>187</v>
      </c>
      <c r="F26" s="50"/>
      <c r="G26" s="51">
        <v>11314.12</v>
      </c>
      <c r="H26" s="24">
        <f t="shared" si="0"/>
        <v>111985</v>
      </c>
      <c r="I26" s="15"/>
    </row>
    <row r="27" spans="1:9" x14ac:dyDescent="0.25">
      <c r="A27" s="15"/>
      <c r="B27" s="15"/>
      <c r="C27" s="54">
        <v>42058</v>
      </c>
      <c r="D27" s="15" t="s">
        <v>89</v>
      </c>
      <c r="E27" s="15" t="s">
        <v>36</v>
      </c>
      <c r="F27" s="50"/>
      <c r="G27" s="51">
        <v>12119</v>
      </c>
      <c r="H27" s="24">
        <f t="shared" si="0"/>
        <v>99866</v>
      </c>
      <c r="I27" s="15"/>
    </row>
    <row r="28" spans="1:9" x14ac:dyDescent="0.25">
      <c r="A28" s="15">
        <v>84</v>
      </c>
      <c r="B28" s="53">
        <v>42060</v>
      </c>
      <c r="C28" s="54"/>
      <c r="D28" s="15" t="s">
        <v>188</v>
      </c>
      <c r="E28" s="15" t="s">
        <v>189</v>
      </c>
      <c r="F28" s="50"/>
      <c r="G28" s="51">
        <v>18818</v>
      </c>
      <c r="H28" s="24">
        <f t="shared" si="0"/>
        <v>81048</v>
      </c>
      <c r="I28" s="15"/>
    </row>
    <row r="29" spans="1:9" x14ac:dyDescent="0.25">
      <c r="A29" s="15">
        <v>85</v>
      </c>
      <c r="B29" s="53">
        <v>42062</v>
      </c>
      <c r="C29" s="54"/>
      <c r="D29" s="15" t="s">
        <v>74</v>
      </c>
      <c r="E29" s="15" t="s">
        <v>190</v>
      </c>
      <c r="F29" s="50"/>
      <c r="G29" s="51">
        <v>10479.200000000001</v>
      </c>
      <c r="H29" s="24">
        <f t="shared" si="0"/>
        <v>70568.800000000003</v>
      </c>
      <c r="I29" s="15"/>
    </row>
    <row r="30" spans="1:9" x14ac:dyDescent="0.25">
      <c r="A30" s="15">
        <v>86</v>
      </c>
      <c r="B30" s="53">
        <v>42062</v>
      </c>
      <c r="C30" s="54"/>
      <c r="D30" s="15" t="s">
        <v>74</v>
      </c>
      <c r="E30" s="15" t="s">
        <v>177</v>
      </c>
      <c r="F30" s="50"/>
      <c r="G30" s="51">
        <v>34835.85</v>
      </c>
      <c r="H30" s="24">
        <f t="shared" si="0"/>
        <v>35732.950000000004</v>
      </c>
      <c r="I30" s="15"/>
    </row>
    <row r="31" spans="1:9" x14ac:dyDescent="0.25">
      <c r="A31" s="15"/>
      <c r="B31" s="15"/>
      <c r="C31" s="54">
        <v>42062</v>
      </c>
      <c r="D31" s="15" t="s">
        <v>166</v>
      </c>
      <c r="E31" s="15" t="s">
        <v>164</v>
      </c>
      <c r="F31" s="50"/>
      <c r="G31" s="51">
        <v>70</v>
      </c>
      <c r="H31" s="24">
        <f t="shared" si="0"/>
        <v>35662.950000000004</v>
      </c>
      <c r="I31" s="15"/>
    </row>
    <row r="32" spans="1:9" x14ac:dyDescent="0.25">
      <c r="A32" s="15"/>
      <c r="B32" s="15"/>
      <c r="C32" s="54">
        <v>42062</v>
      </c>
      <c r="D32" s="15" t="s">
        <v>166</v>
      </c>
      <c r="E32" s="15" t="s">
        <v>167</v>
      </c>
      <c r="F32" s="50"/>
      <c r="G32" s="51">
        <v>11.2</v>
      </c>
      <c r="H32" s="24">
        <f t="shared" si="0"/>
        <v>35651.750000000007</v>
      </c>
      <c r="I32" s="15"/>
    </row>
    <row r="33" spans="1:9" x14ac:dyDescent="0.25">
      <c r="A33" s="67"/>
      <c r="B33" s="67"/>
      <c r="C33" s="71"/>
      <c r="D33" s="67"/>
      <c r="E33" s="67" t="s">
        <v>130</v>
      </c>
      <c r="F33" s="74"/>
      <c r="G33" s="74"/>
      <c r="H33" s="68">
        <f t="shared" si="0"/>
        <v>35651.750000000007</v>
      </c>
      <c r="I33" s="67"/>
    </row>
    <row r="34" spans="1:9" x14ac:dyDescent="0.25">
      <c r="A34" s="67"/>
      <c r="B34" s="67"/>
      <c r="C34" s="71"/>
      <c r="D34" s="67"/>
      <c r="E34" s="67" t="s">
        <v>131</v>
      </c>
      <c r="F34" s="74"/>
      <c r="G34" s="74"/>
      <c r="H34" s="68">
        <f t="shared" si="0"/>
        <v>35651.750000000007</v>
      </c>
      <c r="I34" s="67"/>
    </row>
    <row r="35" spans="1:9" x14ac:dyDescent="0.25">
      <c r="A35" s="15">
        <v>87</v>
      </c>
      <c r="B35" s="53">
        <v>42068</v>
      </c>
      <c r="C35" s="54"/>
      <c r="D35" s="15" t="s">
        <v>74</v>
      </c>
      <c r="E35" s="15" t="s">
        <v>207</v>
      </c>
      <c r="F35" s="50"/>
      <c r="G35" s="51">
        <v>26239.200000000001</v>
      </c>
      <c r="H35" s="24">
        <f t="shared" si="0"/>
        <v>9412.5500000000065</v>
      </c>
      <c r="I35" s="15"/>
    </row>
    <row r="36" spans="1:9" x14ac:dyDescent="0.25">
      <c r="A36" s="15">
        <v>88</v>
      </c>
      <c r="B36" s="53">
        <v>42069</v>
      </c>
      <c r="C36" s="54"/>
      <c r="D36" s="15" t="s">
        <v>74</v>
      </c>
      <c r="E36" s="15" t="s">
        <v>208</v>
      </c>
      <c r="F36" s="50"/>
      <c r="G36" s="51">
        <v>5100</v>
      </c>
      <c r="H36" s="24">
        <f t="shared" si="0"/>
        <v>4312.5500000000065</v>
      </c>
      <c r="I36" s="15"/>
    </row>
    <row r="37" spans="1:9" x14ac:dyDescent="0.25">
      <c r="A37" s="15"/>
      <c r="B37" s="53"/>
      <c r="C37" s="54">
        <v>42094</v>
      </c>
      <c r="D37" s="15" t="s">
        <v>166</v>
      </c>
      <c r="E37" s="15" t="s">
        <v>164</v>
      </c>
      <c r="F37" s="50"/>
      <c r="G37" s="51">
        <v>28</v>
      </c>
      <c r="H37" s="24">
        <f t="shared" si="0"/>
        <v>4284.5500000000065</v>
      </c>
      <c r="I37" s="15"/>
    </row>
    <row r="38" spans="1:9" x14ac:dyDescent="0.25">
      <c r="A38" s="15"/>
      <c r="B38" s="53"/>
      <c r="C38" s="54">
        <v>42094</v>
      </c>
      <c r="D38" s="15" t="s">
        <v>166</v>
      </c>
      <c r="E38" s="15" t="s">
        <v>167</v>
      </c>
      <c r="F38" s="50"/>
      <c r="G38" s="51">
        <v>4.4800000000000004</v>
      </c>
      <c r="H38" s="24">
        <f t="shared" si="0"/>
        <v>4280.070000000007</v>
      </c>
      <c r="I38" s="15"/>
    </row>
    <row r="39" spans="1:9" x14ac:dyDescent="0.25">
      <c r="A39" s="67"/>
      <c r="B39" s="67"/>
      <c r="C39" s="71"/>
      <c r="D39" s="67"/>
      <c r="E39" s="67" t="s">
        <v>219</v>
      </c>
      <c r="F39" s="74"/>
      <c r="G39" s="74"/>
      <c r="H39" s="68">
        <f t="shared" si="0"/>
        <v>4280.070000000007</v>
      </c>
      <c r="I39" s="67"/>
    </row>
    <row r="40" spans="1:9" x14ac:dyDescent="0.25">
      <c r="A40" s="67"/>
      <c r="B40" s="67"/>
      <c r="C40" s="71"/>
      <c r="D40" s="67"/>
      <c r="E40" s="67" t="s">
        <v>220</v>
      </c>
      <c r="F40" s="74"/>
      <c r="G40" s="74"/>
      <c r="H40" s="68">
        <f t="shared" si="0"/>
        <v>4280.070000000007</v>
      </c>
      <c r="I40" s="67"/>
    </row>
    <row r="41" spans="1:9" x14ac:dyDescent="0.25">
      <c r="A41" s="15"/>
      <c r="B41" s="15"/>
      <c r="C41" s="54">
        <v>42123</v>
      </c>
      <c r="D41" s="15" t="s">
        <v>34</v>
      </c>
      <c r="E41" s="15" t="s">
        <v>246</v>
      </c>
      <c r="F41" s="50"/>
      <c r="G41" s="51">
        <v>4280.07</v>
      </c>
      <c r="H41" s="24">
        <f t="shared" si="0"/>
        <v>7.2759576141834259E-12</v>
      </c>
      <c r="I41" s="15"/>
    </row>
    <row r="42" spans="1:9" x14ac:dyDescent="0.25">
      <c r="A42" s="67"/>
      <c r="B42" s="67"/>
      <c r="C42" s="71"/>
      <c r="D42" s="67"/>
      <c r="E42" s="67" t="s">
        <v>216</v>
      </c>
      <c r="F42" s="74"/>
      <c r="G42" s="68"/>
      <c r="H42" s="68">
        <f t="shared" si="0"/>
        <v>7.2759576141834259E-12</v>
      </c>
      <c r="I42" s="67"/>
    </row>
    <row r="43" spans="1:9" x14ac:dyDescent="0.25">
      <c r="A43" s="67"/>
      <c r="B43" s="67"/>
      <c r="C43" s="71"/>
      <c r="D43" s="67"/>
      <c r="E43" s="67" t="s">
        <v>217</v>
      </c>
      <c r="F43" s="74"/>
      <c r="G43" s="68"/>
      <c r="H43" s="68">
        <f t="shared" si="0"/>
        <v>7.2759576141834259E-12</v>
      </c>
      <c r="I43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1"/>
  <sheetViews>
    <sheetView workbookViewId="0">
      <pane ySplit="4" topLeftCell="A186" activePane="bottomLeft" state="frozen"/>
      <selection activeCell="K11" sqref="K11"/>
      <selection pane="bottomLeft" activeCell="K196" sqref="K196"/>
    </sheetView>
  </sheetViews>
  <sheetFormatPr baseColWidth="10" defaultRowHeight="15" x14ac:dyDescent="0.25"/>
  <cols>
    <col min="1" max="1" width="10" customWidth="1"/>
    <col min="2" max="2" width="9.85546875" customWidth="1"/>
    <col min="3" max="3" width="9.85546875" style="5" bestFit="1" customWidth="1"/>
    <col min="4" max="4" width="42.5703125" customWidth="1"/>
    <col min="5" max="5" width="42.85546875" customWidth="1"/>
    <col min="6" max="6" width="13.140625" style="2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127</v>
      </c>
      <c r="F5" s="74"/>
      <c r="G5" s="74"/>
      <c r="H5" s="68">
        <v>2023888.71</v>
      </c>
      <c r="I5" s="67"/>
    </row>
    <row r="6" spans="1:13" x14ac:dyDescent="0.25">
      <c r="A6" s="15">
        <v>40</v>
      </c>
      <c r="B6" s="53">
        <v>42013</v>
      </c>
      <c r="C6" s="3"/>
      <c r="D6" s="15" t="s">
        <v>74</v>
      </c>
      <c r="E6" s="15" t="s">
        <v>147</v>
      </c>
      <c r="F6" s="73"/>
      <c r="G6" s="51">
        <v>2300</v>
      </c>
      <c r="H6" s="24">
        <f t="shared" ref="H6:H69" si="0">H5+F6-G6</f>
        <v>2021588.71</v>
      </c>
      <c r="I6" s="15"/>
    </row>
    <row r="7" spans="1:13" x14ac:dyDescent="0.25">
      <c r="A7" s="15"/>
      <c r="B7" s="53"/>
      <c r="C7" s="54">
        <v>42019</v>
      </c>
      <c r="D7" s="15" t="s">
        <v>126</v>
      </c>
      <c r="E7" s="15" t="s">
        <v>139</v>
      </c>
      <c r="F7" s="73"/>
      <c r="G7" s="51">
        <v>3898.02</v>
      </c>
      <c r="H7" s="24">
        <f t="shared" si="0"/>
        <v>2017690.69</v>
      </c>
      <c r="I7" s="15"/>
    </row>
    <row r="8" spans="1:13" x14ac:dyDescent="0.25">
      <c r="A8" s="15">
        <v>41</v>
      </c>
      <c r="B8" s="53">
        <v>42020</v>
      </c>
      <c r="C8" s="3"/>
      <c r="D8" s="15" t="s">
        <v>74</v>
      </c>
      <c r="E8" s="15" t="s">
        <v>147</v>
      </c>
      <c r="F8" s="73"/>
      <c r="G8" s="51">
        <v>1840</v>
      </c>
      <c r="H8" s="24">
        <f t="shared" si="0"/>
        <v>2015850.69</v>
      </c>
      <c r="I8" s="15"/>
    </row>
    <row r="9" spans="1:13" x14ac:dyDescent="0.25">
      <c r="A9" s="15">
        <v>42</v>
      </c>
      <c r="B9" s="53">
        <v>42027</v>
      </c>
      <c r="C9" s="3"/>
      <c r="D9" s="15" t="s">
        <v>74</v>
      </c>
      <c r="E9" s="15" t="s">
        <v>147</v>
      </c>
      <c r="F9" s="73"/>
      <c r="G9" s="51">
        <v>3020</v>
      </c>
      <c r="H9" s="24">
        <f t="shared" si="0"/>
        <v>2012830.69</v>
      </c>
      <c r="I9" s="15"/>
    </row>
    <row r="10" spans="1:13" x14ac:dyDescent="0.25">
      <c r="A10" s="15">
        <v>43</v>
      </c>
      <c r="B10" s="53">
        <v>42034</v>
      </c>
      <c r="C10" s="3"/>
      <c r="D10" s="15" t="s">
        <v>74</v>
      </c>
      <c r="E10" s="15" t="s">
        <v>147</v>
      </c>
      <c r="F10" s="73"/>
      <c r="G10" s="51">
        <v>3200</v>
      </c>
      <c r="H10" s="24">
        <f t="shared" si="0"/>
        <v>2009630.69</v>
      </c>
      <c r="I10" s="15"/>
      <c r="K10" s="7">
        <f>SUM(G6:G10)</f>
        <v>14258.02</v>
      </c>
    </row>
    <row r="11" spans="1:13" x14ac:dyDescent="0.25">
      <c r="A11" s="15"/>
      <c r="B11" s="15"/>
      <c r="C11" s="54">
        <v>42034</v>
      </c>
      <c r="D11" s="15" t="s">
        <v>166</v>
      </c>
      <c r="E11" s="15" t="s">
        <v>164</v>
      </c>
      <c r="F11" s="73"/>
      <c r="G11" s="51">
        <v>56</v>
      </c>
      <c r="H11" s="24">
        <f t="shared" si="0"/>
        <v>2009574.69</v>
      </c>
      <c r="I11" s="15"/>
    </row>
    <row r="12" spans="1:13" x14ac:dyDescent="0.25">
      <c r="A12" s="15"/>
      <c r="B12" s="15"/>
      <c r="C12" s="54">
        <v>42034</v>
      </c>
      <c r="D12" s="15" t="s">
        <v>166</v>
      </c>
      <c r="E12" s="15" t="s">
        <v>167</v>
      </c>
      <c r="F12" s="73"/>
      <c r="G12" s="51">
        <v>8.9600000000000009</v>
      </c>
      <c r="H12" s="24">
        <f t="shared" si="0"/>
        <v>2009565.73</v>
      </c>
      <c r="I12" s="15"/>
    </row>
    <row r="13" spans="1:13" x14ac:dyDescent="0.25">
      <c r="A13" s="67"/>
      <c r="B13" s="67"/>
      <c r="C13" s="71"/>
      <c r="D13" s="67"/>
      <c r="E13" s="67" t="s">
        <v>128</v>
      </c>
      <c r="F13" s="74"/>
      <c r="G13" s="74"/>
      <c r="H13" s="68">
        <f t="shared" si="0"/>
        <v>2009565.73</v>
      </c>
      <c r="I13" s="67"/>
    </row>
    <row r="14" spans="1:13" x14ac:dyDescent="0.25">
      <c r="A14" s="67"/>
      <c r="B14" s="67"/>
      <c r="C14" s="71"/>
      <c r="D14" s="67"/>
      <c r="E14" s="67" t="s">
        <v>129</v>
      </c>
      <c r="F14" s="74"/>
      <c r="G14" s="74"/>
      <c r="H14" s="68">
        <f t="shared" si="0"/>
        <v>2009565.73</v>
      </c>
      <c r="I14" s="67"/>
    </row>
    <row r="15" spans="1:13" x14ac:dyDescent="0.25">
      <c r="A15" s="15">
        <v>44</v>
      </c>
      <c r="B15" s="53">
        <v>42041</v>
      </c>
      <c r="C15" s="3"/>
      <c r="D15" s="15" t="s">
        <v>74</v>
      </c>
      <c r="E15" s="15" t="s">
        <v>147</v>
      </c>
      <c r="F15" s="73"/>
      <c r="G15" s="51">
        <v>1920</v>
      </c>
      <c r="H15" s="24">
        <f t="shared" si="0"/>
        <v>2007645.73</v>
      </c>
      <c r="I15" s="15"/>
    </row>
    <row r="16" spans="1:13" x14ac:dyDescent="0.25">
      <c r="A16" s="15">
        <v>45</v>
      </c>
      <c r="B16" s="53">
        <v>42048</v>
      </c>
      <c r="C16" s="3"/>
      <c r="D16" s="15" t="s">
        <v>74</v>
      </c>
      <c r="E16" s="15" t="s">
        <v>178</v>
      </c>
      <c r="F16" s="73"/>
      <c r="G16" s="51">
        <v>2970</v>
      </c>
      <c r="H16" s="24">
        <f t="shared" si="0"/>
        <v>2004675.73</v>
      </c>
      <c r="I16" s="15"/>
    </row>
    <row r="17" spans="1:11" x14ac:dyDescent="0.25">
      <c r="A17" s="15">
        <v>46</v>
      </c>
      <c r="B17" s="53">
        <v>42048</v>
      </c>
      <c r="C17" s="3"/>
      <c r="D17" s="15" t="s">
        <v>74</v>
      </c>
      <c r="E17" s="15" t="s">
        <v>179</v>
      </c>
      <c r="F17" s="73"/>
      <c r="G17" s="51">
        <v>4150</v>
      </c>
      <c r="H17" s="24">
        <f t="shared" si="0"/>
        <v>2000525.73</v>
      </c>
      <c r="I17" s="15"/>
    </row>
    <row r="18" spans="1:11" x14ac:dyDescent="0.25">
      <c r="A18" s="15">
        <v>47</v>
      </c>
      <c r="B18" s="53">
        <v>42048</v>
      </c>
      <c r="C18" s="3"/>
      <c r="D18" s="15" t="s">
        <v>74</v>
      </c>
      <c r="E18" s="15" t="s">
        <v>180</v>
      </c>
      <c r="F18" s="73"/>
      <c r="G18" s="51">
        <v>4300</v>
      </c>
      <c r="H18" s="24">
        <f t="shared" si="0"/>
        <v>1996225.73</v>
      </c>
      <c r="I18" s="15"/>
    </row>
    <row r="19" spans="1:11" x14ac:dyDescent="0.25">
      <c r="A19" s="15">
        <v>48</v>
      </c>
      <c r="B19" s="53">
        <v>42048</v>
      </c>
      <c r="C19" s="3"/>
      <c r="D19" s="15" t="s">
        <v>74</v>
      </c>
      <c r="E19" s="15" t="s">
        <v>147</v>
      </c>
      <c r="F19" s="73"/>
      <c r="G19" s="51">
        <v>3200</v>
      </c>
      <c r="H19" s="24">
        <f t="shared" si="0"/>
        <v>1993025.73</v>
      </c>
      <c r="I19" s="15"/>
    </row>
    <row r="20" spans="1:11" x14ac:dyDescent="0.25">
      <c r="A20" s="15">
        <v>49</v>
      </c>
      <c r="B20" s="53">
        <v>42048</v>
      </c>
      <c r="C20" s="3"/>
      <c r="D20" s="15" t="s">
        <v>74</v>
      </c>
      <c r="E20" s="15" t="s">
        <v>181</v>
      </c>
      <c r="F20" s="73"/>
      <c r="G20" s="51">
        <v>3720</v>
      </c>
      <c r="H20" s="24">
        <f t="shared" si="0"/>
        <v>1989305.73</v>
      </c>
      <c r="I20" s="15"/>
    </row>
    <row r="21" spans="1:11" x14ac:dyDescent="0.25">
      <c r="A21" s="15"/>
      <c r="B21" s="15"/>
      <c r="C21" s="54">
        <v>42052</v>
      </c>
      <c r="D21" s="15" t="s">
        <v>126</v>
      </c>
      <c r="E21" s="15" t="s">
        <v>134</v>
      </c>
      <c r="F21" s="73"/>
      <c r="G21" s="51">
        <v>2781.1</v>
      </c>
      <c r="H21" s="24">
        <f t="shared" si="0"/>
        <v>1986524.63</v>
      </c>
      <c r="I21" s="15"/>
    </row>
    <row r="22" spans="1:11" x14ac:dyDescent="0.25">
      <c r="A22" s="15">
        <v>50</v>
      </c>
      <c r="B22" s="53">
        <v>42055</v>
      </c>
      <c r="C22" s="3"/>
      <c r="D22" s="15" t="s">
        <v>74</v>
      </c>
      <c r="E22" s="15" t="s">
        <v>180</v>
      </c>
      <c r="F22" s="73"/>
      <c r="G22" s="51">
        <v>5840</v>
      </c>
      <c r="H22" s="24">
        <f t="shared" si="0"/>
        <v>1980684.63</v>
      </c>
      <c r="I22" s="15"/>
    </row>
    <row r="23" spans="1:11" x14ac:dyDescent="0.25">
      <c r="A23" s="15">
        <v>51</v>
      </c>
      <c r="B23" s="53">
        <v>42055</v>
      </c>
      <c r="C23" s="3"/>
      <c r="D23" s="15" t="s">
        <v>74</v>
      </c>
      <c r="E23" s="15" t="s">
        <v>181</v>
      </c>
      <c r="F23" s="73"/>
      <c r="G23" s="51">
        <v>5010</v>
      </c>
      <c r="H23" s="24">
        <f t="shared" si="0"/>
        <v>1975674.63</v>
      </c>
      <c r="I23" s="15"/>
    </row>
    <row r="24" spans="1:11" x14ac:dyDescent="0.25">
      <c r="A24" s="15">
        <v>52</v>
      </c>
      <c r="B24" s="53">
        <v>42055</v>
      </c>
      <c r="C24" s="3"/>
      <c r="D24" s="15" t="s">
        <v>74</v>
      </c>
      <c r="E24" s="15" t="s">
        <v>178</v>
      </c>
      <c r="F24" s="73"/>
      <c r="G24" s="51">
        <v>3150</v>
      </c>
      <c r="H24" s="24">
        <f t="shared" si="0"/>
        <v>1972524.63</v>
      </c>
      <c r="I24" s="15"/>
    </row>
    <row r="25" spans="1:11" x14ac:dyDescent="0.25">
      <c r="A25" s="15">
        <v>53</v>
      </c>
      <c r="B25" s="53">
        <v>42055</v>
      </c>
      <c r="C25" s="3"/>
      <c r="D25" s="15" t="s">
        <v>74</v>
      </c>
      <c r="E25" s="15" t="s">
        <v>179</v>
      </c>
      <c r="F25" s="73"/>
      <c r="G25" s="51">
        <v>4250</v>
      </c>
      <c r="H25" s="24">
        <f t="shared" si="0"/>
        <v>1968274.63</v>
      </c>
      <c r="I25" s="15"/>
    </row>
    <row r="26" spans="1:11" x14ac:dyDescent="0.25">
      <c r="A26" s="15">
        <v>54</v>
      </c>
      <c r="B26" s="53">
        <v>42055</v>
      </c>
      <c r="C26" s="3"/>
      <c r="D26" s="15" t="s">
        <v>74</v>
      </c>
      <c r="E26" s="15" t="s">
        <v>147</v>
      </c>
      <c r="F26" s="73"/>
      <c r="G26" s="51">
        <v>3840</v>
      </c>
      <c r="H26" s="24">
        <f t="shared" si="0"/>
        <v>1964434.63</v>
      </c>
      <c r="I26" s="15"/>
    </row>
    <row r="27" spans="1:11" x14ac:dyDescent="0.25">
      <c r="A27" s="15">
        <v>55</v>
      </c>
      <c r="B27" s="53">
        <v>42055</v>
      </c>
      <c r="C27" s="3"/>
      <c r="D27" s="15" t="s">
        <v>74</v>
      </c>
      <c r="E27" s="15" t="s">
        <v>182</v>
      </c>
      <c r="F27" s="73"/>
      <c r="G27" s="51">
        <v>2600</v>
      </c>
      <c r="H27" s="24">
        <f t="shared" si="0"/>
        <v>1961834.63</v>
      </c>
      <c r="I27" s="15"/>
    </row>
    <row r="28" spans="1:11" x14ac:dyDescent="0.25">
      <c r="A28" s="15">
        <v>56</v>
      </c>
      <c r="B28" s="53">
        <v>42062</v>
      </c>
      <c r="C28" s="3"/>
      <c r="D28" s="15" t="s">
        <v>74</v>
      </c>
      <c r="E28" s="15" t="s">
        <v>180</v>
      </c>
      <c r="F28" s="73"/>
      <c r="G28" s="51">
        <v>8380</v>
      </c>
      <c r="H28" s="24">
        <f t="shared" si="0"/>
        <v>1953454.63</v>
      </c>
      <c r="I28" s="15"/>
    </row>
    <row r="29" spans="1:11" x14ac:dyDescent="0.25">
      <c r="A29" s="15">
        <v>57</v>
      </c>
      <c r="B29" s="53">
        <v>42062</v>
      </c>
      <c r="C29" s="3"/>
      <c r="D29" s="15" t="s">
        <v>74</v>
      </c>
      <c r="E29" s="15" t="s">
        <v>181</v>
      </c>
      <c r="F29" s="73"/>
      <c r="G29" s="51">
        <v>2470</v>
      </c>
      <c r="H29" s="24">
        <f t="shared" si="0"/>
        <v>1950984.63</v>
      </c>
      <c r="I29" s="15"/>
    </row>
    <row r="30" spans="1:11" x14ac:dyDescent="0.25">
      <c r="A30" s="15">
        <v>58</v>
      </c>
      <c r="B30" s="53">
        <v>42062</v>
      </c>
      <c r="C30" s="3"/>
      <c r="D30" s="15" t="s">
        <v>74</v>
      </c>
      <c r="E30" s="15" t="s">
        <v>183</v>
      </c>
      <c r="F30" s="73"/>
      <c r="G30" s="51">
        <v>3150</v>
      </c>
      <c r="H30" s="24">
        <f t="shared" si="0"/>
        <v>1947834.63</v>
      </c>
      <c r="I30" s="15"/>
    </row>
    <row r="31" spans="1:11" x14ac:dyDescent="0.25">
      <c r="A31" s="15">
        <v>59</v>
      </c>
      <c r="B31" s="53">
        <v>42062</v>
      </c>
      <c r="C31" s="3"/>
      <c r="D31" s="15" t="s">
        <v>74</v>
      </c>
      <c r="E31" s="15" t="s">
        <v>184</v>
      </c>
      <c r="F31" s="73"/>
      <c r="G31" s="51">
        <v>4400</v>
      </c>
      <c r="H31" s="24">
        <f t="shared" si="0"/>
        <v>1943434.63</v>
      </c>
      <c r="I31" s="15"/>
    </row>
    <row r="32" spans="1:11" x14ac:dyDescent="0.25">
      <c r="A32" s="15"/>
      <c r="B32" s="15"/>
      <c r="C32" s="54">
        <v>42062</v>
      </c>
      <c r="D32" s="15" t="s">
        <v>126</v>
      </c>
      <c r="E32" s="15" t="s">
        <v>185</v>
      </c>
      <c r="F32" s="73"/>
      <c r="G32" s="51">
        <v>10676</v>
      </c>
      <c r="H32" s="24">
        <f t="shared" si="0"/>
        <v>1932758.63</v>
      </c>
      <c r="I32" s="15"/>
      <c r="K32" s="7">
        <f>SUM(G15:G32)</f>
        <v>76807.100000000006</v>
      </c>
    </row>
    <row r="33" spans="1:9" x14ac:dyDescent="0.25">
      <c r="A33" s="15"/>
      <c r="B33" s="15"/>
      <c r="C33" s="54">
        <v>42062</v>
      </c>
      <c r="D33" s="15" t="s">
        <v>166</v>
      </c>
      <c r="E33" s="15" t="s">
        <v>164</v>
      </c>
      <c r="F33" s="73"/>
      <c r="G33" s="51">
        <v>224</v>
      </c>
      <c r="H33" s="24">
        <f t="shared" si="0"/>
        <v>1932534.63</v>
      </c>
      <c r="I33" s="15"/>
    </row>
    <row r="34" spans="1:9" x14ac:dyDescent="0.25">
      <c r="A34" s="15"/>
      <c r="B34" s="15"/>
      <c r="C34" s="54">
        <v>42062</v>
      </c>
      <c r="D34" s="15" t="s">
        <v>166</v>
      </c>
      <c r="E34" s="15" t="s">
        <v>167</v>
      </c>
      <c r="F34" s="73"/>
      <c r="G34" s="51">
        <v>35.840000000000003</v>
      </c>
      <c r="H34" s="24">
        <f t="shared" si="0"/>
        <v>1932498.7899999998</v>
      </c>
      <c r="I34" s="15"/>
    </row>
    <row r="35" spans="1:9" x14ac:dyDescent="0.25">
      <c r="A35" s="67"/>
      <c r="B35" s="67"/>
      <c r="C35" s="71"/>
      <c r="D35" s="67"/>
      <c r="E35" s="67" t="s">
        <v>130</v>
      </c>
      <c r="F35" s="74"/>
      <c r="G35" s="74"/>
      <c r="H35" s="68">
        <f t="shared" si="0"/>
        <v>1932498.7899999998</v>
      </c>
      <c r="I35" s="67"/>
    </row>
    <row r="36" spans="1:9" x14ac:dyDescent="0.25">
      <c r="A36" s="67"/>
      <c r="B36" s="67"/>
      <c r="C36" s="71"/>
      <c r="D36" s="67"/>
      <c r="E36" s="67" t="s">
        <v>131</v>
      </c>
      <c r="F36" s="74"/>
      <c r="G36" s="74"/>
      <c r="H36" s="68">
        <f t="shared" si="0"/>
        <v>1932498.7899999998</v>
      </c>
      <c r="I36" s="67"/>
    </row>
    <row r="37" spans="1:9" x14ac:dyDescent="0.25">
      <c r="A37" s="15">
        <v>60</v>
      </c>
      <c r="B37" s="53">
        <v>42069</v>
      </c>
      <c r="C37" s="3"/>
      <c r="D37" s="15" t="s">
        <v>74</v>
      </c>
      <c r="E37" s="15" t="s">
        <v>180</v>
      </c>
      <c r="F37" s="73"/>
      <c r="G37" s="51">
        <v>7650</v>
      </c>
      <c r="H37" s="24">
        <f t="shared" si="0"/>
        <v>1924848.7899999998</v>
      </c>
      <c r="I37" s="15"/>
    </row>
    <row r="38" spans="1:9" x14ac:dyDescent="0.25">
      <c r="A38" s="15">
        <v>61</v>
      </c>
      <c r="B38" s="53">
        <v>42069</v>
      </c>
      <c r="C38" s="3"/>
      <c r="D38" s="15" t="s">
        <v>74</v>
      </c>
      <c r="E38" s="15" t="s">
        <v>192</v>
      </c>
      <c r="F38" s="73"/>
      <c r="G38" s="51">
        <v>2690</v>
      </c>
      <c r="H38" s="24">
        <f t="shared" si="0"/>
        <v>1922158.7899999998</v>
      </c>
      <c r="I38" s="15"/>
    </row>
    <row r="39" spans="1:9" x14ac:dyDescent="0.25">
      <c r="A39" s="15">
        <v>62</v>
      </c>
      <c r="B39" s="15"/>
      <c r="C39" s="3"/>
      <c r="D39" s="15" t="s">
        <v>193</v>
      </c>
      <c r="E39" s="15" t="s">
        <v>82</v>
      </c>
      <c r="F39" s="73"/>
      <c r="G39" s="51">
        <v>0</v>
      </c>
      <c r="H39" s="24">
        <f t="shared" si="0"/>
        <v>1922158.7899999998</v>
      </c>
      <c r="I39" s="15"/>
    </row>
    <row r="40" spans="1:9" x14ac:dyDescent="0.25">
      <c r="A40" s="15">
        <v>63</v>
      </c>
      <c r="B40" s="53">
        <v>42073</v>
      </c>
      <c r="C40" s="3"/>
      <c r="D40" s="15" t="s">
        <v>74</v>
      </c>
      <c r="E40" s="15" t="s">
        <v>194</v>
      </c>
      <c r="F40" s="73"/>
      <c r="G40" s="51">
        <v>720</v>
      </c>
      <c r="H40" s="24">
        <f t="shared" si="0"/>
        <v>1921438.7899999998</v>
      </c>
      <c r="I40" s="15"/>
    </row>
    <row r="41" spans="1:9" x14ac:dyDescent="0.25">
      <c r="A41" s="15">
        <v>64</v>
      </c>
      <c r="B41" s="53">
        <v>42076</v>
      </c>
      <c r="C41" s="3"/>
      <c r="D41" s="15" t="s">
        <v>74</v>
      </c>
      <c r="E41" s="15" t="s">
        <v>194</v>
      </c>
      <c r="F41" s="73"/>
      <c r="G41" s="51">
        <v>2150</v>
      </c>
      <c r="H41" s="24">
        <f t="shared" si="0"/>
        <v>1919288.7899999998</v>
      </c>
      <c r="I41" s="15"/>
    </row>
    <row r="42" spans="1:9" x14ac:dyDescent="0.25">
      <c r="A42" s="15">
        <v>65</v>
      </c>
      <c r="B42" s="53">
        <v>42076</v>
      </c>
      <c r="C42" s="3"/>
      <c r="D42" s="15" t="s">
        <v>74</v>
      </c>
      <c r="E42" s="15" t="s">
        <v>195</v>
      </c>
      <c r="F42" s="73"/>
      <c r="G42" s="51">
        <v>4050</v>
      </c>
      <c r="H42" s="24">
        <f t="shared" si="0"/>
        <v>1915238.7899999998</v>
      </c>
      <c r="I42" s="15"/>
    </row>
    <row r="43" spans="1:9" x14ac:dyDescent="0.25">
      <c r="A43" s="15">
        <v>66</v>
      </c>
      <c r="B43" s="53">
        <v>42076</v>
      </c>
      <c r="C43" s="3"/>
      <c r="D43" s="15" t="s">
        <v>74</v>
      </c>
      <c r="E43" s="15" t="s">
        <v>192</v>
      </c>
      <c r="F43" s="73"/>
      <c r="G43" s="51">
        <v>3150</v>
      </c>
      <c r="H43" s="24">
        <f t="shared" si="0"/>
        <v>1912088.7899999998</v>
      </c>
      <c r="I43" s="15"/>
    </row>
    <row r="44" spans="1:9" x14ac:dyDescent="0.25">
      <c r="A44" s="15"/>
      <c r="B44" s="15"/>
      <c r="C44" s="54">
        <v>42080</v>
      </c>
      <c r="D44" s="15" t="s">
        <v>169</v>
      </c>
      <c r="E44" s="15" t="s">
        <v>196</v>
      </c>
      <c r="F44" s="73"/>
      <c r="G44" s="51">
        <v>2866.5</v>
      </c>
      <c r="H44" s="24">
        <f t="shared" si="0"/>
        <v>1909222.2899999998</v>
      </c>
      <c r="I44" s="15"/>
    </row>
    <row r="45" spans="1:9" x14ac:dyDescent="0.25">
      <c r="A45" s="15"/>
      <c r="B45" s="15"/>
      <c r="C45" s="54">
        <v>42080</v>
      </c>
      <c r="D45" s="15" t="s">
        <v>169</v>
      </c>
      <c r="E45" s="15" t="s">
        <v>197</v>
      </c>
      <c r="F45" s="73"/>
      <c r="G45" s="51">
        <v>16016.32</v>
      </c>
      <c r="H45" s="24">
        <f t="shared" si="0"/>
        <v>1893205.9699999997</v>
      </c>
      <c r="I45" s="15"/>
    </row>
    <row r="46" spans="1:9" x14ac:dyDescent="0.25">
      <c r="A46" s="15"/>
      <c r="B46" s="15"/>
      <c r="C46" s="54">
        <v>42080</v>
      </c>
      <c r="D46" s="15" t="s">
        <v>169</v>
      </c>
      <c r="E46" s="15" t="s">
        <v>198</v>
      </c>
      <c r="F46" s="73"/>
      <c r="G46" s="51">
        <v>42313.9</v>
      </c>
      <c r="H46" s="24">
        <f t="shared" si="0"/>
        <v>1850892.0699999998</v>
      </c>
      <c r="I46" s="15"/>
    </row>
    <row r="47" spans="1:9" x14ac:dyDescent="0.25">
      <c r="A47" s="15"/>
      <c r="B47" s="15"/>
      <c r="C47" s="54">
        <v>42080</v>
      </c>
      <c r="D47" s="15" t="s">
        <v>72</v>
      </c>
      <c r="E47" s="15" t="s">
        <v>199</v>
      </c>
      <c r="F47" s="73"/>
      <c r="G47" s="51">
        <v>13833</v>
      </c>
      <c r="H47" s="24">
        <f t="shared" si="0"/>
        <v>1837059.0699999998</v>
      </c>
      <c r="I47" s="15"/>
    </row>
    <row r="48" spans="1:9" x14ac:dyDescent="0.25">
      <c r="A48" s="15"/>
      <c r="B48" s="15"/>
      <c r="C48" s="54">
        <v>42080</v>
      </c>
      <c r="D48" s="15" t="s">
        <v>72</v>
      </c>
      <c r="E48" s="15" t="s">
        <v>200</v>
      </c>
      <c r="F48" s="73"/>
      <c r="G48" s="51">
        <v>8294</v>
      </c>
      <c r="H48" s="24">
        <f t="shared" si="0"/>
        <v>1828765.0699999998</v>
      </c>
      <c r="I48" s="15"/>
    </row>
    <row r="49" spans="1:11" x14ac:dyDescent="0.25">
      <c r="A49" s="15"/>
      <c r="B49" s="15"/>
      <c r="C49" s="54">
        <v>42080</v>
      </c>
      <c r="D49" s="15" t="s">
        <v>72</v>
      </c>
      <c r="E49" s="15" t="s">
        <v>201</v>
      </c>
      <c r="F49" s="73"/>
      <c r="G49" s="51">
        <v>4350</v>
      </c>
      <c r="H49" s="24">
        <f t="shared" si="0"/>
        <v>1824415.0699999998</v>
      </c>
      <c r="I49" s="15"/>
    </row>
    <row r="50" spans="1:11" x14ac:dyDescent="0.25">
      <c r="A50" s="15"/>
      <c r="B50" s="15"/>
      <c r="C50" s="54">
        <v>42080</v>
      </c>
      <c r="D50" s="15" t="s">
        <v>72</v>
      </c>
      <c r="E50" s="15" t="s">
        <v>202</v>
      </c>
      <c r="F50" s="73"/>
      <c r="G50" s="51">
        <v>3422</v>
      </c>
      <c r="H50" s="24">
        <f t="shared" si="0"/>
        <v>1820993.0699999998</v>
      </c>
      <c r="I50" s="15"/>
    </row>
    <row r="51" spans="1:11" x14ac:dyDescent="0.25">
      <c r="A51" s="15"/>
      <c r="B51" s="15"/>
      <c r="C51" s="54">
        <v>42083</v>
      </c>
      <c r="D51" s="15" t="s">
        <v>203</v>
      </c>
      <c r="E51" s="15" t="s">
        <v>204</v>
      </c>
      <c r="F51" s="73"/>
      <c r="G51" s="51">
        <v>8223</v>
      </c>
      <c r="H51" s="24">
        <f t="shared" si="0"/>
        <v>1812770.0699999998</v>
      </c>
      <c r="I51" s="15"/>
    </row>
    <row r="52" spans="1:11" x14ac:dyDescent="0.25">
      <c r="A52" s="15"/>
      <c r="B52" s="15"/>
      <c r="C52" s="54">
        <v>42083</v>
      </c>
      <c r="D52" s="15" t="s">
        <v>203</v>
      </c>
      <c r="E52" s="15" t="s">
        <v>134</v>
      </c>
      <c r="F52" s="73"/>
      <c r="G52" s="51">
        <v>32420.41</v>
      </c>
      <c r="H52" s="24">
        <f t="shared" si="0"/>
        <v>1780349.66</v>
      </c>
      <c r="I52" s="15"/>
    </row>
    <row r="53" spans="1:11" x14ac:dyDescent="0.25">
      <c r="A53" s="15"/>
      <c r="B53" s="15"/>
      <c r="C53" s="54">
        <v>42083</v>
      </c>
      <c r="D53" s="15" t="s">
        <v>203</v>
      </c>
      <c r="E53" s="15" t="s">
        <v>134</v>
      </c>
      <c r="F53" s="73"/>
      <c r="G53" s="51">
        <v>30172.6</v>
      </c>
      <c r="H53" s="24">
        <f t="shared" si="0"/>
        <v>1750177.0599999998</v>
      </c>
      <c r="I53" s="15"/>
    </row>
    <row r="54" spans="1:11" x14ac:dyDescent="0.25">
      <c r="A54" s="15"/>
      <c r="B54" s="15"/>
      <c r="C54" s="54">
        <v>42083</v>
      </c>
      <c r="D54" s="15" t="s">
        <v>203</v>
      </c>
      <c r="E54" s="15" t="s">
        <v>134</v>
      </c>
      <c r="F54" s="73"/>
      <c r="G54" s="51">
        <v>1105.99</v>
      </c>
      <c r="H54" s="24">
        <f t="shared" si="0"/>
        <v>1749071.0699999998</v>
      </c>
      <c r="I54" s="15"/>
    </row>
    <row r="55" spans="1:11" x14ac:dyDescent="0.25">
      <c r="A55" s="15">
        <v>67</v>
      </c>
      <c r="B55" s="53">
        <v>42083</v>
      </c>
      <c r="C55" s="54"/>
      <c r="D55" s="15" t="s">
        <v>74</v>
      </c>
      <c r="E55" s="15" t="s">
        <v>195</v>
      </c>
      <c r="F55" s="73"/>
      <c r="G55" s="51">
        <v>4350</v>
      </c>
      <c r="H55" s="24">
        <f t="shared" si="0"/>
        <v>1744721.0699999998</v>
      </c>
      <c r="I55" s="15"/>
    </row>
    <row r="56" spans="1:11" x14ac:dyDescent="0.25">
      <c r="A56" s="15">
        <v>68</v>
      </c>
      <c r="B56" s="53">
        <v>42083</v>
      </c>
      <c r="C56" s="54"/>
      <c r="D56" s="15" t="s">
        <v>74</v>
      </c>
      <c r="E56" s="15" t="s">
        <v>194</v>
      </c>
      <c r="F56" s="73"/>
      <c r="G56" s="51">
        <v>1720</v>
      </c>
      <c r="H56" s="24">
        <f t="shared" si="0"/>
        <v>1743001.0699999998</v>
      </c>
      <c r="I56" s="15"/>
    </row>
    <row r="57" spans="1:11" x14ac:dyDescent="0.25">
      <c r="A57" s="15">
        <v>69</v>
      </c>
      <c r="B57" s="53">
        <v>42083</v>
      </c>
      <c r="C57" s="54"/>
      <c r="D57" s="15" t="s">
        <v>74</v>
      </c>
      <c r="E57" s="15" t="s">
        <v>205</v>
      </c>
      <c r="F57" s="73"/>
      <c r="G57" s="51">
        <v>1290</v>
      </c>
      <c r="H57" s="24">
        <f t="shared" si="0"/>
        <v>1741711.0699999998</v>
      </c>
      <c r="I57" s="15"/>
    </row>
    <row r="58" spans="1:11" x14ac:dyDescent="0.25">
      <c r="A58" s="15">
        <v>70</v>
      </c>
      <c r="B58" s="53">
        <v>42083</v>
      </c>
      <c r="C58" s="54"/>
      <c r="D58" s="15" t="s">
        <v>74</v>
      </c>
      <c r="E58" s="15" t="s">
        <v>192</v>
      </c>
      <c r="F58" s="73"/>
      <c r="G58" s="51">
        <v>1290</v>
      </c>
      <c r="H58" s="24">
        <f t="shared" si="0"/>
        <v>1740421.0699999998</v>
      </c>
      <c r="I58" s="15"/>
    </row>
    <row r="59" spans="1:11" x14ac:dyDescent="0.25">
      <c r="A59" s="15"/>
      <c r="B59" s="15"/>
      <c r="C59" s="54">
        <v>42086</v>
      </c>
      <c r="D59" s="15" t="s">
        <v>126</v>
      </c>
      <c r="E59" s="15" t="s">
        <v>206</v>
      </c>
      <c r="F59" s="73"/>
      <c r="G59" s="51">
        <v>15737</v>
      </c>
      <c r="H59" s="24">
        <f t="shared" si="0"/>
        <v>1724684.0699999998</v>
      </c>
      <c r="I59" s="15"/>
    </row>
    <row r="60" spans="1:11" x14ac:dyDescent="0.25">
      <c r="A60" s="15">
        <v>71</v>
      </c>
      <c r="B60" s="53">
        <v>42090</v>
      </c>
      <c r="C60" s="54"/>
      <c r="D60" s="15" t="s">
        <v>74</v>
      </c>
      <c r="E60" s="15" t="s">
        <v>232</v>
      </c>
      <c r="F60" s="73"/>
      <c r="G60" s="51">
        <v>1890</v>
      </c>
      <c r="H60" s="24">
        <f t="shared" si="0"/>
        <v>1722794.0699999998</v>
      </c>
      <c r="I60" s="15"/>
    </row>
    <row r="61" spans="1:11" x14ac:dyDescent="0.25">
      <c r="A61" s="15">
        <v>72</v>
      </c>
      <c r="B61" s="53">
        <v>42090</v>
      </c>
      <c r="C61" s="54"/>
      <c r="D61" s="15" t="s">
        <v>74</v>
      </c>
      <c r="E61" s="15" t="s">
        <v>194</v>
      </c>
      <c r="F61" s="73"/>
      <c r="G61" s="51">
        <v>7120</v>
      </c>
      <c r="H61" s="24">
        <f t="shared" si="0"/>
        <v>1715674.0699999998</v>
      </c>
      <c r="I61" s="15"/>
    </row>
    <row r="62" spans="1:11" x14ac:dyDescent="0.25">
      <c r="A62" s="15">
        <v>73</v>
      </c>
      <c r="B62" s="53">
        <v>42090</v>
      </c>
      <c r="C62" s="54"/>
      <c r="D62" s="15" t="s">
        <v>74</v>
      </c>
      <c r="E62" s="15" t="s">
        <v>195</v>
      </c>
      <c r="F62" s="73"/>
      <c r="G62" s="51">
        <v>4300</v>
      </c>
      <c r="H62" s="24">
        <f t="shared" si="0"/>
        <v>1711374.0699999998</v>
      </c>
      <c r="I62" s="15"/>
      <c r="K62" s="7">
        <f>SUM(G37:G62)</f>
        <v>221124.72</v>
      </c>
    </row>
    <row r="63" spans="1:11" x14ac:dyDescent="0.25">
      <c r="A63" s="15"/>
      <c r="B63" s="15"/>
      <c r="C63" s="54">
        <v>42094</v>
      </c>
      <c r="D63" s="15" t="s">
        <v>166</v>
      </c>
      <c r="E63" s="15" t="s">
        <v>164</v>
      </c>
      <c r="F63" s="73"/>
      <c r="G63" s="51">
        <v>182</v>
      </c>
      <c r="H63" s="24">
        <f t="shared" si="0"/>
        <v>1711192.0699999998</v>
      </c>
      <c r="I63" s="15"/>
    </row>
    <row r="64" spans="1:11" x14ac:dyDescent="0.25">
      <c r="A64" s="15"/>
      <c r="B64" s="15"/>
      <c r="C64" s="54">
        <v>42094</v>
      </c>
      <c r="D64" s="15" t="s">
        <v>166</v>
      </c>
      <c r="E64" s="15" t="s">
        <v>167</v>
      </c>
      <c r="F64" s="73"/>
      <c r="G64" s="51">
        <v>29.12</v>
      </c>
      <c r="H64" s="24">
        <f t="shared" si="0"/>
        <v>1711162.9499999997</v>
      </c>
      <c r="I64" s="15"/>
    </row>
    <row r="65" spans="1:9" x14ac:dyDescent="0.25">
      <c r="A65" s="67"/>
      <c r="B65" s="67"/>
      <c r="C65" s="71"/>
      <c r="D65" s="67"/>
      <c r="E65" s="67" t="s">
        <v>219</v>
      </c>
      <c r="F65" s="74"/>
      <c r="G65" s="74"/>
      <c r="H65" s="68">
        <f t="shared" si="0"/>
        <v>1711162.9499999997</v>
      </c>
      <c r="I65" s="67"/>
    </row>
    <row r="66" spans="1:9" x14ac:dyDescent="0.25">
      <c r="A66" s="67"/>
      <c r="B66" s="67"/>
      <c r="C66" s="71"/>
      <c r="D66" s="67"/>
      <c r="E66" s="67" t="s">
        <v>220</v>
      </c>
      <c r="F66" s="74"/>
      <c r="G66" s="74"/>
      <c r="H66" s="68">
        <f t="shared" si="0"/>
        <v>1711162.9499999997</v>
      </c>
      <c r="I66" s="67"/>
    </row>
    <row r="67" spans="1:9" x14ac:dyDescent="0.25">
      <c r="A67" s="15">
        <v>74</v>
      </c>
      <c r="B67" s="53">
        <v>42095</v>
      </c>
      <c r="C67" s="3"/>
      <c r="D67" s="15" t="s">
        <v>74</v>
      </c>
      <c r="E67" s="15" t="s">
        <v>194</v>
      </c>
      <c r="F67" s="73"/>
      <c r="G67" s="51">
        <v>6390</v>
      </c>
      <c r="H67" s="24">
        <f t="shared" si="0"/>
        <v>1704772.9499999997</v>
      </c>
      <c r="I67" s="15"/>
    </row>
    <row r="68" spans="1:9" x14ac:dyDescent="0.25">
      <c r="A68" s="15">
        <v>75</v>
      </c>
      <c r="B68" s="53">
        <v>42095</v>
      </c>
      <c r="C68" s="3"/>
      <c r="D68" s="15" t="s">
        <v>74</v>
      </c>
      <c r="E68" s="15" t="s">
        <v>232</v>
      </c>
      <c r="F68" s="73"/>
      <c r="G68" s="51">
        <v>1890</v>
      </c>
      <c r="H68" s="24">
        <f t="shared" si="0"/>
        <v>1702882.9499999997</v>
      </c>
      <c r="I68" s="15"/>
    </row>
    <row r="69" spans="1:9" x14ac:dyDescent="0.25">
      <c r="A69" s="15"/>
      <c r="B69" s="15"/>
      <c r="C69" s="54">
        <v>42100</v>
      </c>
      <c r="D69" s="15" t="s">
        <v>169</v>
      </c>
      <c r="E69" s="15" t="s">
        <v>139</v>
      </c>
      <c r="F69" s="73"/>
      <c r="G69" s="51">
        <v>4501.4399999999996</v>
      </c>
      <c r="H69" s="24">
        <f t="shared" si="0"/>
        <v>1698381.5099999998</v>
      </c>
      <c r="I69" s="15"/>
    </row>
    <row r="70" spans="1:9" x14ac:dyDescent="0.25">
      <c r="A70" s="15"/>
      <c r="B70" s="15"/>
      <c r="C70" s="54">
        <v>42100</v>
      </c>
      <c r="D70" s="15" t="s">
        <v>169</v>
      </c>
      <c r="E70" s="15" t="s">
        <v>227</v>
      </c>
      <c r="F70" s="73"/>
      <c r="G70" s="51">
        <v>1974.7</v>
      </c>
      <c r="H70" s="24">
        <f t="shared" ref="H70:H134" si="1">H69+F70-G70</f>
        <v>1696406.8099999998</v>
      </c>
      <c r="I70" s="15"/>
    </row>
    <row r="71" spans="1:9" x14ac:dyDescent="0.25">
      <c r="A71" s="15"/>
      <c r="B71" s="15"/>
      <c r="C71" s="54">
        <v>42100</v>
      </c>
      <c r="D71" s="15" t="s">
        <v>44</v>
      </c>
      <c r="E71" s="15" t="s">
        <v>228</v>
      </c>
      <c r="F71" s="73"/>
      <c r="G71" s="51">
        <v>6835</v>
      </c>
      <c r="H71" s="24">
        <f t="shared" si="1"/>
        <v>1689571.8099999998</v>
      </c>
      <c r="I71" s="15"/>
    </row>
    <row r="72" spans="1:9" x14ac:dyDescent="0.25">
      <c r="A72" s="15"/>
      <c r="B72" s="15"/>
      <c r="C72" s="54">
        <v>42104</v>
      </c>
      <c r="D72" s="15" t="s">
        <v>229</v>
      </c>
      <c r="E72" s="15" t="s">
        <v>171</v>
      </c>
      <c r="F72" s="73"/>
      <c r="G72" s="51">
        <v>1940</v>
      </c>
      <c r="H72" s="24">
        <f t="shared" si="1"/>
        <v>1687631.8099999998</v>
      </c>
      <c r="I72" s="15"/>
    </row>
    <row r="73" spans="1:9" x14ac:dyDescent="0.25">
      <c r="A73" s="15"/>
      <c r="B73" s="15"/>
      <c r="C73" s="54">
        <v>42104</v>
      </c>
      <c r="D73" s="15" t="s">
        <v>169</v>
      </c>
      <c r="E73" s="15" t="s">
        <v>198</v>
      </c>
      <c r="F73" s="73"/>
      <c r="G73" s="51">
        <v>13399.07</v>
      </c>
      <c r="H73" s="24">
        <f t="shared" si="1"/>
        <v>1674232.7399999998</v>
      </c>
      <c r="I73" s="15"/>
    </row>
    <row r="74" spans="1:9" x14ac:dyDescent="0.25">
      <c r="A74" s="15">
        <v>76</v>
      </c>
      <c r="B74" s="53">
        <v>42104</v>
      </c>
      <c r="C74" s="54"/>
      <c r="D74" s="15" t="s">
        <v>74</v>
      </c>
      <c r="E74" s="15" t="s">
        <v>230</v>
      </c>
      <c r="F74" s="73"/>
      <c r="G74" s="51">
        <v>4390</v>
      </c>
      <c r="H74" s="24">
        <f t="shared" si="1"/>
        <v>1669842.7399999998</v>
      </c>
      <c r="I74" s="15"/>
    </row>
    <row r="75" spans="1:9" x14ac:dyDescent="0.25">
      <c r="A75" s="15">
        <v>77</v>
      </c>
      <c r="B75" s="53">
        <v>42104</v>
      </c>
      <c r="C75" s="54"/>
      <c r="D75" s="15" t="s">
        <v>74</v>
      </c>
      <c r="E75" s="15" t="s">
        <v>231</v>
      </c>
      <c r="F75" s="73"/>
      <c r="G75" s="51">
        <v>4050</v>
      </c>
      <c r="H75" s="24">
        <f t="shared" si="1"/>
        <v>1665792.7399999998</v>
      </c>
      <c r="I75" s="15"/>
    </row>
    <row r="76" spans="1:9" x14ac:dyDescent="0.25">
      <c r="A76" s="15">
        <v>78</v>
      </c>
      <c r="B76" s="53">
        <v>42104</v>
      </c>
      <c r="C76" s="3"/>
      <c r="D76" s="15" t="s">
        <v>74</v>
      </c>
      <c r="E76" s="15" t="s">
        <v>194</v>
      </c>
      <c r="F76" s="73"/>
      <c r="G76" s="51">
        <v>5900</v>
      </c>
      <c r="H76" s="24">
        <f t="shared" si="1"/>
        <v>1659892.7399999998</v>
      </c>
      <c r="I76" s="15"/>
    </row>
    <row r="77" spans="1:9" x14ac:dyDescent="0.25">
      <c r="A77" s="15">
        <v>79</v>
      </c>
      <c r="B77" s="53">
        <v>42104</v>
      </c>
      <c r="C77" s="3"/>
      <c r="D77" s="15" t="s">
        <v>74</v>
      </c>
      <c r="E77" s="15" t="s">
        <v>232</v>
      </c>
      <c r="F77" s="73"/>
      <c r="G77" s="51">
        <v>2520</v>
      </c>
      <c r="H77" s="24">
        <f t="shared" si="1"/>
        <v>1657372.7399999998</v>
      </c>
      <c r="I77" s="15"/>
    </row>
    <row r="78" spans="1:9" x14ac:dyDescent="0.25">
      <c r="A78" s="15">
        <v>80</v>
      </c>
      <c r="B78" s="53">
        <v>42111</v>
      </c>
      <c r="C78" s="3"/>
      <c r="D78" s="15" t="s">
        <v>74</v>
      </c>
      <c r="E78" s="15" t="s">
        <v>232</v>
      </c>
      <c r="F78" s="73"/>
      <c r="G78" s="51">
        <v>2520</v>
      </c>
      <c r="H78" s="24">
        <f t="shared" si="1"/>
        <v>1654852.7399999998</v>
      </c>
      <c r="I78" s="15"/>
    </row>
    <row r="79" spans="1:9" x14ac:dyDescent="0.25">
      <c r="A79" s="15">
        <v>81</v>
      </c>
      <c r="B79" s="53">
        <v>42111</v>
      </c>
      <c r="C79" s="3"/>
      <c r="D79" s="15" t="s">
        <v>74</v>
      </c>
      <c r="E79" s="15" t="s">
        <v>230</v>
      </c>
      <c r="F79" s="73"/>
      <c r="G79" s="51">
        <v>5150</v>
      </c>
      <c r="H79" s="24">
        <f t="shared" si="1"/>
        <v>1649702.7399999998</v>
      </c>
      <c r="I79" s="15"/>
    </row>
    <row r="80" spans="1:9" x14ac:dyDescent="0.25">
      <c r="A80" s="15">
        <v>82</v>
      </c>
      <c r="B80" s="53">
        <v>42111</v>
      </c>
      <c r="C80" s="3"/>
      <c r="D80" s="15" t="s">
        <v>74</v>
      </c>
      <c r="E80" s="15" t="s">
        <v>194</v>
      </c>
      <c r="F80" s="73"/>
      <c r="G80" s="51">
        <v>2530</v>
      </c>
      <c r="H80" s="24">
        <f t="shared" si="1"/>
        <v>1647172.7399999998</v>
      </c>
      <c r="I80" s="15"/>
    </row>
    <row r="81" spans="1:11" x14ac:dyDescent="0.25">
      <c r="A81" s="15"/>
      <c r="B81" s="15"/>
      <c r="C81" s="54">
        <v>42111</v>
      </c>
      <c r="D81" s="15" t="s">
        <v>34</v>
      </c>
      <c r="E81" s="15" t="s">
        <v>233</v>
      </c>
      <c r="F81" s="73">
        <v>4050</v>
      </c>
      <c r="G81" s="51"/>
      <c r="H81" s="24">
        <f t="shared" si="1"/>
        <v>1651222.7399999998</v>
      </c>
      <c r="I81" s="15"/>
    </row>
    <row r="82" spans="1:11" x14ac:dyDescent="0.25">
      <c r="A82" s="15">
        <v>83</v>
      </c>
      <c r="B82" s="53">
        <v>42118</v>
      </c>
      <c r="C82" s="3"/>
      <c r="D82" s="15" t="s">
        <v>74</v>
      </c>
      <c r="E82" s="15" t="s">
        <v>194</v>
      </c>
      <c r="F82" s="73"/>
      <c r="G82" s="51">
        <v>6150</v>
      </c>
      <c r="H82" s="24">
        <f t="shared" si="1"/>
        <v>1645072.7399999998</v>
      </c>
      <c r="I82" s="15"/>
    </row>
    <row r="83" spans="1:11" x14ac:dyDescent="0.25">
      <c r="A83" s="15">
        <v>84</v>
      </c>
      <c r="B83" s="53">
        <v>42118</v>
      </c>
      <c r="C83" s="3"/>
      <c r="D83" s="15" t="s">
        <v>74</v>
      </c>
      <c r="E83" s="15" t="s">
        <v>230</v>
      </c>
      <c r="F83" s="73"/>
      <c r="G83" s="51">
        <v>5150</v>
      </c>
      <c r="H83" s="24">
        <f t="shared" si="1"/>
        <v>1639922.7399999998</v>
      </c>
      <c r="I83" s="15"/>
    </row>
    <row r="84" spans="1:11" x14ac:dyDescent="0.25">
      <c r="A84" s="15"/>
      <c r="B84" s="15"/>
      <c r="C84" s="54">
        <v>42123</v>
      </c>
      <c r="D84" s="15" t="s">
        <v>225</v>
      </c>
      <c r="E84" s="15" t="s">
        <v>234</v>
      </c>
      <c r="F84" s="73"/>
      <c r="G84" s="51">
        <v>6960</v>
      </c>
      <c r="H84" s="24">
        <f t="shared" si="1"/>
        <v>1632962.7399999998</v>
      </c>
      <c r="I84" s="15"/>
    </row>
    <row r="85" spans="1:11" x14ac:dyDescent="0.25">
      <c r="A85" s="15"/>
      <c r="B85" s="15"/>
      <c r="C85" s="54">
        <v>42123</v>
      </c>
      <c r="D85" s="15" t="s">
        <v>225</v>
      </c>
      <c r="E85" s="15" t="s">
        <v>235</v>
      </c>
      <c r="F85" s="73"/>
      <c r="G85" s="51">
        <v>8700</v>
      </c>
      <c r="H85" s="24">
        <f t="shared" si="1"/>
        <v>1624262.7399999998</v>
      </c>
      <c r="I85" s="15"/>
    </row>
    <row r="86" spans="1:11" x14ac:dyDescent="0.25">
      <c r="A86" s="15"/>
      <c r="B86" s="15"/>
      <c r="C86" s="54">
        <v>42123</v>
      </c>
      <c r="D86" s="15" t="s">
        <v>225</v>
      </c>
      <c r="E86" s="15" t="s">
        <v>235</v>
      </c>
      <c r="F86" s="73"/>
      <c r="G86" s="51">
        <v>8700</v>
      </c>
      <c r="H86" s="24">
        <f t="shared" si="1"/>
        <v>1615562.7399999998</v>
      </c>
      <c r="I86" s="15"/>
    </row>
    <row r="87" spans="1:11" x14ac:dyDescent="0.25">
      <c r="A87" s="15">
        <v>85</v>
      </c>
      <c r="B87" s="53">
        <v>42123</v>
      </c>
      <c r="C87" s="3"/>
      <c r="D87" s="15" t="s">
        <v>236</v>
      </c>
      <c r="E87" s="15" t="s">
        <v>237</v>
      </c>
      <c r="F87" s="73"/>
      <c r="G87" s="51">
        <v>2552</v>
      </c>
      <c r="H87" s="24">
        <f t="shared" si="1"/>
        <v>1613010.7399999998</v>
      </c>
      <c r="I87" s="15"/>
    </row>
    <row r="88" spans="1:11" x14ac:dyDescent="0.25">
      <c r="A88" s="15"/>
      <c r="B88" s="15"/>
      <c r="C88" s="54">
        <v>42124</v>
      </c>
      <c r="D88" s="15" t="s">
        <v>166</v>
      </c>
      <c r="E88" s="15" t="s">
        <v>164</v>
      </c>
      <c r="F88" s="73"/>
      <c r="G88" s="51">
        <v>168</v>
      </c>
      <c r="H88" s="24">
        <f t="shared" si="1"/>
        <v>1612842.7399999998</v>
      </c>
      <c r="I88" s="15"/>
      <c r="K88" s="7">
        <f>SUM(G67:G87)</f>
        <v>102202.20999999999</v>
      </c>
    </row>
    <row r="89" spans="1:11" x14ac:dyDescent="0.25">
      <c r="A89" s="15"/>
      <c r="B89" s="15"/>
      <c r="C89" s="54">
        <v>42124</v>
      </c>
      <c r="D89" s="15" t="s">
        <v>166</v>
      </c>
      <c r="E89" s="15" t="s">
        <v>167</v>
      </c>
      <c r="F89" s="73"/>
      <c r="G89" s="51">
        <v>26.88</v>
      </c>
      <c r="H89" s="24">
        <f t="shared" si="1"/>
        <v>1612815.8599999999</v>
      </c>
      <c r="I89" s="15"/>
    </row>
    <row r="90" spans="1:11" x14ac:dyDescent="0.25">
      <c r="A90" s="67"/>
      <c r="B90" s="67"/>
      <c r="C90" s="71"/>
      <c r="D90" s="67"/>
      <c r="E90" s="67" t="s">
        <v>216</v>
      </c>
      <c r="F90" s="74"/>
      <c r="G90" s="68"/>
      <c r="H90" s="68">
        <f t="shared" si="1"/>
        <v>1612815.8599999999</v>
      </c>
      <c r="I90" s="67"/>
    </row>
    <row r="91" spans="1:11" x14ac:dyDescent="0.25">
      <c r="A91" s="67"/>
      <c r="B91" s="67"/>
      <c r="C91" s="71"/>
      <c r="D91" s="67"/>
      <c r="E91" s="67" t="s">
        <v>217</v>
      </c>
      <c r="F91" s="74"/>
      <c r="G91" s="68"/>
      <c r="H91" s="68">
        <f t="shared" si="1"/>
        <v>1612815.8599999999</v>
      </c>
      <c r="I91" s="67"/>
    </row>
    <row r="92" spans="1:11" x14ac:dyDescent="0.25">
      <c r="A92" s="15">
        <v>86</v>
      </c>
      <c r="B92" s="53">
        <v>42132</v>
      </c>
      <c r="C92" s="3"/>
      <c r="D92" s="15" t="s">
        <v>74</v>
      </c>
      <c r="E92" s="15" t="s">
        <v>261</v>
      </c>
      <c r="F92" s="73"/>
      <c r="G92" s="51">
        <v>2520</v>
      </c>
      <c r="H92" s="24">
        <f t="shared" si="1"/>
        <v>1610295.8599999999</v>
      </c>
      <c r="I92" s="15"/>
    </row>
    <row r="93" spans="1:11" x14ac:dyDescent="0.25">
      <c r="A93" s="15">
        <v>87</v>
      </c>
      <c r="B93" s="53">
        <v>42132</v>
      </c>
      <c r="C93" s="3"/>
      <c r="D93" s="15" t="s">
        <v>74</v>
      </c>
      <c r="E93" s="15" t="s">
        <v>258</v>
      </c>
      <c r="F93" s="73"/>
      <c r="G93" s="51">
        <v>5200</v>
      </c>
      <c r="H93" s="24">
        <f t="shared" si="1"/>
        <v>1605095.8599999999</v>
      </c>
      <c r="I93" s="15"/>
    </row>
    <row r="94" spans="1:11" x14ac:dyDescent="0.25">
      <c r="A94" s="15">
        <v>88</v>
      </c>
      <c r="B94" s="53">
        <v>42132</v>
      </c>
      <c r="C94" s="3"/>
      <c r="D94" s="15" t="s">
        <v>74</v>
      </c>
      <c r="E94" s="15" t="s">
        <v>259</v>
      </c>
      <c r="F94" s="73"/>
      <c r="G94" s="51">
        <v>3900</v>
      </c>
      <c r="H94" s="24">
        <f t="shared" si="1"/>
        <v>1601195.8599999999</v>
      </c>
      <c r="I94" s="15"/>
    </row>
    <row r="95" spans="1:11" x14ac:dyDescent="0.25">
      <c r="A95" s="15"/>
      <c r="B95" s="15"/>
      <c r="C95" s="54">
        <v>42132</v>
      </c>
      <c r="D95" s="15" t="s">
        <v>169</v>
      </c>
      <c r="E95" s="15" t="s">
        <v>196</v>
      </c>
      <c r="F95" s="73"/>
      <c r="G95" s="51">
        <v>14332.5</v>
      </c>
      <c r="H95" s="24">
        <f t="shared" si="1"/>
        <v>1586863.3599999999</v>
      </c>
      <c r="I95" s="15"/>
    </row>
    <row r="96" spans="1:11" x14ac:dyDescent="0.25">
      <c r="A96" s="15">
        <v>89</v>
      </c>
      <c r="B96" s="53">
        <v>42139</v>
      </c>
      <c r="C96" s="3"/>
      <c r="D96" s="15" t="s">
        <v>143</v>
      </c>
      <c r="E96" s="15" t="s">
        <v>260</v>
      </c>
      <c r="F96" s="73"/>
      <c r="G96" s="51">
        <v>2150</v>
      </c>
      <c r="H96" s="24">
        <f t="shared" si="1"/>
        <v>1584713.3599999999</v>
      </c>
      <c r="I96" s="15"/>
    </row>
    <row r="97" spans="1:9" x14ac:dyDescent="0.25">
      <c r="A97" s="15">
        <v>90</v>
      </c>
      <c r="B97" s="53">
        <v>42139</v>
      </c>
      <c r="C97" s="3"/>
      <c r="D97" s="15" t="s">
        <v>143</v>
      </c>
      <c r="E97" s="15" t="s">
        <v>258</v>
      </c>
      <c r="F97" s="73"/>
      <c r="G97" s="51">
        <v>7500</v>
      </c>
      <c r="H97" s="24">
        <f t="shared" si="1"/>
        <v>1577213.3599999999</v>
      </c>
      <c r="I97" s="15"/>
    </row>
    <row r="98" spans="1:9" x14ac:dyDescent="0.25">
      <c r="A98" s="15">
        <v>91</v>
      </c>
      <c r="B98" s="53">
        <v>42139</v>
      </c>
      <c r="C98" s="3"/>
      <c r="D98" s="15" t="s">
        <v>143</v>
      </c>
      <c r="E98" s="15" t="s">
        <v>259</v>
      </c>
      <c r="F98" s="73"/>
      <c r="G98" s="51">
        <v>4400</v>
      </c>
      <c r="H98" s="24">
        <f t="shared" si="1"/>
        <v>1572813.3599999999</v>
      </c>
      <c r="I98" s="15"/>
    </row>
    <row r="99" spans="1:9" x14ac:dyDescent="0.25">
      <c r="A99" s="15">
        <v>92</v>
      </c>
      <c r="B99" s="53">
        <v>42139</v>
      </c>
      <c r="C99" s="3"/>
      <c r="D99" s="15" t="s">
        <v>143</v>
      </c>
      <c r="E99" s="15" t="s">
        <v>261</v>
      </c>
      <c r="F99" s="73"/>
      <c r="G99" s="51">
        <v>3150</v>
      </c>
      <c r="H99" s="24">
        <f t="shared" si="1"/>
        <v>1569663.3599999999</v>
      </c>
      <c r="I99" s="15"/>
    </row>
    <row r="100" spans="1:9" x14ac:dyDescent="0.25">
      <c r="A100" s="15">
        <v>93</v>
      </c>
      <c r="B100" s="53">
        <v>42146</v>
      </c>
      <c r="C100" s="3"/>
      <c r="D100" s="15" t="s">
        <v>74</v>
      </c>
      <c r="E100" s="15" t="s">
        <v>258</v>
      </c>
      <c r="F100" s="73"/>
      <c r="G100" s="51">
        <v>5700</v>
      </c>
      <c r="H100" s="24">
        <f t="shared" si="1"/>
        <v>1563963.3599999999</v>
      </c>
      <c r="I100" s="15"/>
    </row>
    <row r="101" spans="1:9" x14ac:dyDescent="0.25">
      <c r="A101" s="15">
        <v>94</v>
      </c>
      <c r="B101" s="53">
        <v>42146</v>
      </c>
      <c r="C101" s="3"/>
      <c r="D101" s="15" t="s">
        <v>74</v>
      </c>
      <c r="E101" s="15" t="s">
        <v>261</v>
      </c>
      <c r="F101" s="73"/>
      <c r="G101" s="51">
        <v>2970</v>
      </c>
      <c r="H101" s="24">
        <f t="shared" si="1"/>
        <v>1560993.3599999999</v>
      </c>
      <c r="I101" s="15"/>
    </row>
    <row r="102" spans="1:9" x14ac:dyDescent="0.25">
      <c r="A102" s="15">
        <v>95</v>
      </c>
      <c r="B102" s="53">
        <v>42146</v>
      </c>
      <c r="C102" s="3"/>
      <c r="D102" s="15" t="s">
        <v>74</v>
      </c>
      <c r="E102" s="15" t="s">
        <v>262</v>
      </c>
      <c r="F102" s="73"/>
      <c r="G102" s="51">
        <v>1290</v>
      </c>
      <c r="H102" s="24">
        <f t="shared" si="1"/>
        <v>1559703.3599999999</v>
      </c>
      <c r="I102" s="15"/>
    </row>
    <row r="103" spans="1:9" x14ac:dyDescent="0.25">
      <c r="A103" s="15">
        <v>96</v>
      </c>
      <c r="B103" s="53">
        <v>42146</v>
      </c>
      <c r="C103" s="3"/>
      <c r="D103" s="15" t="s">
        <v>74</v>
      </c>
      <c r="E103" s="15" t="s">
        <v>260</v>
      </c>
      <c r="F103" s="73"/>
      <c r="G103" s="51">
        <v>1220</v>
      </c>
      <c r="H103" s="24">
        <f t="shared" si="1"/>
        <v>1558483.3599999999</v>
      </c>
      <c r="I103" s="15"/>
    </row>
    <row r="104" spans="1:9" x14ac:dyDescent="0.25">
      <c r="A104" s="15">
        <v>97</v>
      </c>
      <c r="B104" s="53">
        <v>42146</v>
      </c>
      <c r="C104" s="3"/>
      <c r="D104" s="15" t="s">
        <v>74</v>
      </c>
      <c r="E104" s="15" t="s">
        <v>259</v>
      </c>
      <c r="F104" s="73"/>
      <c r="G104" s="51">
        <v>4150</v>
      </c>
      <c r="H104" s="24">
        <f t="shared" si="1"/>
        <v>1554333.3599999999</v>
      </c>
      <c r="I104" s="15"/>
    </row>
    <row r="105" spans="1:9" x14ac:dyDescent="0.25">
      <c r="A105" s="15"/>
      <c r="B105" s="15"/>
      <c r="C105" s="54">
        <v>42149</v>
      </c>
      <c r="D105" s="15" t="s">
        <v>203</v>
      </c>
      <c r="E105" s="15" t="s">
        <v>263</v>
      </c>
      <c r="F105" s="73"/>
      <c r="G105" s="51">
        <v>8552.01</v>
      </c>
      <c r="H105" s="24">
        <f t="shared" si="1"/>
        <v>1545781.3499999999</v>
      </c>
      <c r="I105" s="15"/>
    </row>
    <row r="106" spans="1:9" x14ac:dyDescent="0.25">
      <c r="A106" s="15"/>
      <c r="B106" s="15"/>
      <c r="C106" s="54">
        <v>42149</v>
      </c>
      <c r="D106" s="15" t="s">
        <v>203</v>
      </c>
      <c r="E106" s="15" t="s">
        <v>263</v>
      </c>
      <c r="F106" s="73"/>
      <c r="G106" s="51">
        <v>4013.05</v>
      </c>
      <c r="H106" s="24">
        <f t="shared" si="1"/>
        <v>1541768.2999999998</v>
      </c>
      <c r="I106" s="15"/>
    </row>
    <row r="107" spans="1:9" x14ac:dyDescent="0.25">
      <c r="A107" s="15"/>
      <c r="B107" s="15"/>
      <c r="C107" s="54">
        <v>42149</v>
      </c>
      <c r="D107" s="15" t="s">
        <v>203</v>
      </c>
      <c r="E107" s="15" t="s">
        <v>255</v>
      </c>
      <c r="F107" s="73"/>
      <c r="G107" s="51">
        <v>7869.98</v>
      </c>
      <c r="H107" s="24">
        <f t="shared" si="1"/>
        <v>1533898.3199999998</v>
      </c>
      <c r="I107" s="15"/>
    </row>
    <row r="108" spans="1:9" x14ac:dyDescent="0.25">
      <c r="A108" s="15"/>
      <c r="B108" s="15"/>
      <c r="C108" s="54">
        <v>42151</v>
      </c>
      <c r="D108" s="15" t="s">
        <v>264</v>
      </c>
      <c r="E108" s="15" t="s">
        <v>265</v>
      </c>
      <c r="F108" s="73"/>
      <c r="G108" s="51">
        <v>260040.16</v>
      </c>
      <c r="H108" s="24">
        <f t="shared" si="1"/>
        <v>1273858.1599999999</v>
      </c>
      <c r="I108" s="15"/>
    </row>
    <row r="109" spans="1:9" x14ac:dyDescent="0.25">
      <c r="A109" s="15"/>
      <c r="B109" s="15"/>
      <c r="C109" s="54">
        <v>42151</v>
      </c>
      <c r="D109" s="15" t="s">
        <v>264</v>
      </c>
      <c r="E109" s="15" t="s">
        <v>266</v>
      </c>
      <c r="F109" s="73"/>
      <c r="G109" s="51">
        <v>146569.22</v>
      </c>
      <c r="H109" s="24">
        <f t="shared" si="1"/>
        <v>1127288.94</v>
      </c>
      <c r="I109" s="15"/>
    </row>
    <row r="110" spans="1:9" x14ac:dyDescent="0.25">
      <c r="A110" s="15"/>
      <c r="B110" s="15"/>
      <c r="C110" s="54">
        <v>42151</v>
      </c>
      <c r="D110" s="15" t="s">
        <v>264</v>
      </c>
      <c r="E110" s="15" t="s">
        <v>267</v>
      </c>
      <c r="F110" s="73"/>
      <c r="G110" s="51">
        <v>41109.269999999997</v>
      </c>
      <c r="H110" s="24">
        <f t="shared" si="1"/>
        <v>1086179.67</v>
      </c>
      <c r="I110" s="15"/>
    </row>
    <row r="111" spans="1:9" x14ac:dyDescent="0.25">
      <c r="A111" s="15">
        <v>98</v>
      </c>
      <c r="B111" s="53">
        <v>42153</v>
      </c>
      <c r="C111" s="54"/>
      <c r="D111" s="15" t="s">
        <v>268</v>
      </c>
      <c r="E111" s="15" t="s">
        <v>262</v>
      </c>
      <c r="F111" s="73"/>
      <c r="G111" s="51">
        <v>2150</v>
      </c>
      <c r="H111" s="24">
        <f t="shared" si="1"/>
        <v>1084029.67</v>
      </c>
      <c r="I111" s="15"/>
    </row>
    <row r="112" spans="1:9" x14ac:dyDescent="0.25">
      <c r="A112" s="15">
        <v>99</v>
      </c>
      <c r="B112" s="53">
        <v>42153</v>
      </c>
      <c r="C112" s="54"/>
      <c r="D112" s="15" t="s">
        <v>268</v>
      </c>
      <c r="E112" s="15" t="s">
        <v>269</v>
      </c>
      <c r="F112" s="73"/>
      <c r="G112" s="51">
        <v>4500</v>
      </c>
      <c r="H112" s="24">
        <f t="shared" si="1"/>
        <v>1079529.67</v>
      </c>
      <c r="I112" s="15"/>
    </row>
    <row r="113" spans="1:11" x14ac:dyDescent="0.25">
      <c r="A113" s="15">
        <v>100</v>
      </c>
      <c r="B113" s="53">
        <v>42153</v>
      </c>
      <c r="C113" s="54"/>
      <c r="D113" s="15" t="s">
        <v>268</v>
      </c>
      <c r="E113" s="15" t="s">
        <v>270</v>
      </c>
      <c r="F113" s="73"/>
      <c r="G113" s="51">
        <v>2550</v>
      </c>
      <c r="H113" s="24">
        <f t="shared" si="1"/>
        <v>1076979.67</v>
      </c>
      <c r="I113" s="15"/>
    </row>
    <row r="114" spans="1:11" x14ac:dyDescent="0.25">
      <c r="A114" s="15">
        <v>101</v>
      </c>
      <c r="B114" s="53">
        <v>42153</v>
      </c>
      <c r="C114" s="54"/>
      <c r="D114" s="15" t="s">
        <v>268</v>
      </c>
      <c r="E114" s="15" t="s">
        <v>261</v>
      </c>
      <c r="F114" s="73"/>
      <c r="G114" s="51">
        <v>3150</v>
      </c>
      <c r="H114" s="24">
        <f t="shared" si="1"/>
        <v>1073829.67</v>
      </c>
      <c r="I114" s="15"/>
    </row>
    <row r="115" spans="1:11" x14ac:dyDescent="0.25">
      <c r="A115" s="15">
        <v>102</v>
      </c>
      <c r="B115" s="53">
        <v>42153</v>
      </c>
      <c r="C115" s="3"/>
      <c r="D115" s="15" t="s">
        <v>268</v>
      </c>
      <c r="E115" s="15" t="s">
        <v>271</v>
      </c>
      <c r="F115" s="73"/>
      <c r="G115" s="51">
        <v>3200</v>
      </c>
      <c r="H115" s="24">
        <f t="shared" si="1"/>
        <v>1070629.67</v>
      </c>
      <c r="I115" s="15"/>
      <c r="K115" s="7">
        <f>SUM(G92:G115)</f>
        <v>542186.19000000006</v>
      </c>
    </row>
    <row r="116" spans="1:11" x14ac:dyDescent="0.25">
      <c r="A116" s="15"/>
      <c r="B116" s="15"/>
      <c r="C116" s="54">
        <v>42153</v>
      </c>
      <c r="D116" s="15" t="s">
        <v>166</v>
      </c>
      <c r="E116" s="15" t="s">
        <v>164</v>
      </c>
      <c r="F116" s="73"/>
      <c r="G116" s="51">
        <v>238</v>
      </c>
      <c r="H116" s="24">
        <f t="shared" si="1"/>
        <v>1070391.67</v>
      </c>
      <c r="I116" s="15"/>
    </row>
    <row r="117" spans="1:11" x14ac:dyDescent="0.25">
      <c r="A117" s="15"/>
      <c r="B117" s="15"/>
      <c r="C117" s="54">
        <v>42153</v>
      </c>
      <c r="D117" s="15" t="s">
        <v>166</v>
      </c>
      <c r="E117" s="15" t="s">
        <v>167</v>
      </c>
      <c r="F117" s="73"/>
      <c r="G117" s="51">
        <v>38.08</v>
      </c>
      <c r="H117" s="24">
        <f t="shared" si="1"/>
        <v>1070353.5899999999</v>
      </c>
      <c r="I117" s="15"/>
    </row>
    <row r="118" spans="1:11" x14ac:dyDescent="0.25">
      <c r="A118" s="67"/>
      <c r="B118" s="67"/>
      <c r="C118" s="71"/>
      <c r="D118" s="67"/>
      <c r="E118" s="67" t="s">
        <v>243</v>
      </c>
      <c r="F118" s="74"/>
      <c r="G118" s="68"/>
      <c r="H118" s="68">
        <f t="shared" si="1"/>
        <v>1070353.5899999999</v>
      </c>
      <c r="I118" s="67"/>
    </row>
    <row r="119" spans="1:11" x14ac:dyDescent="0.25">
      <c r="A119" s="67"/>
      <c r="B119" s="67"/>
      <c r="C119" s="71"/>
      <c r="D119" s="67"/>
      <c r="E119" s="67" t="s">
        <v>244</v>
      </c>
      <c r="F119" s="74"/>
      <c r="G119" s="68"/>
      <c r="H119" s="68">
        <f t="shared" si="1"/>
        <v>1070353.5899999999</v>
      </c>
      <c r="I119" s="67"/>
    </row>
    <row r="120" spans="1:11" s="83" customFormat="1" x14ac:dyDescent="0.25">
      <c r="A120" s="20"/>
      <c r="B120" s="20"/>
      <c r="C120" s="30">
        <v>42159</v>
      </c>
      <c r="D120" s="20" t="s">
        <v>34</v>
      </c>
      <c r="E120" s="20" t="s">
        <v>310</v>
      </c>
      <c r="F120" s="81">
        <v>6212.11</v>
      </c>
      <c r="G120" s="24"/>
      <c r="H120" s="24">
        <f t="shared" si="1"/>
        <v>1076565.7</v>
      </c>
      <c r="I120" s="20"/>
      <c r="J120" s="82"/>
    </row>
    <row r="121" spans="1:11" x14ac:dyDescent="0.25">
      <c r="A121" s="15"/>
      <c r="B121" s="15"/>
      <c r="C121" s="54">
        <v>42160</v>
      </c>
      <c r="D121" s="15" t="s">
        <v>229</v>
      </c>
      <c r="E121" s="15" t="s">
        <v>254</v>
      </c>
      <c r="F121" s="73"/>
      <c r="G121" s="51">
        <v>5790</v>
      </c>
      <c r="H121" s="24">
        <f t="shared" si="1"/>
        <v>1070775.7</v>
      </c>
      <c r="I121" s="15"/>
    </row>
    <row r="122" spans="1:11" x14ac:dyDescent="0.25">
      <c r="A122" s="15"/>
      <c r="B122" s="15"/>
      <c r="C122" s="54">
        <v>42160</v>
      </c>
      <c r="D122" s="15" t="s">
        <v>229</v>
      </c>
      <c r="E122" s="15" t="s">
        <v>292</v>
      </c>
      <c r="F122" s="73"/>
      <c r="G122" s="51">
        <v>7677.5</v>
      </c>
      <c r="H122" s="24">
        <f t="shared" si="1"/>
        <v>1063098.2</v>
      </c>
      <c r="I122" s="15"/>
    </row>
    <row r="123" spans="1:11" x14ac:dyDescent="0.25">
      <c r="A123" s="15"/>
      <c r="B123" s="15"/>
      <c r="C123" s="54">
        <v>42160</v>
      </c>
      <c r="D123" s="15" t="s">
        <v>225</v>
      </c>
      <c r="E123" s="15" t="s">
        <v>293</v>
      </c>
      <c r="F123" s="73"/>
      <c r="G123" s="51">
        <v>1740</v>
      </c>
      <c r="H123" s="24">
        <f t="shared" si="1"/>
        <v>1061358.2</v>
      </c>
      <c r="I123" s="15"/>
    </row>
    <row r="124" spans="1:11" x14ac:dyDescent="0.25">
      <c r="A124" s="15"/>
      <c r="B124" s="15"/>
      <c r="C124" s="54">
        <v>42160</v>
      </c>
      <c r="D124" s="15" t="s">
        <v>225</v>
      </c>
      <c r="E124" s="15" t="s">
        <v>226</v>
      </c>
      <c r="F124" s="73"/>
      <c r="G124" s="51">
        <v>5220</v>
      </c>
      <c r="H124" s="24">
        <f t="shared" si="1"/>
        <v>1056138.2</v>
      </c>
      <c r="I124" s="15"/>
    </row>
    <row r="125" spans="1:11" x14ac:dyDescent="0.25">
      <c r="A125" s="15"/>
      <c r="B125" s="15"/>
      <c r="C125" s="54">
        <v>42160</v>
      </c>
      <c r="D125" s="15" t="s">
        <v>72</v>
      </c>
      <c r="E125" s="15" t="s">
        <v>290</v>
      </c>
      <c r="F125" s="73"/>
      <c r="G125" s="51">
        <v>3248</v>
      </c>
      <c r="H125" s="24">
        <f t="shared" si="1"/>
        <v>1052890.2</v>
      </c>
      <c r="I125" s="15"/>
    </row>
    <row r="126" spans="1:11" x14ac:dyDescent="0.25">
      <c r="A126" s="15"/>
      <c r="B126" s="15"/>
      <c r="C126" s="54">
        <v>42160</v>
      </c>
      <c r="D126" s="15" t="s">
        <v>72</v>
      </c>
      <c r="E126" s="15" t="s">
        <v>290</v>
      </c>
      <c r="F126" s="73"/>
      <c r="G126" s="51">
        <v>4872</v>
      </c>
      <c r="H126" s="24">
        <f t="shared" si="1"/>
        <v>1048018.2</v>
      </c>
      <c r="I126" s="15"/>
    </row>
    <row r="127" spans="1:11" x14ac:dyDescent="0.25">
      <c r="A127" s="15"/>
      <c r="B127" s="15"/>
      <c r="C127" s="54">
        <v>42160</v>
      </c>
      <c r="D127" s="15" t="s">
        <v>72</v>
      </c>
      <c r="E127" s="15" t="s">
        <v>294</v>
      </c>
      <c r="F127" s="73"/>
      <c r="G127" s="51">
        <v>88624</v>
      </c>
      <c r="H127" s="24">
        <f t="shared" si="1"/>
        <v>959394.2</v>
      </c>
      <c r="I127" s="15"/>
    </row>
    <row r="128" spans="1:11" x14ac:dyDescent="0.25">
      <c r="A128" s="15"/>
      <c r="B128" s="15"/>
      <c r="C128" s="54">
        <v>42160</v>
      </c>
      <c r="D128" s="15" t="s">
        <v>72</v>
      </c>
      <c r="E128" s="15" t="s">
        <v>295</v>
      </c>
      <c r="F128" s="73"/>
      <c r="G128" s="51">
        <v>13983.8</v>
      </c>
      <c r="H128" s="24">
        <f t="shared" si="1"/>
        <v>945410.39999999991</v>
      </c>
      <c r="I128" s="15"/>
    </row>
    <row r="129" spans="1:9" x14ac:dyDescent="0.25">
      <c r="A129" s="15"/>
      <c r="B129" s="15"/>
      <c r="C129" s="54">
        <v>42160</v>
      </c>
      <c r="D129" s="15" t="s">
        <v>126</v>
      </c>
      <c r="E129" s="15" t="s">
        <v>296</v>
      </c>
      <c r="F129" s="73"/>
      <c r="G129" s="51">
        <v>3982</v>
      </c>
      <c r="H129" s="24">
        <f t="shared" si="1"/>
        <v>941428.39999999991</v>
      </c>
      <c r="I129" s="15"/>
    </row>
    <row r="130" spans="1:9" x14ac:dyDescent="0.25">
      <c r="A130" s="15"/>
      <c r="B130" s="15"/>
      <c r="C130" s="54">
        <v>42160</v>
      </c>
      <c r="D130" s="15" t="s">
        <v>126</v>
      </c>
      <c r="E130" s="15" t="s">
        <v>134</v>
      </c>
      <c r="F130" s="73"/>
      <c r="G130" s="51">
        <v>1556.08</v>
      </c>
      <c r="H130" s="24">
        <f t="shared" si="1"/>
        <v>939872.32</v>
      </c>
      <c r="I130" s="15"/>
    </row>
    <row r="131" spans="1:9" x14ac:dyDescent="0.25">
      <c r="A131" s="15"/>
      <c r="B131" s="15"/>
      <c r="C131" s="54">
        <v>42160</v>
      </c>
      <c r="D131" s="15" t="s">
        <v>126</v>
      </c>
      <c r="E131" s="15" t="s">
        <v>134</v>
      </c>
      <c r="F131" s="73"/>
      <c r="G131" s="51">
        <v>3684</v>
      </c>
      <c r="H131" s="24">
        <f t="shared" si="1"/>
        <v>936188.32</v>
      </c>
      <c r="I131" s="15"/>
    </row>
    <row r="132" spans="1:9" x14ac:dyDescent="0.25">
      <c r="A132" s="15"/>
      <c r="B132" s="15"/>
      <c r="C132" s="54">
        <v>42160</v>
      </c>
      <c r="D132" s="15" t="s">
        <v>126</v>
      </c>
      <c r="E132" s="15" t="s">
        <v>297</v>
      </c>
      <c r="F132" s="73"/>
      <c r="G132" s="51">
        <v>7625</v>
      </c>
      <c r="H132" s="24">
        <f t="shared" si="1"/>
        <v>928563.32</v>
      </c>
      <c r="I132" s="15"/>
    </row>
    <row r="133" spans="1:9" x14ac:dyDescent="0.25">
      <c r="A133" s="15"/>
      <c r="B133" s="15"/>
      <c r="C133" s="54">
        <v>42160</v>
      </c>
      <c r="D133" s="15" t="s">
        <v>126</v>
      </c>
      <c r="E133" s="15" t="s">
        <v>185</v>
      </c>
      <c r="F133" s="73"/>
      <c r="G133" s="51">
        <v>10676</v>
      </c>
      <c r="H133" s="24">
        <f t="shared" si="1"/>
        <v>917887.32</v>
      </c>
      <c r="I133" s="15"/>
    </row>
    <row r="134" spans="1:9" x14ac:dyDescent="0.25">
      <c r="A134" s="15"/>
      <c r="B134" s="15"/>
      <c r="C134" s="54">
        <v>42160</v>
      </c>
      <c r="D134" s="15" t="s">
        <v>211</v>
      </c>
      <c r="E134" s="15" t="s">
        <v>149</v>
      </c>
      <c r="F134" s="73"/>
      <c r="G134" s="51">
        <v>1810.01</v>
      </c>
      <c r="H134" s="24">
        <f t="shared" si="1"/>
        <v>916077.30999999994</v>
      </c>
      <c r="I134" s="15"/>
    </row>
    <row r="135" spans="1:9" x14ac:dyDescent="0.25">
      <c r="A135" s="15">
        <v>103</v>
      </c>
      <c r="B135" s="53">
        <v>42160</v>
      </c>
      <c r="C135" s="54"/>
      <c r="D135" s="15" t="s">
        <v>268</v>
      </c>
      <c r="E135" s="15" t="s">
        <v>298</v>
      </c>
      <c r="F135" s="73"/>
      <c r="G135" s="51">
        <v>2610</v>
      </c>
      <c r="H135" s="24">
        <f t="shared" ref="H135:H197" si="2">H134+F135-G135</f>
        <v>913467.30999999994</v>
      </c>
      <c r="I135" s="15"/>
    </row>
    <row r="136" spans="1:9" x14ac:dyDescent="0.25">
      <c r="A136" s="15">
        <v>104</v>
      </c>
      <c r="B136" s="53">
        <v>42160</v>
      </c>
      <c r="C136" s="3"/>
      <c r="D136" s="15" t="s">
        <v>268</v>
      </c>
      <c r="E136" s="15" t="s">
        <v>299</v>
      </c>
      <c r="F136" s="73"/>
      <c r="G136" s="51">
        <v>7030</v>
      </c>
      <c r="H136" s="24">
        <f t="shared" si="2"/>
        <v>906437.30999999994</v>
      </c>
      <c r="I136" s="15"/>
    </row>
    <row r="137" spans="1:9" x14ac:dyDescent="0.25">
      <c r="A137" s="15">
        <v>105</v>
      </c>
      <c r="B137" s="53">
        <v>42160</v>
      </c>
      <c r="C137" s="3"/>
      <c r="D137" s="15" t="s">
        <v>268</v>
      </c>
      <c r="E137" s="15" t="s">
        <v>300</v>
      </c>
      <c r="F137" s="73"/>
      <c r="G137" s="51">
        <v>3600</v>
      </c>
      <c r="H137" s="24">
        <f t="shared" si="2"/>
        <v>902837.30999999994</v>
      </c>
      <c r="I137" s="15"/>
    </row>
    <row r="138" spans="1:9" x14ac:dyDescent="0.25">
      <c r="A138" s="15">
        <v>106</v>
      </c>
      <c r="B138" s="53">
        <v>42160</v>
      </c>
      <c r="C138" s="3"/>
      <c r="D138" s="15" t="s">
        <v>268</v>
      </c>
      <c r="E138" s="15" t="s">
        <v>262</v>
      </c>
      <c r="F138" s="73"/>
      <c r="G138" s="51">
        <v>2150</v>
      </c>
      <c r="H138" s="24">
        <f t="shared" si="2"/>
        <v>900687.30999999994</v>
      </c>
      <c r="I138" s="15"/>
    </row>
    <row r="139" spans="1:9" x14ac:dyDescent="0.25">
      <c r="A139" s="15">
        <v>107</v>
      </c>
      <c r="B139" s="53">
        <v>42160</v>
      </c>
      <c r="C139" s="3"/>
      <c r="D139" s="15" t="s">
        <v>268</v>
      </c>
      <c r="E139" s="15" t="s">
        <v>261</v>
      </c>
      <c r="F139" s="73"/>
      <c r="G139" s="51">
        <v>1260</v>
      </c>
      <c r="H139" s="24">
        <f t="shared" si="2"/>
        <v>899427.30999999994</v>
      </c>
      <c r="I139" s="15"/>
    </row>
    <row r="140" spans="1:9" x14ac:dyDescent="0.25">
      <c r="A140" s="15">
        <v>108</v>
      </c>
      <c r="B140" s="53">
        <v>42167</v>
      </c>
      <c r="C140" s="3"/>
      <c r="D140" s="15" t="s">
        <v>268</v>
      </c>
      <c r="E140" s="15" t="s">
        <v>301</v>
      </c>
      <c r="F140" s="73"/>
      <c r="G140" s="51">
        <v>4650</v>
      </c>
      <c r="H140" s="24">
        <f t="shared" si="2"/>
        <v>894777.30999999994</v>
      </c>
      <c r="I140" s="15"/>
    </row>
    <row r="141" spans="1:9" x14ac:dyDescent="0.25">
      <c r="A141" s="15">
        <v>109</v>
      </c>
      <c r="B141" s="53">
        <v>42167</v>
      </c>
      <c r="C141" s="3"/>
      <c r="D141" s="15" t="s">
        <v>268</v>
      </c>
      <c r="E141" s="15" t="s">
        <v>262</v>
      </c>
      <c r="F141" s="73"/>
      <c r="G141" s="51">
        <v>2150</v>
      </c>
      <c r="H141" s="24">
        <f t="shared" si="2"/>
        <v>892627.30999999994</v>
      </c>
      <c r="I141" s="15"/>
    </row>
    <row r="142" spans="1:9" x14ac:dyDescent="0.25">
      <c r="A142" s="15">
        <v>110</v>
      </c>
      <c r="B142" s="53">
        <v>42167</v>
      </c>
      <c r="C142" s="3"/>
      <c r="D142" s="15" t="s">
        <v>268</v>
      </c>
      <c r="E142" s="15" t="s">
        <v>261</v>
      </c>
      <c r="F142" s="73"/>
      <c r="G142" s="51">
        <v>5280</v>
      </c>
      <c r="H142" s="24">
        <f t="shared" si="2"/>
        <v>887347.30999999994</v>
      </c>
      <c r="I142" s="15"/>
    </row>
    <row r="143" spans="1:9" x14ac:dyDescent="0.25">
      <c r="A143" s="15"/>
      <c r="B143" s="15"/>
      <c r="C143" s="54">
        <v>42170</v>
      </c>
      <c r="D143" s="15" t="s">
        <v>302</v>
      </c>
      <c r="E143" s="15" t="s">
        <v>303</v>
      </c>
      <c r="F143" s="73"/>
      <c r="G143" s="51">
        <v>23016.720000000001</v>
      </c>
      <c r="H143" s="24">
        <f t="shared" si="2"/>
        <v>864330.59</v>
      </c>
      <c r="I143" s="15"/>
    </row>
    <row r="144" spans="1:9" x14ac:dyDescent="0.25">
      <c r="A144" s="15"/>
      <c r="B144" s="15"/>
      <c r="C144" s="54">
        <v>42171</v>
      </c>
      <c r="D144" s="15" t="s">
        <v>169</v>
      </c>
      <c r="E144" s="15" t="s">
        <v>139</v>
      </c>
      <c r="F144" s="73"/>
      <c r="G144" s="51">
        <v>3187.41</v>
      </c>
      <c r="H144" s="24">
        <f t="shared" si="2"/>
        <v>861143.17999999993</v>
      </c>
      <c r="I144" s="15"/>
    </row>
    <row r="145" spans="1:11" x14ac:dyDescent="0.25">
      <c r="A145" s="15"/>
      <c r="B145" s="15"/>
      <c r="C145" s="54">
        <v>42171</v>
      </c>
      <c r="D145" s="15" t="s">
        <v>169</v>
      </c>
      <c r="E145" s="15" t="s">
        <v>198</v>
      </c>
      <c r="F145" s="73"/>
      <c r="G145" s="51">
        <v>27383.64</v>
      </c>
      <c r="H145" s="24">
        <f t="shared" si="2"/>
        <v>833759.53999999992</v>
      </c>
      <c r="I145" s="15"/>
    </row>
    <row r="146" spans="1:11" x14ac:dyDescent="0.25">
      <c r="A146" s="15"/>
      <c r="B146" s="15"/>
      <c r="C146" s="54">
        <v>42173</v>
      </c>
      <c r="D146" s="15" t="s">
        <v>209</v>
      </c>
      <c r="E146" s="15" t="s">
        <v>304</v>
      </c>
      <c r="F146" s="73"/>
      <c r="G146" s="51">
        <v>103691.02</v>
      </c>
      <c r="H146" s="24">
        <f t="shared" si="2"/>
        <v>730068.5199999999</v>
      </c>
      <c r="I146" s="15"/>
    </row>
    <row r="147" spans="1:11" x14ac:dyDescent="0.25">
      <c r="A147" s="15">
        <v>111</v>
      </c>
      <c r="B147" s="53">
        <v>42174</v>
      </c>
      <c r="C147" s="3"/>
      <c r="D147" s="15" t="s">
        <v>268</v>
      </c>
      <c r="E147" s="15" t="s">
        <v>262</v>
      </c>
      <c r="F147" s="73"/>
      <c r="G147" s="51">
        <v>1720</v>
      </c>
      <c r="H147" s="24">
        <f t="shared" si="2"/>
        <v>728348.5199999999</v>
      </c>
      <c r="I147" s="15"/>
    </row>
    <row r="148" spans="1:11" x14ac:dyDescent="0.25">
      <c r="A148" s="15">
        <v>112</v>
      </c>
      <c r="B148" s="53">
        <v>42174</v>
      </c>
      <c r="C148" s="3"/>
      <c r="D148" s="15" t="s">
        <v>268</v>
      </c>
      <c r="E148" s="15" t="s">
        <v>261</v>
      </c>
      <c r="F148" s="73"/>
      <c r="G148" s="51">
        <v>2640</v>
      </c>
      <c r="H148" s="24">
        <f t="shared" si="2"/>
        <v>725708.5199999999</v>
      </c>
      <c r="I148" s="15"/>
    </row>
    <row r="149" spans="1:11" x14ac:dyDescent="0.25">
      <c r="A149" s="15">
        <v>113</v>
      </c>
      <c r="B149" s="53">
        <v>42174</v>
      </c>
      <c r="C149" s="3"/>
      <c r="D149" s="15" t="s">
        <v>236</v>
      </c>
      <c r="E149" s="15" t="s">
        <v>237</v>
      </c>
      <c r="F149" s="73"/>
      <c r="G149" s="51">
        <v>754</v>
      </c>
      <c r="H149" s="24">
        <f t="shared" si="2"/>
        <v>724954.5199999999</v>
      </c>
      <c r="I149" s="15"/>
    </row>
    <row r="150" spans="1:11" x14ac:dyDescent="0.25">
      <c r="A150" s="15"/>
      <c r="B150" s="15"/>
      <c r="C150" s="54">
        <v>42181</v>
      </c>
      <c r="D150" s="15" t="s">
        <v>126</v>
      </c>
      <c r="E150" s="15" t="s">
        <v>305</v>
      </c>
      <c r="F150" s="73"/>
      <c r="G150" s="51">
        <v>2487.02</v>
      </c>
      <c r="H150" s="24">
        <f t="shared" si="2"/>
        <v>722467.49999999988</v>
      </c>
      <c r="I150" s="15"/>
    </row>
    <row r="151" spans="1:11" x14ac:dyDescent="0.25">
      <c r="A151" s="15"/>
      <c r="B151" s="15"/>
      <c r="C151" s="54">
        <v>42181</v>
      </c>
      <c r="D151" s="15" t="s">
        <v>126</v>
      </c>
      <c r="E151" s="15" t="s">
        <v>305</v>
      </c>
      <c r="F151" s="73"/>
      <c r="G151" s="51">
        <v>6366.02</v>
      </c>
      <c r="H151" s="24">
        <f t="shared" si="2"/>
        <v>716101.47999999986</v>
      </c>
      <c r="I151" s="15"/>
    </row>
    <row r="152" spans="1:11" x14ac:dyDescent="0.25">
      <c r="A152" s="55">
        <v>114</v>
      </c>
      <c r="B152" s="56">
        <v>42184</v>
      </c>
      <c r="C152" s="90"/>
      <c r="D152" s="55" t="s">
        <v>268</v>
      </c>
      <c r="E152" s="55" t="s">
        <v>262</v>
      </c>
      <c r="F152" s="84"/>
      <c r="G152" s="57">
        <v>2150</v>
      </c>
      <c r="H152" s="57">
        <f t="shared" si="2"/>
        <v>713951.47999999986</v>
      </c>
      <c r="I152" s="55" t="s">
        <v>249</v>
      </c>
    </row>
    <row r="153" spans="1:11" x14ac:dyDescent="0.25">
      <c r="A153" s="15"/>
      <c r="B153" s="15"/>
      <c r="C153" s="54">
        <v>42184</v>
      </c>
      <c r="D153" s="15" t="s">
        <v>203</v>
      </c>
      <c r="E153" s="15" t="s">
        <v>171</v>
      </c>
      <c r="F153" s="73"/>
      <c r="G153" s="51">
        <v>5990</v>
      </c>
      <c r="H153" s="24">
        <f t="shared" si="2"/>
        <v>707961.47999999986</v>
      </c>
      <c r="I153" s="15"/>
    </row>
    <row r="154" spans="1:11" x14ac:dyDescent="0.25">
      <c r="A154" s="15"/>
      <c r="B154" s="15"/>
      <c r="C154" s="54">
        <v>42184</v>
      </c>
      <c r="D154" s="15" t="s">
        <v>203</v>
      </c>
      <c r="E154" s="15" t="s">
        <v>254</v>
      </c>
      <c r="F154" s="73"/>
      <c r="G154" s="51">
        <v>1650.04</v>
      </c>
      <c r="H154" s="24">
        <f t="shared" si="2"/>
        <v>706311.43999999983</v>
      </c>
      <c r="I154" s="15"/>
    </row>
    <row r="155" spans="1:11" x14ac:dyDescent="0.25">
      <c r="A155" s="15"/>
      <c r="B155" s="15"/>
      <c r="C155" s="54">
        <v>42184</v>
      </c>
      <c r="D155" s="15" t="s">
        <v>203</v>
      </c>
      <c r="E155" s="15" t="s">
        <v>254</v>
      </c>
      <c r="F155" s="73"/>
      <c r="G155" s="51">
        <v>3520.09</v>
      </c>
      <c r="H155" s="24">
        <f t="shared" si="2"/>
        <v>702791.34999999986</v>
      </c>
      <c r="I155" s="15"/>
    </row>
    <row r="156" spans="1:11" x14ac:dyDescent="0.25">
      <c r="A156" s="15"/>
      <c r="B156" s="15"/>
      <c r="C156" s="54">
        <v>42184</v>
      </c>
      <c r="D156" s="15" t="s">
        <v>203</v>
      </c>
      <c r="E156" s="15" t="s">
        <v>306</v>
      </c>
      <c r="F156" s="73"/>
      <c r="G156" s="51">
        <v>10130.01</v>
      </c>
      <c r="H156" s="24">
        <f t="shared" si="2"/>
        <v>692661.33999999985</v>
      </c>
      <c r="I156" s="15"/>
    </row>
    <row r="157" spans="1:11" x14ac:dyDescent="0.25">
      <c r="A157" s="15"/>
      <c r="B157" s="15"/>
      <c r="C157" s="54">
        <v>42184</v>
      </c>
      <c r="D157" s="15" t="s">
        <v>203</v>
      </c>
      <c r="E157" s="15" t="s">
        <v>307</v>
      </c>
      <c r="F157" s="73"/>
      <c r="G157" s="51">
        <v>10137</v>
      </c>
      <c r="H157" s="24">
        <f t="shared" si="2"/>
        <v>682524.33999999985</v>
      </c>
      <c r="I157" s="15"/>
      <c r="K157" s="7">
        <f>SUM(G120:G157)</f>
        <v>394041.36000000004</v>
      </c>
    </row>
    <row r="158" spans="1:11" x14ac:dyDescent="0.25">
      <c r="A158" s="15"/>
      <c r="B158" s="15"/>
      <c r="C158" s="54">
        <v>42184</v>
      </c>
      <c r="D158" s="15" t="s">
        <v>166</v>
      </c>
      <c r="E158" s="15" t="s">
        <v>164</v>
      </c>
      <c r="F158" s="73"/>
      <c r="G158" s="51">
        <v>154</v>
      </c>
      <c r="H158" s="24">
        <f t="shared" si="2"/>
        <v>682370.33999999985</v>
      </c>
      <c r="I158" s="15"/>
    </row>
    <row r="159" spans="1:11" x14ac:dyDescent="0.25">
      <c r="A159" s="15"/>
      <c r="B159" s="15"/>
      <c r="C159" s="54">
        <v>42184</v>
      </c>
      <c r="D159" s="15" t="s">
        <v>166</v>
      </c>
      <c r="E159" s="15" t="s">
        <v>167</v>
      </c>
      <c r="F159" s="73"/>
      <c r="G159" s="51">
        <v>24.64</v>
      </c>
      <c r="H159" s="24">
        <f t="shared" si="2"/>
        <v>682345.69999999984</v>
      </c>
      <c r="I159" s="15"/>
    </row>
    <row r="160" spans="1:11" x14ac:dyDescent="0.25">
      <c r="A160" s="67"/>
      <c r="B160" s="67"/>
      <c r="C160" s="71"/>
      <c r="D160" s="67"/>
      <c r="E160" s="67" t="s">
        <v>308</v>
      </c>
      <c r="F160" s="74"/>
      <c r="G160" s="68"/>
      <c r="H160" s="68">
        <f t="shared" si="2"/>
        <v>682345.69999999984</v>
      </c>
      <c r="I160" s="67"/>
    </row>
    <row r="161" spans="1:9" x14ac:dyDescent="0.25">
      <c r="A161" s="67"/>
      <c r="B161" s="67"/>
      <c r="C161" s="71"/>
      <c r="D161" s="67"/>
      <c r="E161" s="67" t="s">
        <v>309</v>
      </c>
      <c r="F161" s="74"/>
      <c r="G161" s="68"/>
      <c r="H161" s="68">
        <f t="shared" si="2"/>
        <v>682345.69999999984</v>
      </c>
      <c r="I161" s="67"/>
    </row>
    <row r="162" spans="1:9" x14ac:dyDescent="0.25">
      <c r="A162" s="15">
        <v>115</v>
      </c>
      <c r="B162" s="53">
        <v>42187</v>
      </c>
      <c r="C162" s="3"/>
      <c r="D162" s="15" t="s">
        <v>313</v>
      </c>
      <c r="E162" s="15" t="s">
        <v>314</v>
      </c>
      <c r="F162" s="73"/>
      <c r="G162" s="51">
        <v>4744.3999999999996</v>
      </c>
      <c r="H162" s="24">
        <f t="shared" si="2"/>
        <v>677601.29999999981</v>
      </c>
      <c r="I162" s="15"/>
    </row>
    <row r="163" spans="1:9" x14ac:dyDescent="0.25">
      <c r="A163" s="15"/>
      <c r="B163" s="15"/>
      <c r="C163" s="54">
        <v>42192</v>
      </c>
      <c r="D163" s="15" t="s">
        <v>72</v>
      </c>
      <c r="E163" s="15" t="s">
        <v>327</v>
      </c>
      <c r="F163" s="73"/>
      <c r="G163" s="51">
        <v>34660.800000000003</v>
      </c>
      <c r="H163" s="24">
        <f t="shared" si="2"/>
        <v>642940.49999999977</v>
      </c>
      <c r="I163" s="15"/>
    </row>
    <row r="164" spans="1:9" x14ac:dyDescent="0.25">
      <c r="A164" s="15"/>
      <c r="B164" s="15"/>
      <c r="C164" s="54">
        <v>42192</v>
      </c>
      <c r="D164" s="15" t="s">
        <v>72</v>
      </c>
      <c r="E164" s="15" t="s">
        <v>328</v>
      </c>
      <c r="F164" s="73"/>
      <c r="G164" s="51">
        <v>6212.96</v>
      </c>
      <c r="H164" s="24">
        <f t="shared" si="2"/>
        <v>636727.5399999998</v>
      </c>
      <c r="I164" s="15"/>
    </row>
    <row r="165" spans="1:9" x14ac:dyDescent="0.25">
      <c r="A165" s="15"/>
      <c r="B165" s="15"/>
      <c r="C165" s="54">
        <v>42192</v>
      </c>
      <c r="D165" s="15" t="s">
        <v>72</v>
      </c>
      <c r="E165" s="15" t="s">
        <v>329</v>
      </c>
      <c r="F165" s="73"/>
      <c r="G165" s="51">
        <v>3978.8</v>
      </c>
      <c r="H165" s="24">
        <f t="shared" si="2"/>
        <v>632748.73999999976</v>
      </c>
      <c r="I165" s="15"/>
    </row>
    <row r="166" spans="1:9" x14ac:dyDescent="0.25">
      <c r="A166" s="15"/>
      <c r="B166" s="15"/>
      <c r="C166" s="54">
        <v>42192</v>
      </c>
      <c r="D166" s="15" t="s">
        <v>72</v>
      </c>
      <c r="E166" s="15" t="s">
        <v>330</v>
      </c>
      <c r="F166" s="73"/>
      <c r="G166" s="51">
        <v>7424</v>
      </c>
      <c r="H166" s="24">
        <f t="shared" si="2"/>
        <v>625324.73999999976</v>
      </c>
      <c r="I166" s="15"/>
    </row>
    <row r="167" spans="1:9" x14ac:dyDescent="0.25">
      <c r="A167" s="15"/>
      <c r="B167" s="15"/>
      <c r="C167" s="54">
        <v>42192</v>
      </c>
      <c r="D167" s="15" t="s">
        <v>169</v>
      </c>
      <c r="E167" s="15" t="s">
        <v>319</v>
      </c>
      <c r="F167" s="73"/>
      <c r="G167" s="51">
        <v>2941.76</v>
      </c>
      <c r="H167" s="24">
        <f t="shared" si="2"/>
        <v>622382.97999999975</v>
      </c>
      <c r="I167" s="15"/>
    </row>
    <row r="168" spans="1:9" x14ac:dyDescent="0.25">
      <c r="A168" s="15"/>
      <c r="B168" s="15"/>
      <c r="C168" s="54">
        <v>42192</v>
      </c>
      <c r="D168" s="15" t="s">
        <v>169</v>
      </c>
      <c r="E168" s="15" t="s">
        <v>320</v>
      </c>
      <c r="F168" s="73"/>
      <c r="G168" s="51">
        <v>16236.98</v>
      </c>
      <c r="H168" s="24">
        <f t="shared" si="2"/>
        <v>606145.99999999977</v>
      </c>
      <c r="I168" s="15"/>
    </row>
    <row r="169" spans="1:9" x14ac:dyDescent="0.25">
      <c r="A169" s="15"/>
      <c r="B169" s="15"/>
      <c r="C169" s="54">
        <v>42192</v>
      </c>
      <c r="D169" s="15" t="s">
        <v>169</v>
      </c>
      <c r="E169" s="15" t="s">
        <v>321</v>
      </c>
      <c r="F169" s="73"/>
      <c r="G169" s="51">
        <v>873.48</v>
      </c>
      <c r="H169" s="24">
        <f t="shared" si="2"/>
        <v>605272.51999999979</v>
      </c>
      <c r="I169" s="15"/>
    </row>
    <row r="170" spans="1:9" x14ac:dyDescent="0.25">
      <c r="A170" s="15"/>
      <c r="B170" s="15"/>
      <c r="C170" s="54">
        <v>42195</v>
      </c>
      <c r="D170" s="15" t="s">
        <v>169</v>
      </c>
      <c r="E170" s="15" t="s">
        <v>322</v>
      </c>
      <c r="F170" s="73"/>
      <c r="G170" s="51">
        <v>5899.04</v>
      </c>
      <c r="H170" s="24">
        <f t="shared" si="2"/>
        <v>599373.47999999975</v>
      </c>
      <c r="I170" s="15"/>
    </row>
    <row r="171" spans="1:9" x14ac:dyDescent="0.25">
      <c r="A171" s="15"/>
      <c r="B171" s="15"/>
      <c r="C171" s="54">
        <v>42201</v>
      </c>
      <c r="D171" s="15" t="s">
        <v>225</v>
      </c>
      <c r="E171" s="15" t="s">
        <v>323</v>
      </c>
      <c r="F171" s="73"/>
      <c r="G171" s="51">
        <v>3480</v>
      </c>
      <c r="H171" s="24">
        <f t="shared" si="2"/>
        <v>595893.47999999975</v>
      </c>
      <c r="I171" s="15"/>
    </row>
    <row r="172" spans="1:9" x14ac:dyDescent="0.25">
      <c r="A172" s="15"/>
      <c r="B172" s="15"/>
      <c r="C172" s="54">
        <v>42201</v>
      </c>
      <c r="D172" s="15" t="s">
        <v>225</v>
      </c>
      <c r="E172" s="15" t="s">
        <v>324</v>
      </c>
      <c r="F172" s="73"/>
      <c r="G172" s="51">
        <v>1740</v>
      </c>
      <c r="H172" s="24">
        <f t="shared" si="2"/>
        <v>594153.47999999975</v>
      </c>
      <c r="I172" s="15"/>
    </row>
    <row r="173" spans="1:9" x14ac:dyDescent="0.25">
      <c r="A173" s="15"/>
      <c r="B173" s="15"/>
      <c r="C173" s="54">
        <v>42201</v>
      </c>
      <c r="D173" s="15" t="s">
        <v>225</v>
      </c>
      <c r="E173" s="15" t="s">
        <v>325</v>
      </c>
      <c r="F173" s="73"/>
      <c r="G173" s="51">
        <v>1740</v>
      </c>
      <c r="H173" s="24">
        <f t="shared" si="2"/>
        <v>592413.47999999975</v>
      </c>
      <c r="I173" s="15"/>
    </row>
    <row r="174" spans="1:9" x14ac:dyDescent="0.25">
      <c r="A174" s="15"/>
      <c r="B174" s="15"/>
      <c r="C174" s="54">
        <v>42202</v>
      </c>
      <c r="D174" s="15" t="s">
        <v>223</v>
      </c>
      <c r="E174" s="15" t="s">
        <v>326</v>
      </c>
      <c r="F174" s="73"/>
      <c r="G174" s="51">
        <v>12528</v>
      </c>
      <c r="H174" s="24">
        <f t="shared" si="2"/>
        <v>579885.47999999975</v>
      </c>
      <c r="I174" s="15"/>
    </row>
    <row r="175" spans="1:9" x14ac:dyDescent="0.25">
      <c r="A175" s="15"/>
      <c r="B175" s="15"/>
      <c r="C175" s="54">
        <v>42205</v>
      </c>
      <c r="D175" s="15" t="s">
        <v>264</v>
      </c>
      <c r="E175" s="15" t="s">
        <v>315</v>
      </c>
      <c r="F175" s="73"/>
      <c r="G175" s="51">
        <v>17618.27</v>
      </c>
      <c r="H175" s="24">
        <f t="shared" si="2"/>
        <v>562267.20999999973</v>
      </c>
      <c r="I175" s="15"/>
    </row>
    <row r="176" spans="1:9" x14ac:dyDescent="0.25">
      <c r="A176" s="15"/>
      <c r="B176" s="15"/>
      <c r="C176" s="54">
        <v>42205</v>
      </c>
      <c r="D176" s="15" t="s">
        <v>264</v>
      </c>
      <c r="E176" s="15" t="s">
        <v>316</v>
      </c>
      <c r="F176" s="73"/>
      <c r="G176" s="51">
        <v>62815.4</v>
      </c>
      <c r="H176" s="24">
        <f t="shared" si="2"/>
        <v>499451.80999999971</v>
      </c>
      <c r="I176" s="15"/>
    </row>
    <row r="177" spans="1:11" x14ac:dyDescent="0.25">
      <c r="A177" s="15"/>
      <c r="B177" s="15"/>
      <c r="C177" s="54">
        <v>42209</v>
      </c>
      <c r="D177" s="15" t="s">
        <v>72</v>
      </c>
      <c r="E177" s="15" t="s">
        <v>317</v>
      </c>
      <c r="F177" s="73"/>
      <c r="G177" s="51">
        <v>12429.91</v>
      </c>
      <c r="H177" s="24">
        <f t="shared" si="2"/>
        <v>487021.89999999973</v>
      </c>
      <c r="I177" s="15"/>
    </row>
    <row r="178" spans="1:11" x14ac:dyDescent="0.25">
      <c r="A178" s="15"/>
      <c r="B178" s="15"/>
      <c r="C178" s="54">
        <v>42209</v>
      </c>
      <c r="D178" s="15" t="s">
        <v>72</v>
      </c>
      <c r="E178" s="15" t="s">
        <v>318</v>
      </c>
      <c r="F178" s="73"/>
      <c r="G178" s="51">
        <v>4955.93</v>
      </c>
      <c r="H178" s="24">
        <f t="shared" si="2"/>
        <v>482065.96999999974</v>
      </c>
      <c r="I178" s="15"/>
    </row>
    <row r="179" spans="1:11" x14ac:dyDescent="0.25">
      <c r="A179" s="15"/>
      <c r="B179" s="15"/>
      <c r="C179" s="54">
        <v>42212</v>
      </c>
      <c r="D179" s="15" t="s">
        <v>169</v>
      </c>
      <c r="E179" s="15" t="s">
        <v>198</v>
      </c>
      <c r="F179" s="73"/>
      <c r="G179" s="51">
        <v>1574.98</v>
      </c>
      <c r="H179" s="24">
        <f t="shared" si="2"/>
        <v>480490.98999999976</v>
      </c>
      <c r="I179" s="15"/>
    </row>
    <row r="180" spans="1:11" x14ac:dyDescent="0.25">
      <c r="A180" s="15"/>
      <c r="B180" s="15"/>
      <c r="C180" s="54">
        <v>42212</v>
      </c>
      <c r="D180" s="15" t="s">
        <v>302</v>
      </c>
      <c r="E180" s="15" t="s">
        <v>357</v>
      </c>
      <c r="F180" s="73"/>
      <c r="G180" s="51">
        <v>107336.2</v>
      </c>
      <c r="H180" s="24">
        <f t="shared" si="2"/>
        <v>373154.78999999975</v>
      </c>
      <c r="I180" s="15"/>
      <c r="K180" s="7">
        <f>SUM(G162:G180)</f>
        <v>309190.91000000003</v>
      </c>
    </row>
    <row r="181" spans="1:11" x14ac:dyDescent="0.25">
      <c r="A181" s="15"/>
      <c r="B181" s="15"/>
      <c r="C181" s="54">
        <v>42216</v>
      </c>
      <c r="D181" s="15" t="s">
        <v>166</v>
      </c>
      <c r="E181" s="15" t="s">
        <v>164</v>
      </c>
      <c r="F181" s="73"/>
      <c r="G181" s="51">
        <v>28</v>
      </c>
      <c r="H181" s="24">
        <f t="shared" si="2"/>
        <v>373126.78999999975</v>
      </c>
      <c r="I181" s="15"/>
    </row>
    <row r="182" spans="1:11" x14ac:dyDescent="0.25">
      <c r="A182" s="15"/>
      <c r="B182" s="15"/>
      <c r="C182" s="54">
        <v>42216</v>
      </c>
      <c r="D182" s="15" t="s">
        <v>166</v>
      </c>
      <c r="E182" s="15" t="s">
        <v>167</v>
      </c>
      <c r="F182" s="73"/>
      <c r="G182" s="51">
        <v>4.4800000000000004</v>
      </c>
      <c r="H182" s="24">
        <f t="shared" si="2"/>
        <v>373122.30999999976</v>
      </c>
      <c r="I182" s="15"/>
    </row>
    <row r="183" spans="1:11" x14ac:dyDescent="0.25">
      <c r="A183" s="67"/>
      <c r="B183" s="67"/>
      <c r="C183" s="71"/>
      <c r="D183" s="67"/>
      <c r="E183" s="67" t="s">
        <v>349</v>
      </c>
      <c r="F183" s="74"/>
      <c r="G183" s="68"/>
      <c r="H183" s="68">
        <f t="shared" si="2"/>
        <v>373122.30999999976</v>
      </c>
      <c r="I183" s="67"/>
    </row>
    <row r="184" spans="1:11" x14ac:dyDescent="0.25">
      <c r="A184" s="67"/>
      <c r="B184" s="67"/>
      <c r="C184" s="71"/>
      <c r="D184" s="67"/>
      <c r="E184" s="67" t="s">
        <v>350</v>
      </c>
      <c r="F184" s="74"/>
      <c r="G184" s="68"/>
      <c r="H184" s="68">
        <f t="shared" si="2"/>
        <v>373122.30999999976</v>
      </c>
      <c r="I184" s="67"/>
    </row>
    <row r="185" spans="1:11" x14ac:dyDescent="0.25">
      <c r="A185" s="15"/>
      <c r="B185" s="15"/>
      <c r="C185" s="54">
        <v>42233</v>
      </c>
      <c r="D185" s="15" t="s">
        <v>223</v>
      </c>
      <c r="E185" s="15" t="s">
        <v>199</v>
      </c>
      <c r="F185" s="73"/>
      <c r="G185" s="51">
        <v>12006</v>
      </c>
      <c r="H185" s="24">
        <f t="shared" si="2"/>
        <v>361116.30999999976</v>
      </c>
      <c r="I185" s="15"/>
    </row>
    <row r="186" spans="1:11" x14ac:dyDescent="0.25">
      <c r="A186" s="15"/>
      <c r="B186" s="15"/>
      <c r="C186" s="54">
        <v>42241</v>
      </c>
      <c r="D186" s="15" t="s">
        <v>72</v>
      </c>
      <c r="E186" s="15" t="s">
        <v>366</v>
      </c>
      <c r="F186" s="73"/>
      <c r="G186" s="51">
        <v>24360</v>
      </c>
      <c r="H186" s="24">
        <f t="shared" si="2"/>
        <v>336756.30999999976</v>
      </c>
      <c r="I186" s="15"/>
    </row>
    <row r="187" spans="1:11" x14ac:dyDescent="0.25">
      <c r="A187" s="15"/>
      <c r="B187" s="15"/>
      <c r="C187" s="54">
        <v>42242</v>
      </c>
      <c r="D187" s="15" t="s">
        <v>169</v>
      </c>
      <c r="E187" s="15" t="s">
        <v>198</v>
      </c>
      <c r="F187" s="73"/>
      <c r="G187" s="51">
        <v>8275.09</v>
      </c>
      <c r="H187" s="24">
        <f t="shared" si="2"/>
        <v>328481.21999999974</v>
      </c>
      <c r="I187" s="15"/>
    </row>
    <row r="188" spans="1:11" x14ac:dyDescent="0.25">
      <c r="A188" s="15"/>
      <c r="B188" s="15"/>
      <c r="C188" s="54">
        <v>42244</v>
      </c>
      <c r="D188" s="15" t="s">
        <v>203</v>
      </c>
      <c r="E188" s="15" t="s">
        <v>367</v>
      </c>
      <c r="F188" s="73"/>
      <c r="G188" s="51">
        <v>6965.04</v>
      </c>
      <c r="H188" s="24">
        <f t="shared" si="2"/>
        <v>321516.17999999976</v>
      </c>
      <c r="I188" s="15"/>
    </row>
    <row r="189" spans="1:11" x14ac:dyDescent="0.25">
      <c r="A189" s="15"/>
      <c r="B189" s="15"/>
      <c r="C189" s="54">
        <v>42244</v>
      </c>
      <c r="D189" s="15" t="s">
        <v>203</v>
      </c>
      <c r="E189" s="15" t="s">
        <v>263</v>
      </c>
      <c r="F189" s="73"/>
      <c r="G189" s="51">
        <v>8502.17</v>
      </c>
      <c r="H189" s="24">
        <f t="shared" si="2"/>
        <v>313014.00999999978</v>
      </c>
      <c r="I189" s="15"/>
      <c r="K189" s="7">
        <f>SUM(G185:G189)</f>
        <v>60108.299999999996</v>
      </c>
    </row>
    <row r="190" spans="1:11" x14ac:dyDescent="0.25">
      <c r="A190" s="67"/>
      <c r="B190" s="67"/>
      <c r="C190" s="67"/>
      <c r="D190" s="67"/>
      <c r="E190" s="67" t="s">
        <v>385</v>
      </c>
      <c r="F190" s="68"/>
      <c r="G190" s="68"/>
      <c r="H190" s="68">
        <f t="shared" si="2"/>
        <v>313014.00999999978</v>
      </c>
      <c r="I190" s="67"/>
    </row>
    <row r="191" spans="1:11" x14ac:dyDescent="0.25">
      <c r="A191" s="67"/>
      <c r="B191" s="67"/>
      <c r="C191" s="67"/>
      <c r="D191" s="67"/>
      <c r="E191" s="67" t="s">
        <v>386</v>
      </c>
      <c r="F191" s="68"/>
      <c r="G191" s="68"/>
      <c r="H191" s="68">
        <f t="shared" si="2"/>
        <v>313014.00999999978</v>
      </c>
      <c r="I191" s="67"/>
    </row>
    <row r="192" spans="1:11" x14ac:dyDescent="0.25">
      <c r="A192" s="15"/>
      <c r="B192" s="15"/>
      <c r="C192" s="54">
        <v>42254</v>
      </c>
      <c r="D192" s="15" t="s">
        <v>264</v>
      </c>
      <c r="E192" s="15" t="s">
        <v>396</v>
      </c>
      <c r="F192" s="73"/>
      <c r="G192" s="51">
        <v>111445.78</v>
      </c>
      <c r="H192" s="24">
        <f t="shared" si="2"/>
        <v>201568.22999999978</v>
      </c>
      <c r="I192" s="15"/>
    </row>
    <row r="193" spans="1:11" x14ac:dyDescent="0.25">
      <c r="A193" s="15"/>
      <c r="B193" s="15"/>
      <c r="C193" s="54">
        <v>42265</v>
      </c>
      <c r="D193" s="15" t="s">
        <v>34</v>
      </c>
      <c r="E193" s="15" t="s">
        <v>428</v>
      </c>
      <c r="F193" s="73"/>
      <c r="G193" s="51">
        <v>80963.22</v>
      </c>
      <c r="H193" s="24">
        <f t="shared" si="2"/>
        <v>120605.00999999978</v>
      </c>
      <c r="I193" s="15"/>
    </row>
    <row r="194" spans="1:11" x14ac:dyDescent="0.25">
      <c r="A194" s="15"/>
      <c r="B194" s="15"/>
      <c r="C194" s="54">
        <v>42268</v>
      </c>
      <c r="D194" s="15" t="s">
        <v>34</v>
      </c>
      <c r="E194" s="15" t="s">
        <v>427</v>
      </c>
      <c r="F194" s="73">
        <v>1421.74</v>
      </c>
      <c r="G194" s="51"/>
      <c r="H194" s="24">
        <f t="shared" si="2"/>
        <v>122026.74999999978</v>
      </c>
      <c r="I194" s="15"/>
    </row>
    <row r="195" spans="1:11" x14ac:dyDescent="0.25">
      <c r="A195" s="15"/>
      <c r="B195" s="15"/>
      <c r="C195" s="54">
        <v>42268</v>
      </c>
      <c r="D195" s="15" t="s">
        <v>417</v>
      </c>
      <c r="E195" s="15" t="s">
        <v>418</v>
      </c>
      <c r="F195" s="73"/>
      <c r="G195" s="51">
        <v>122026.75</v>
      </c>
      <c r="H195" s="24">
        <f t="shared" si="2"/>
        <v>-2.1827872842550278E-10</v>
      </c>
      <c r="I195" s="15"/>
      <c r="K195" s="7">
        <f>SUM(G192+G195)</f>
        <v>233472.53</v>
      </c>
    </row>
    <row r="196" spans="1:11" x14ac:dyDescent="0.25">
      <c r="A196" s="67"/>
      <c r="B196" s="67"/>
      <c r="C196" s="67"/>
      <c r="D196" s="67"/>
      <c r="E196" s="67" t="s">
        <v>420</v>
      </c>
      <c r="F196" s="68"/>
      <c r="G196" s="68"/>
      <c r="H196" s="68">
        <f t="shared" si="2"/>
        <v>-2.1827872842550278E-10</v>
      </c>
      <c r="I196" s="67"/>
    </row>
    <row r="197" spans="1:11" x14ac:dyDescent="0.25">
      <c r="A197" s="67"/>
      <c r="B197" s="67"/>
      <c r="C197" s="67"/>
      <c r="D197" s="67"/>
      <c r="E197" s="67" t="s">
        <v>421</v>
      </c>
      <c r="F197" s="68"/>
      <c r="G197" s="68"/>
      <c r="H197" s="68">
        <f t="shared" si="2"/>
        <v>-2.1827872842550278E-10</v>
      </c>
      <c r="I197" s="67"/>
    </row>
    <row r="198" spans="1:11" x14ac:dyDescent="0.25">
      <c r="A198" s="15"/>
      <c r="B198" s="15"/>
      <c r="C198" s="3"/>
      <c r="D198" s="15"/>
      <c r="E198" s="15"/>
      <c r="F198" s="73"/>
      <c r="G198" s="51"/>
      <c r="H198" s="51"/>
      <c r="I198" s="15"/>
    </row>
    <row r="199" spans="1:11" x14ac:dyDescent="0.25">
      <c r="A199" s="15"/>
      <c r="B199" s="15"/>
      <c r="C199" s="3"/>
      <c r="D199" s="15"/>
      <c r="E199" s="15"/>
      <c r="F199" s="73"/>
      <c r="G199" s="51"/>
      <c r="H199" s="51"/>
      <c r="I199" s="15"/>
    </row>
    <row r="200" spans="1:11" x14ac:dyDescent="0.25">
      <c r="A200" s="15"/>
      <c r="B200" s="15"/>
      <c r="C200" s="54"/>
      <c r="D200" s="15"/>
      <c r="E200" s="15"/>
      <c r="F200" s="73"/>
      <c r="G200" s="51"/>
      <c r="H200" s="51"/>
      <c r="I200" s="15"/>
    </row>
    <row r="201" spans="1:11" x14ac:dyDescent="0.25">
      <c r="A201" s="15"/>
      <c r="B201" s="15"/>
      <c r="C201" s="3"/>
      <c r="D201" s="15"/>
      <c r="E201" s="15"/>
      <c r="F201" s="73"/>
      <c r="G201" s="51"/>
      <c r="H201" s="51"/>
      <c r="I201" s="15"/>
    </row>
    <row r="202" spans="1:11" x14ac:dyDescent="0.25">
      <c r="A202" s="15"/>
      <c r="B202" s="15"/>
      <c r="C202" s="3"/>
      <c r="D202" s="15"/>
      <c r="E202" s="15"/>
      <c r="F202" s="73"/>
      <c r="G202" s="51"/>
      <c r="H202" s="51"/>
      <c r="I202" s="15"/>
    </row>
    <row r="203" spans="1:11" x14ac:dyDescent="0.25">
      <c r="A203" s="15"/>
      <c r="B203" s="15"/>
      <c r="C203" s="3"/>
      <c r="D203" s="15"/>
      <c r="E203" s="15"/>
      <c r="F203" s="73"/>
      <c r="G203" s="51"/>
      <c r="H203" s="51"/>
      <c r="I203" s="15"/>
    </row>
    <row r="204" spans="1:11" x14ac:dyDescent="0.25">
      <c r="A204" s="15"/>
      <c r="B204" s="15"/>
      <c r="C204" s="3"/>
      <c r="D204" s="15"/>
      <c r="E204" s="15"/>
      <c r="F204" s="73"/>
      <c r="G204" s="51"/>
      <c r="H204" s="51"/>
      <c r="I204" s="15"/>
    </row>
    <row r="205" spans="1:11" x14ac:dyDescent="0.25">
      <c r="A205" s="15"/>
      <c r="B205" s="15"/>
      <c r="C205" s="3"/>
      <c r="D205" s="15"/>
      <c r="E205" s="15"/>
      <c r="F205" s="73"/>
      <c r="G205" s="51"/>
      <c r="H205" s="51"/>
      <c r="I205" s="15"/>
    </row>
    <row r="206" spans="1:11" x14ac:dyDescent="0.25">
      <c r="A206" s="15"/>
      <c r="B206" s="15"/>
      <c r="C206" s="3"/>
      <c r="D206" s="15"/>
      <c r="E206" s="15"/>
      <c r="F206" s="73"/>
      <c r="G206" s="51"/>
      <c r="H206" s="51"/>
      <c r="I206" s="15"/>
    </row>
    <row r="207" spans="1:11" x14ac:dyDescent="0.25">
      <c r="A207" s="15"/>
      <c r="B207" s="15"/>
      <c r="C207" s="3"/>
      <c r="D207" s="15"/>
      <c r="E207" s="15"/>
      <c r="F207" s="73"/>
      <c r="G207" s="51"/>
      <c r="H207" s="51"/>
      <c r="I207" s="15"/>
    </row>
    <row r="208" spans="1:11" x14ac:dyDescent="0.25">
      <c r="A208" s="15"/>
      <c r="B208" s="15"/>
      <c r="C208" s="3"/>
      <c r="D208" s="15"/>
      <c r="E208" s="15"/>
      <c r="F208" s="73"/>
      <c r="G208" s="51"/>
      <c r="H208" s="51"/>
      <c r="I208" s="15"/>
    </row>
    <row r="209" spans="1:9" x14ac:dyDescent="0.25">
      <c r="A209" s="15"/>
      <c r="B209" s="15"/>
      <c r="C209" s="3"/>
      <c r="D209" s="15"/>
      <c r="E209" s="15"/>
      <c r="F209" s="73"/>
      <c r="G209" s="51"/>
      <c r="H209" s="51"/>
      <c r="I209" s="15"/>
    </row>
    <row r="210" spans="1:9" x14ac:dyDescent="0.25">
      <c r="A210" s="15"/>
      <c r="B210" s="15"/>
      <c r="C210" s="3"/>
      <c r="D210" s="15"/>
      <c r="E210" s="15"/>
      <c r="F210" s="73"/>
      <c r="G210" s="51"/>
      <c r="H210" s="51"/>
      <c r="I210" s="15"/>
    </row>
    <row r="211" spans="1:9" x14ac:dyDescent="0.25">
      <c r="A211" s="15"/>
      <c r="B211" s="15"/>
      <c r="C211" s="3"/>
      <c r="D211" s="15"/>
      <c r="E211" s="15"/>
      <c r="F211" s="73"/>
      <c r="G211" s="51"/>
      <c r="H211" s="51"/>
      <c r="I211" s="15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"/>
  <sheetViews>
    <sheetView workbookViewId="0">
      <pane ySplit="4" topLeftCell="A5" activePane="bottomLeft" state="frozen"/>
      <selection activeCell="D21" sqref="D21"/>
      <selection pane="bottomLeft" activeCell="D21" sqref="D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81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125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1986.0799999999708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1986.08</v>
      </c>
      <c r="H6" s="24">
        <f t="shared" ref="H6:H7" si="0">H5+F6-G6</f>
        <v>-2.9103830456733704E-11</v>
      </c>
      <c r="I6" s="15"/>
    </row>
    <row r="7" spans="1:13" x14ac:dyDescent="0.25">
      <c r="A7" s="67"/>
      <c r="B7" s="67"/>
      <c r="C7" s="71"/>
      <c r="D7" s="67"/>
      <c r="E7" s="67" t="s">
        <v>159</v>
      </c>
      <c r="F7" s="74"/>
      <c r="G7" s="74"/>
      <c r="H7" s="68">
        <f t="shared" si="0"/>
        <v>-2.9103830456733704E-11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"/>
  <sheetViews>
    <sheetView workbookViewId="0">
      <pane ySplit="4" topLeftCell="A5" activePane="bottomLeft" state="frozen"/>
      <selection pane="bottomLeft" activeCell="G18" sqref="G18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111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3001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3001</v>
      </c>
      <c r="H6" s="24">
        <f t="shared" ref="H6:H7" si="0">H5+F6-G6</f>
        <v>0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si="0"/>
        <v>0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"/>
  <sheetViews>
    <sheetView workbookViewId="0">
      <pane ySplit="4" topLeftCell="A5" activePane="bottomLeft" state="frozen"/>
      <selection pane="bottomLeft" activeCell="C6" sqref="C6:E6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107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124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3000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3000</v>
      </c>
      <c r="H6" s="24">
        <f t="shared" ref="H6:H7" si="0">H5+F6-G6</f>
        <v>0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si="0"/>
        <v>0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pane ySplit="4" topLeftCell="A5" activePane="bottomLeft" state="frozen"/>
      <selection activeCell="D21" sqref="D21"/>
      <selection pane="bottomLeft" activeCell="E11" sqref="E11"/>
    </sheetView>
  </sheetViews>
  <sheetFormatPr baseColWidth="10" defaultRowHeight="15" x14ac:dyDescent="0.25"/>
  <cols>
    <col min="1" max="1" width="8.140625" bestFit="1" customWidth="1"/>
    <col min="2" max="2" width="9" customWidth="1"/>
    <col min="3" max="3" width="10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109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112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127</v>
      </c>
      <c r="F5" s="74"/>
      <c r="G5" s="74"/>
      <c r="H5" s="68">
        <v>67221.059999999721</v>
      </c>
      <c r="I5" s="67"/>
    </row>
    <row r="6" spans="1:13" x14ac:dyDescent="0.25">
      <c r="A6" s="15"/>
      <c r="B6" s="15"/>
      <c r="C6" s="54">
        <v>42012</v>
      </c>
      <c r="D6" s="15" t="s">
        <v>148</v>
      </c>
      <c r="E6" s="15" t="s">
        <v>149</v>
      </c>
      <c r="F6" s="50"/>
      <c r="G6" s="51">
        <v>1826</v>
      </c>
      <c r="H6" s="24">
        <f t="shared" ref="H6:H9" si="0">H5+F6-G6</f>
        <v>65395.059999999721</v>
      </c>
      <c r="I6" s="15"/>
    </row>
    <row r="7" spans="1:13" x14ac:dyDescent="0.25">
      <c r="A7" s="15"/>
      <c r="B7" s="15"/>
      <c r="C7" s="54">
        <v>42012</v>
      </c>
      <c r="D7" s="15" t="s">
        <v>150</v>
      </c>
      <c r="E7" s="15" t="s">
        <v>105</v>
      </c>
      <c r="F7" s="50"/>
      <c r="G7" s="51">
        <v>62640</v>
      </c>
      <c r="H7" s="24">
        <f t="shared" si="0"/>
        <v>2755.0599999997212</v>
      </c>
      <c r="I7" s="15"/>
      <c r="K7" s="7">
        <f>SUM(G6:G7)</f>
        <v>64466</v>
      </c>
    </row>
    <row r="8" spans="1:13" x14ac:dyDescent="0.25">
      <c r="A8" s="15"/>
      <c r="B8" s="15"/>
      <c r="C8" s="54">
        <v>42013</v>
      </c>
      <c r="D8" s="15" t="s">
        <v>34</v>
      </c>
      <c r="E8" s="15" t="s">
        <v>156</v>
      </c>
      <c r="F8" s="50"/>
      <c r="G8" s="51">
        <v>2755.06</v>
      </c>
      <c r="H8" s="24">
        <f t="shared" si="0"/>
        <v>-2.787601260934025E-10</v>
      </c>
      <c r="I8" s="15"/>
    </row>
    <row r="9" spans="1:13" x14ac:dyDescent="0.25">
      <c r="A9" s="67"/>
      <c r="B9" s="67"/>
      <c r="C9" s="71"/>
      <c r="D9" s="67"/>
      <c r="E9" s="67" t="s">
        <v>128</v>
      </c>
      <c r="F9" s="74"/>
      <c r="G9" s="74"/>
      <c r="H9" s="68">
        <f t="shared" si="0"/>
        <v>-2.787601260934025E-10</v>
      </c>
      <c r="I9" s="67"/>
    </row>
  </sheetData>
  <mergeCells count="3">
    <mergeCell ref="A1:I1"/>
    <mergeCell ref="A2:I2"/>
    <mergeCell ref="A3:I3"/>
  </mergeCells>
  <pageMargins left="0.39370078740157483" right="0.39370078740157483" top="0.39370078740157483" bottom="0.39370078740157483" header="0" footer="0"/>
  <pageSetup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"/>
  <sheetViews>
    <sheetView workbookViewId="0">
      <pane ySplit="4" topLeftCell="A5" activePane="bottomLeft" state="frozen"/>
      <selection activeCell="D21" sqref="D21"/>
      <selection pane="bottomLeft" activeCell="D21" sqref="D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110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113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3000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3000</v>
      </c>
      <c r="H6" s="24">
        <f t="shared" ref="H6:H7" si="0">H5+F6-G6</f>
        <v>0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si="0"/>
        <v>0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"/>
  <sheetViews>
    <sheetView workbookViewId="0">
      <pane ySplit="4" topLeftCell="A5" activePane="bottomLeft" state="frozen"/>
      <selection activeCell="D21" sqref="D21"/>
      <selection pane="bottomLeft" activeCell="D21" sqref="D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116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114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3000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3000</v>
      </c>
      <c r="H6" s="24">
        <f t="shared" ref="H6" si="0">H5+F6-G6</f>
        <v>0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ref="H7" si="1">H6+F7-G7</f>
        <v>0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"/>
  <sheetViews>
    <sheetView zoomScale="90" zoomScaleNormal="90" workbookViewId="0">
      <pane ySplit="4" topLeftCell="A8" activePane="bottomLeft" state="frozen"/>
      <selection pane="bottomLeft" activeCell="D30" sqref="D30"/>
    </sheetView>
  </sheetViews>
  <sheetFormatPr baseColWidth="10" defaultColWidth="11.42578125" defaultRowHeight="15" x14ac:dyDescent="0.25"/>
  <cols>
    <col min="1" max="1" width="10" style="1" customWidth="1"/>
    <col min="2" max="3" width="9.85546875" style="1" bestFit="1" customWidth="1"/>
    <col min="4" max="4" width="43" style="1" customWidth="1"/>
    <col min="5" max="5" width="42.85546875" style="1" customWidth="1"/>
    <col min="6" max="6" width="12.42578125" style="1" bestFit="1" customWidth="1"/>
    <col min="7" max="7" width="14.42578125" style="10" customWidth="1"/>
    <col min="8" max="8" width="12.42578125" style="1" bestFit="1" customWidth="1"/>
    <col min="9" max="9" width="12.85546875" style="10" customWidth="1"/>
    <col min="10" max="16384" width="11.42578125" style="1"/>
  </cols>
  <sheetData>
    <row r="1" spans="1:14" ht="15" customHeight="1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4" ht="15" customHeight="1" x14ac:dyDescent="0.25">
      <c r="A2" s="94" t="s">
        <v>13</v>
      </c>
      <c r="B2" s="94"/>
      <c r="C2" s="94"/>
      <c r="D2" s="94"/>
      <c r="E2" s="94"/>
      <c r="F2" s="94"/>
      <c r="G2" s="94"/>
      <c r="H2" s="94"/>
      <c r="I2" s="94"/>
    </row>
    <row r="3" spans="1:14" ht="15" customHeight="1" x14ac:dyDescent="0.2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14" ht="29.25" customHeight="1" x14ac:dyDescent="0.25">
      <c r="A4" s="36" t="s">
        <v>0</v>
      </c>
      <c r="B4" s="38" t="s">
        <v>1</v>
      </c>
      <c r="C4" s="38" t="s">
        <v>2</v>
      </c>
      <c r="D4" s="32" t="s">
        <v>20</v>
      </c>
      <c r="E4" s="32" t="s">
        <v>4</v>
      </c>
      <c r="F4" s="39" t="s">
        <v>5</v>
      </c>
      <c r="G4" s="34" t="s">
        <v>6</v>
      </c>
      <c r="H4" s="35" t="s">
        <v>7</v>
      </c>
      <c r="I4" s="37" t="s">
        <v>8</v>
      </c>
      <c r="J4" s="6"/>
      <c r="K4" s="6"/>
      <c r="L4" s="6"/>
      <c r="M4" s="6"/>
      <c r="N4" s="6"/>
    </row>
    <row r="5" spans="1:14" x14ac:dyDescent="0.25">
      <c r="A5" s="2"/>
      <c r="B5" s="22"/>
      <c r="C5" s="22"/>
      <c r="D5" s="2"/>
      <c r="E5" s="2" t="s">
        <v>32</v>
      </c>
      <c r="F5" s="25"/>
      <c r="G5" s="25"/>
      <c r="H5" s="8">
        <v>3646.92</v>
      </c>
      <c r="I5" s="25"/>
    </row>
    <row r="6" spans="1:14" x14ac:dyDescent="0.25">
      <c r="A6" s="2"/>
      <c r="B6" s="22"/>
      <c r="C6" s="22"/>
      <c r="D6" s="2"/>
      <c r="E6" s="2" t="s">
        <v>33</v>
      </c>
      <c r="F6" s="2"/>
      <c r="G6" s="25"/>
      <c r="H6" s="8">
        <v>3646.92</v>
      </c>
      <c r="I6" s="25"/>
    </row>
    <row r="7" spans="1:14" x14ac:dyDescent="0.25">
      <c r="A7" s="20"/>
      <c r="B7" s="23"/>
      <c r="C7" s="23">
        <v>41670</v>
      </c>
      <c r="D7" s="20" t="s">
        <v>34</v>
      </c>
      <c r="E7" s="20" t="s">
        <v>38</v>
      </c>
      <c r="F7" s="24">
        <v>191171.52</v>
      </c>
      <c r="G7" s="24"/>
      <c r="H7" s="13">
        <f>H6+F7-G6</f>
        <v>194818.44</v>
      </c>
      <c r="I7" s="24"/>
    </row>
    <row r="8" spans="1:14" x14ac:dyDescent="0.25">
      <c r="A8" s="58"/>
      <c r="B8" s="61"/>
      <c r="C8" s="61"/>
      <c r="D8" s="58"/>
      <c r="E8" s="58" t="s">
        <v>46</v>
      </c>
      <c r="F8" s="59"/>
      <c r="G8" s="59"/>
      <c r="H8" s="60">
        <f t="shared" ref="H8:H13" si="0">H7+F8-G7</f>
        <v>194818.44</v>
      </c>
      <c r="I8" s="59"/>
    </row>
    <row r="9" spans="1:14" x14ac:dyDescent="0.25">
      <c r="A9" s="58"/>
      <c r="B9" s="58"/>
      <c r="C9" s="58"/>
      <c r="D9" s="58"/>
      <c r="E9" s="58" t="s">
        <v>47</v>
      </c>
      <c r="F9" s="59"/>
      <c r="G9" s="59"/>
      <c r="H9" s="60">
        <f t="shared" si="0"/>
        <v>194818.44</v>
      </c>
      <c r="I9" s="59"/>
    </row>
    <row r="10" spans="1:14" x14ac:dyDescent="0.25">
      <c r="A10" s="20">
        <v>438</v>
      </c>
      <c r="B10" s="23">
        <v>41675</v>
      </c>
      <c r="C10" s="23">
        <v>41675</v>
      </c>
      <c r="D10" s="20" t="s">
        <v>34</v>
      </c>
      <c r="E10" s="20" t="s">
        <v>55</v>
      </c>
      <c r="F10" s="24"/>
      <c r="G10" s="24">
        <v>191171.52</v>
      </c>
      <c r="H10" s="13">
        <f t="shared" si="0"/>
        <v>194818.44</v>
      </c>
      <c r="I10" s="24"/>
    </row>
    <row r="11" spans="1:14" x14ac:dyDescent="0.25">
      <c r="A11" s="20"/>
      <c r="B11" s="23"/>
      <c r="C11" s="23">
        <v>41698</v>
      </c>
      <c r="D11" s="20" t="s">
        <v>37</v>
      </c>
      <c r="E11" s="20" t="s">
        <v>52</v>
      </c>
      <c r="F11" s="24"/>
      <c r="G11" s="24">
        <v>8</v>
      </c>
      <c r="H11" s="13">
        <f t="shared" si="0"/>
        <v>3646.9200000000128</v>
      </c>
      <c r="I11" s="24"/>
    </row>
    <row r="12" spans="1:14" x14ac:dyDescent="0.25">
      <c r="A12" s="20"/>
      <c r="B12" s="23"/>
      <c r="C12" s="23">
        <v>41698</v>
      </c>
      <c r="D12" s="20" t="s">
        <v>37</v>
      </c>
      <c r="E12" s="20" t="s">
        <v>66</v>
      </c>
      <c r="F12" s="24"/>
      <c r="G12" s="24">
        <v>1.28</v>
      </c>
      <c r="H12" s="13">
        <f t="shared" si="0"/>
        <v>3638.9200000000128</v>
      </c>
      <c r="I12" s="24"/>
    </row>
    <row r="13" spans="1:14" x14ac:dyDescent="0.25">
      <c r="A13" s="67"/>
      <c r="B13" s="69"/>
      <c r="C13" s="69"/>
      <c r="D13" s="67"/>
      <c r="E13" s="67" t="s">
        <v>65</v>
      </c>
      <c r="F13" s="68"/>
      <c r="G13" s="68"/>
      <c r="H13" s="70">
        <f t="shared" si="0"/>
        <v>3637.6400000000126</v>
      </c>
      <c r="I13" s="68"/>
    </row>
    <row r="14" spans="1:14" x14ac:dyDescent="0.25">
      <c r="A14" s="67"/>
      <c r="B14" s="69"/>
      <c r="C14" s="69"/>
      <c r="D14" s="67"/>
      <c r="E14" s="67" t="s">
        <v>73</v>
      </c>
      <c r="F14" s="68"/>
      <c r="G14" s="68"/>
      <c r="H14" s="70">
        <f t="shared" ref="H14:H22" si="1">H13+F14-G13</f>
        <v>3637.6400000000126</v>
      </c>
      <c r="I14" s="68"/>
    </row>
    <row r="15" spans="1:14" x14ac:dyDescent="0.25">
      <c r="A15" s="67"/>
      <c r="B15" s="69"/>
      <c r="C15" s="69"/>
      <c r="D15" s="67"/>
      <c r="E15" s="67" t="s">
        <v>76</v>
      </c>
      <c r="F15" s="68"/>
      <c r="G15" s="68"/>
      <c r="H15" s="70">
        <f t="shared" si="1"/>
        <v>3637.6400000000126</v>
      </c>
      <c r="I15" s="68"/>
    </row>
    <row r="16" spans="1:14" x14ac:dyDescent="0.25">
      <c r="A16" s="67"/>
      <c r="B16" s="69"/>
      <c r="C16" s="69"/>
      <c r="D16" s="67"/>
      <c r="E16" s="67" t="s">
        <v>77</v>
      </c>
      <c r="F16" s="68"/>
      <c r="G16" s="68"/>
      <c r="H16" s="70">
        <f t="shared" si="1"/>
        <v>3637.6400000000126</v>
      </c>
      <c r="I16" s="68"/>
    </row>
    <row r="17" spans="1:9" x14ac:dyDescent="0.25">
      <c r="A17" s="67"/>
      <c r="B17" s="69"/>
      <c r="C17" s="69"/>
      <c r="D17" s="67"/>
      <c r="E17" s="67" t="s">
        <v>78</v>
      </c>
      <c r="F17" s="68"/>
      <c r="G17" s="68"/>
      <c r="H17" s="70">
        <f t="shared" si="1"/>
        <v>3637.6400000000126</v>
      </c>
      <c r="I17" s="68"/>
    </row>
    <row r="18" spans="1:9" x14ac:dyDescent="0.25">
      <c r="A18" s="67"/>
      <c r="B18" s="69"/>
      <c r="C18" s="69"/>
      <c r="D18" s="67"/>
      <c r="E18" s="67" t="s">
        <v>85</v>
      </c>
      <c r="F18" s="68"/>
      <c r="G18" s="68"/>
      <c r="H18" s="70">
        <f t="shared" si="1"/>
        <v>3637.6400000000126</v>
      </c>
      <c r="I18" s="68"/>
    </row>
    <row r="19" spans="1:9" x14ac:dyDescent="0.25">
      <c r="A19" s="67"/>
      <c r="B19" s="69"/>
      <c r="C19" s="69"/>
      <c r="D19" s="67"/>
      <c r="E19" s="67" t="s">
        <v>86</v>
      </c>
      <c r="F19" s="68"/>
      <c r="G19" s="68"/>
      <c r="H19" s="70">
        <f t="shared" si="1"/>
        <v>3637.6400000000126</v>
      </c>
      <c r="I19" s="68"/>
    </row>
    <row r="20" spans="1:9" x14ac:dyDescent="0.25">
      <c r="A20" s="67"/>
      <c r="B20" s="69"/>
      <c r="C20" s="69"/>
      <c r="D20" s="67"/>
      <c r="E20" s="67" t="s">
        <v>90</v>
      </c>
      <c r="F20" s="68"/>
      <c r="G20" s="68"/>
      <c r="H20" s="70">
        <f t="shared" si="1"/>
        <v>3637.6400000000126</v>
      </c>
      <c r="I20" s="68"/>
    </row>
    <row r="21" spans="1:9" x14ac:dyDescent="0.25">
      <c r="A21" s="15"/>
      <c r="B21" s="15"/>
      <c r="C21" s="53">
        <v>41793</v>
      </c>
      <c r="D21" s="15" t="s">
        <v>34</v>
      </c>
      <c r="E21" s="15" t="s">
        <v>92</v>
      </c>
      <c r="F21" s="15"/>
      <c r="G21" s="51">
        <v>3637.64</v>
      </c>
      <c r="H21" s="13">
        <f t="shared" si="1"/>
        <v>3637.6400000000126</v>
      </c>
      <c r="I21" s="51"/>
    </row>
    <row r="22" spans="1:9" x14ac:dyDescent="0.25">
      <c r="A22" s="67"/>
      <c r="B22" s="69"/>
      <c r="C22" s="69"/>
      <c r="D22" s="67"/>
      <c r="E22" s="67" t="s">
        <v>90</v>
      </c>
      <c r="F22" s="68"/>
      <c r="G22" s="68"/>
      <c r="H22" s="70">
        <f t="shared" si="1"/>
        <v>1.2732925824820995E-11</v>
      </c>
      <c r="I22" s="68"/>
    </row>
    <row r="23" spans="1:9" x14ac:dyDescent="0.25">
      <c r="A23" s="15"/>
      <c r="B23" s="15"/>
      <c r="C23" s="15"/>
      <c r="D23" s="15"/>
      <c r="E23" s="15"/>
      <c r="F23" s="15"/>
      <c r="G23" s="51"/>
      <c r="H23" s="15"/>
      <c r="I23" s="51"/>
    </row>
  </sheetData>
  <mergeCells count="3">
    <mergeCell ref="A1:I1"/>
    <mergeCell ref="A2:I2"/>
    <mergeCell ref="A3:I3"/>
  </mergeCells>
  <pageMargins left="0.78740157480314965" right="0.39370078740157483" top="0.39370078740157483" bottom="0.39370078740157483" header="0" footer="0"/>
  <pageSetup paperSize="5" scale="9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"/>
  <sheetViews>
    <sheetView workbookViewId="0">
      <pane ySplit="4" topLeftCell="A5" activePane="bottomLeft" state="frozen"/>
      <selection activeCell="D21" sqref="D21"/>
      <selection pane="bottomLeft" activeCell="D21" sqref="D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108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2957.920000000081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2957.92</v>
      </c>
      <c r="H6" s="24">
        <f t="shared" ref="H6" si="0">H5+F6-G6</f>
        <v>8.0945028457790613E-11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ref="H7" si="1">H6+F7-G7</f>
        <v>8.0945028457790613E-11</v>
      </c>
      <c r="I7" s="67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pane ySplit="4" topLeftCell="A5" activePane="bottomLeft" state="frozen"/>
      <selection activeCell="D21" sqref="D21"/>
      <selection pane="bottomLeft" activeCell="D21" sqref="D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120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157</v>
      </c>
      <c r="F5" s="74"/>
      <c r="G5" s="74"/>
      <c r="H5" s="68">
        <v>2957.7699999999859</v>
      </c>
      <c r="I5" s="67"/>
    </row>
    <row r="6" spans="1:13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2957.77</v>
      </c>
      <c r="H6" s="24">
        <f t="shared" ref="H6:H7" si="0">H5+F6-G6</f>
        <v>-1.4097167877480388E-11</v>
      </c>
      <c r="I6" s="15"/>
    </row>
    <row r="7" spans="1:13" x14ac:dyDescent="0.25">
      <c r="A7" s="67"/>
      <c r="B7" s="67"/>
      <c r="C7" s="71"/>
      <c r="D7" s="67"/>
      <c r="E7" s="67" t="s">
        <v>158</v>
      </c>
      <c r="F7" s="74"/>
      <c r="G7" s="74"/>
      <c r="H7" s="68">
        <f t="shared" si="0"/>
        <v>-1.4097167877480388E-11</v>
      </c>
      <c r="I7" s="67"/>
    </row>
    <row r="24" ht="12.75" customHeight="1" x14ac:dyDescent="0.25"/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workbookViewId="0">
      <pane ySplit="4" topLeftCell="A23" activePane="bottomLeft" state="frozen"/>
      <selection activeCell="K11" sqref="K11"/>
      <selection pane="bottomLeft" activeCell="H26" sqref="H26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160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161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127</v>
      </c>
      <c r="F5" s="74"/>
      <c r="G5" s="74"/>
      <c r="H5" s="68">
        <v>3000</v>
      </c>
      <c r="I5" s="67"/>
    </row>
    <row r="6" spans="1:13" x14ac:dyDescent="0.25">
      <c r="A6" s="67"/>
      <c r="B6" s="67"/>
      <c r="C6" s="71"/>
      <c r="D6" s="67"/>
      <c r="E6" s="67" t="s">
        <v>128</v>
      </c>
      <c r="F6" s="74"/>
      <c r="G6" s="74"/>
      <c r="H6" s="68">
        <f t="shared" ref="H6" si="0">H5+F6-G6</f>
        <v>3000</v>
      </c>
      <c r="I6" s="67"/>
    </row>
    <row r="7" spans="1:13" x14ac:dyDescent="0.25">
      <c r="A7" s="67"/>
      <c r="B7" s="67"/>
      <c r="C7" s="71"/>
      <c r="D7" s="67"/>
      <c r="E7" s="67" t="s">
        <v>129</v>
      </c>
      <c r="F7" s="74"/>
      <c r="G7" s="74"/>
      <c r="H7" s="68">
        <f t="shared" ref="H7:H9" si="1">H6+F7-G7</f>
        <v>3000</v>
      </c>
      <c r="I7" s="67"/>
    </row>
    <row r="8" spans="1:13" x14ac:dyDescent="0.25">
      <c r="A8" s="67"/>
      <c r="B8" s="67"/>
      <c r="C8" s="71"/>
      <c r="D8" s="67"/>
      <c r="E8" s="67" t="s">
        <v>130</v>
      </c>
      <c r="F8" s="74"/>
      <c r="G8" s="74"/>
      <c r="H8" s="68">
        <f t="shared" si="1"/>
        <v>3000</v>
      </c>
      <c r="I8" s="67"/>
    </row>
    <row r="9" spans="1:13" x14ac:dyDescent="0.25">
      <c r="A9" s="67"/>
      <c r="B9" s="67"/>
      <c r="C9" s="71"/>
      <c r="D9" s="67"/>
      <c r="E9" s="67" t="s">
        <v>131</v>
      </c>
      <c r="F9" s="74"/>
      <c r="G9" s="74"/>
      <c r="H9" s="68">
        <f t="shared" si="1"/>
        <v>3000</v>
      </c>
      <c r="I9" s="67"/>
    </row>
    <row r="10" spans="1:13" x14ac:dyDescent="0.25">
      <c r="A10" s="67"/>
      <c r="B10" s="67"/>
      <c r="C10" s="71"/>
      <c r="D10" s="67"/>
      <c r="E10" s="67" t="s">
        <v>219</v>
      </c>
      <c r="F10" s="74"/>
      <c r="G10" s="74"/>
      <c r="H10" s="68">
        <f t="shared" ref="H10:H15" si="2">H9+F10-G10</f>
        <v>3000</v>
      </c>
      <c r="I10" s="67"/>
    </row>
    <row r="11" spans="1:13" x14ac:dyDescent="0.25">
      <c r="A11" s="67"/>
      <c r="B11" s="67"/>
      <c r="C11" s="71"/>
      <c r="D11" s="67"/>
      <c r="E11" s="67" t="s">
        <v>220</v>
      </c>
      <c r="F11" s="74"/>
      <c r="G11" s="74"/>
      <c r="H11" s="68">
        <f t="shared" si="2"/>
        <v>3000</v>
      </c>
      <c r="I11" s="67"/>
    </row>
    <row r="12" spans="1:13" x14ac:dyDescent="0.25">
      <c r="A12" s="15"/>
      <c r="B12" s="15"/>
      <c r="C12" s="54">
        <v>42124</v>
      </c>
      <c r="D12" s="15" t="s">
        <v>166</v>
      </c>
      <c r="E12" s="15" t="s">
        <v>247</v>
      </c>
      <c r="F12" s="50"/>
      <c r="G12" s="51">
        <v>300</v>
      </c>
      <c r="H12" s="24">
        <f t="shared" si="2"/>
        <v>2700</v>
      </c>
      <c r="I12" s="15"/>
    </row>
    <row r="13" spans="1:13" x14ac:dyDescent="0.25">
      <c r="A13" s="15"/>
      <c r="B13" s="15"/>
      <c r="C13" s="54">
        <v>42124</v>
      </c>
      <c r="D13" s="15" t="s">
        <v>166</v>
      </c>
      <c r="E13" s="15" t="s">
        <v>248</v>
      </c>
      <c r="F13" s="50"/>
      <c r="G13" s="51">
        <v>48</v>
      </c>
      <c r="H13" s="24">
        <f t="shared" si="2"/>
        <v>2652</v>
      </c>
      <c r="I13" s="15"/>
    </row>
    <row r="14" spans="1:13" x14ac:dyDescent="0.25">
      <c r="A14" s="67"/>
      <c r="B14" s="67"/>
      <c r="C14" s="71"/>
      <c r="D14" s="67"/>
      <c r="E14" s="67" t="s">
        <v>216</v>
      </c>
      <c r="F14" s="74"/>
      <c r="G14" s="68"/>
      <c r="H14" s="68">
        <f t="shared" si="2"/>
        <v>2652</v>
      </c>
      <c r="I14" s="67"/>
    </row>
    <row r="15" spans="1:13" x14ac:dyDescent="0.25">
      <c r="A15" s="67"/>
      <c r="B15" s="67"/>
      <c r="C15" s="71"/>
      <c r="D15" s="67"/>
      <c r="E15" s="67" t="s">
        <v>217</v>
      </c>
      <c r="F15" s="74"/>
      <c r="G15" s="68"/>
      <c r="H15" s="68">
        <f t="shared" si="2"/>
        <v>2652</v>
      </c>
      <c r="I15" s="67"/>
    </row>
    <row r="16" spans="1:13" x14ac:dyDescent="0.25">
      <c r="A16" s="15"/>
      <c r="B16" s="15"/>
      <c r="C16" s="54">
        <v>42153</v>
      </c>
      <c r="D16" s="15" t="s">
        <v>166</v>
      </c>
      <c r="E16" s="15" t="s">
        <v>247</v>
      </c>
      <c r="F16" s="50"/>
      <c r="G16" s="51">
        <v>300</v>
      </c>
      <c r="H16" s="24">
        <f t="shared" ref="H16:H34" si="3">H15+F16-G16</f>
        <v>2352</v>
      </c>
      <c r="I16" s="15"/>
    </row>
    <row r="17" spans="1:10" x14ac:dyDescent="0.25">
      <c r="A17" s="15"/>
      <c r="B17" s="15"/>
      <c r="C17" s="54">
        <v>42153</v>
      </c>
      <c r="D17" s="15" t="s">
        <v>166</v>
      </c>
      <c r="E17" s="15" t="s">
        <v>248</v>
      </c>
      <c r="F17" s="50"/>
      <c r="G17" s="51">
        <v>48</v>
      </c>
      <c r="H17" s="24">
        <f t="shared" si="3"/>
        <v>2304</v>
      </c>
      <c r="I17" s="15"/>
    </row>
    <row r="18" spans="1:10" x14ac:dyDescent="0.25">
      <c r="A18" s="67"/>
      <c r="B18" s="67"/>
      <c r="C18" s="71"/>
      <c r="D18" s="67"/>
      <c r="E18" s="67" t="s">
        <v>243</v>
      </c>
      <c r="F18" s="74"/>
      <c r="G18" s="68"/>
      <c r="H18" s="68">
        <f t="shared" si="3"/>
        <v>2304</v>
      </c>
      <c r="I18" s="67"/>
    </row>
    <row r="19" spans="1:10" x14ac:dyDescent="0.25">
      <c r="A19" s="67"/>
      <c r="B19" s="67"/>
      <c r="C19" s="71"/>
      <c r="D19" s="67"/>
      <c r="E19" s="67" t="s">
        <v>244</v>
      </c>
      <c r="F19" s="74"/>
      <c r="G19" s="68"/>
      <c r="H19" s="68">
        <f t="shared" si="3"/>
        <v>2304</v>
      </c>
      <c r="I19" s="67"/>
    </row>
    <row r="20" spans="1:10" x14ac:dyDescent="0.25">
      <c r="A20" s="15"/>
      <c r="B20" s="15"/>
      <c r="C20" s="54">
        <v>42185</v>
      </c>
      <c r="D20" s="15" t="s">
        <v>166</v>
      </c>
      <c r="E20" s="15" t="s">
        <v>247</v>
      </c>
      <c r="F20" s="50"/>
      <c r="G20" s="51">
        <v>300</v>
      </c>
      <c r="H20" s="24">
        <f t="shared" si="3"/>
        <v>2004</v>
      </c>
      <c r="I20" s="15"/>
    </row>
    <row r="21" spans="1:10" x14ac:dyDescent="0.25">
      <c r="A21" s="15"/>
      <c r="B21" s="15"/>
      <c r="C21" s="54">
        <v>42185</v>
      </c>
      <c r="D21" s="15" t="s">
        <v>166</v>
      </c>
      <c r="E21" s="15" t="s">
        <v>248</v>
      </c>
      <c r="F21" s="50"/>
      <c r="G21" s="51">
        <v>48</v>
      </c>
      <c r="H21" s="24">
        <f t="shared" si="3"/>
        <v>1956</v>
      </c>
      <c r="I21" s="15"/>
    </row>
    <row r="22" spans="1:10" x14ac:dyDescent="0.25">
      <c r="A22" s="67"/>
      <c r="B22" s="67"/>
      <c r="C22" s="71"/>
      <c r="D22" s="67"/>
      <c r="E22" s="67" t="s">
        <v>308</v>
      </c>
      <c r="F22" s="74"/>
      <c r="G22" s="68"/>
      <c r="H22" s="68">
        <f t="shared" si="3"/>
        <v>1956</v>
      </c>
      <c r="I22" s="67"/>
    </row>
    <row r="23" spans="1:10" x14ac:dyDescent="0.25">
      <c r="A23" s="67"/>
      <c r="B23" s="67"/>
      <c r="C23" s="71"/>
      <c r="D23" s="67"/>
      <c r="E23" s="67" t="s">
        <v>309</v>
      </c>
      <c r="F23" s="74"/>
      <c r="G23" s="68"/>
      <c r="H23" s="68">
        <f t="shared" si="3"/>
        <v>1956</v>
      </c>
      <c r="I23" s="67"/>
    </row>
    <row r="24" spans="1:10" s="83" customFormat="1" x14ac:dyDescent="0.25">
      <c r="A24" s="20"/>
      <c r="B24" s="20"/>
      <c r="C24" s="54">
        <v>42216</v>
      </c>
      <c r="D24" s="15" t="s">
        <v>166</v>
      </c>
      <c r="E24" s="15" t="s">
        <v>247</v>
      </c>
      <c r="F24" s="50"/>
      <c r="G24" s="51">
        <v>300</v>
      </c>
      <c r="H24" s="24">
        <f t="shared" si="3"/>
        <v>1656</v>
      </c>
      <c r="I24" s="20"/>
      <c r="J24" s="82"/>
    </row>
    <row r="25" spans="1:10" s="83" customFormat="1" x14ac:dyDescent="0.25">
      <c r="A25" s="20"/>
      <c r="B25" s="20"/>
      <c r="C25" s="54">
        <v>42216</v>
      </c>
      <c r="D25" s="15" t="s">
        <v>166</v>
      </c>
      <c r="E25" s="15" t="s">
        <v>248</v>
      </c>
      <c r="F25" s="50"/>
      <c r="G25" s="51">
        <v>48</v>
      </c>
      <c r="H25" s="24">
        <f t="shared" si="3"/>
        <v>1608</v>
      </c>
      <c r="I25" s="20"/>
      <c r="J25" s="82"/>
    </row>
    <row r="26" spans="1:10" s="83" customFormat="1" x14ac:dyDescent="0.25">
      <c r="A26" s="67"/>
      <c r="B26" s="67"/>
      <c r="C26" s="71"/>
      <c r="D26" s="67"/>
      <c r="E26" s="67" t="s">
        <v>349</v>
      </c>
      <c r="F26" s="74"/>
      <c r="G26" s="68"/>
      <c r="H26" s="68">
        <f t="shared" si="3"/>
        <v>1608</v>
      </c>
      <c r="I26" s="67"/>
      <c r="J26" s="82"/>
    </row>
    <row r="27" spans="1:10" s="83" customFormat="1" x14ac:dyDescent="0.25">
      <c r="A27" s="67"/>
      <c r="B27" s="67"/>
      <c r="C27" s="71"/>
      <c r="D27" s="67"/>
      <c r="E27" s="67" t="s">
        <v>350</v>
      </c>
      <c r="F27" s="74"/>
      <c r="G27" s="68"/>
      <c r="H27" s="68">
        <f t="shared" si="3"/>
        <v>1608</v>
      </c>
      <c r="I27" s="67"/>
      <c r="J27" s="82"/>
    </row>
    <row r="28" spans="1:10" s="83" customFormat="1" x14ac:dyDescent="0.25">
      <c r="A28" s="20"/>
      <c r="B28" s="20"/>
      <c r="C28" s="54">
        <v>42247</v>
      </c>
      <c r="D28" s="15" t="s">
        <v>166</v>
      </c>
      <c r="E28" s="15" t="s">
        <v>247</v>
      </c>
      <c r="F28" s="50"/>
      <c r="G28" s="51">
        <v>300</v>
      </c>
      <c r="H28" s="24">
        <f t="shared" si="3"/>
        <v>1308</v>
      </c>
      <c r="I28" s="20"/>
      <c r="J28" s="82"/>
    </row>
    <row r="29" spans="1:10" s="83" customFormat="1" x14ac:dyDescent="0.25">
      <c r="A29" s="20"/>
      <c r="B29" s="20"/>
      <c r="C29" s="54">
        <v>42247</v>
      </c>
      <c r="D29" s="15" t="s">
        <v>166</v>
      </c>
      <c r="E29" s="15" t="s">
        <v>248</v>
      </c>
      <c r="F29" s="50"/>
      <c r="G29" s="51">
        <v>48</v>
      </c>
      <c r="H29" s="24">
        <f t="shared" si="3"/>
        <v>1260</v>
      </c>
      <c r="I29" s="20"/>
      <c r="J29" s="82"/>
    </row>
    <row r="30" spans="1:10" s="83" customFormat="1" x14ac:dyDescent="0.25">
      <c r="A30" s="67"/>
      <c r="B30" s="67"/>
      <c r="C30" s="67"/>
      <c r="D30" s="67"/>
      <c r="E30" s="67" t="s">
        <v>385</v>
      </c>
      <c r="F30" s="68"/>
      <c r="G30" s="68"/>
      <c r="H30" s="68">
        <f t="shared" si="3"/>
        <v>1260</v>
      </c>
      <c r="I30" s="67"/>
      <c r="J30" s="82"/>
    </row>
    <row r="31" spans="1:10" s="83" customFormat="1" x14ac:dyDescent="0.25">
      <c r="A31" s="67"/>
      <c r="B31" s="67"/>
      <c r="C31" s="67"/>
      <c r="D31" s="67"/>
      <c r="E31" s="67" t="s">
        <v>386</v>
      </c>
      <c r="F31" s="68"/>
      <c r="G31" s="68"/>
      <c r="H31" s="68">
        <f t="shared" si="3"/>
        <v>1260</v>
      </c>
      <c r="I31" s="67"/>
      <c r="J31" s="82"/>
    </row>
    <row r="32" spans="1:10" s="83" customFormat="1" x14ac:dyDescent="0.25">
      <c r="A32" s="20"/>
      <c r="B32" s="20"/>
      <c r="C32" s="23">
        <v>42271</v>
      </c>
      <c r="D32" s="20" t="s">
        <v>34</v>
      </c>
      <c r="E32" s="20" t="s">
        <v>426</v>
      </c>
      <c r="F32" s="24"/>
      <c r="G32" s="24">
        <v>1260</v>
      </c>
      <c r="H32" s="24">
        <f t="shared" si="3"/>
        <v>0</v>
      </c>
      <c r="I32" s="20"/>
      <c r="J32" s="82"/>
    </row>
    <row r="33" spans="1:10" s="83" customFormat="1" x14ac:dyDescent="0.25">
      <c r="A33" s="67"/>
      <c r="B33" s="67"/>
      <c r="C33" s="67"/>
      <c r="D33" s="67"/>
      <c r="E33" s="67" t="s">
        <v>420</v>
      </c>
      <c r="F33" s="68"/>
      <c r="G33" s="68"/>
      <c r="H33" s="68">
        <f t="shared" si="3"/>
        <v>0</v>
      </c>
      <c r="I33" s="67"/>
      <c r="J33" s="82"/>
    </row>
    <row r="34" spans="1:10" s="83" customFormat="1" x14ac:dyDescent="0.25">
      <c r="A34" s="67"/>
      <c r="B34" s="67"/>
      <c r="C34" s="67"/>
      <c r="D34" s="67"/>
      <c r="E34" s="67" t="s">
        <v>421</v>
      </c>
      <c r="F34" s="68"/>
      <c r="G34" s="68"/>
      <c r="H34" s="68">
        <f t="shared" si="3"/>
        <v>0</v>
      </c>
      <c r="I34" s="67"/>
      <c r="J34" s="82"/>
    </row>
    <row r="35" spans="1:10" s="83" customFormat="1" x14ac:dyDescent="0.25">
      <c r="A35" s="20"/>
      <c r="B35" s="20"/>
      <c r="C35" s="20"/>
      <c r="D35" s="20"/>
      <c r="E35" s="20"/>
      <c r="F35" s="24"/>
      <c r="G35" s="24"/>
      <c r="H35" s="24"/>
      <c r="I35" s="20"/>
      <c r="J35" s="82"/>
    </row>
    <row r="36" spans="1:10" x14ac:dyDescent="0.25">
      <c r="A36" s="15"/>
      <c r="B36" s="15"/>
      <c r="C36" s="3"/>
      <c r="D36" s="15"/>
      <c r="E36" s="15"/>
      <c r="F36" s="50"/>
      <c r="G36" s="51"/>
      <c r="H36" s="51"/>
      <c r="I36" s="15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0"/>
  <sheetViews>
    <sheetView workbookViewId="0">
      <pane ySplit="4" topLeftCell="A96" activePane="bottomLeft" state="frozen"/>
      <selection activeCell="E20" sqref="E20"/>
      <selection pane="bottomLeft" activeCell="D109" sqref="D109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215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214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0"/>
      <c r="B5" s="20"/>
      <c r="C5" s="30">
        <v>42052</v>
      </c>
      <c r="D5" s="20" t="s">
        <v>34</v>
      </c>
      <c r="E5" s="20" t="s">
        <v>168</v>
      </c>
      <c r="F5" s="31">
        <v>3000</v>
      </c>
      <c r="G5" s="24"/>
      <c r="H5" s="24">
        <f>F5-G5</f>
        <v>3000</v>
      </c>
      <c r="I5" s="20"/>
    </row>
    <row r="6" spans="1:13" x14ac:dyDescent="0.25">
      <c r="A6" s="67"/>
      <c r="B6" s="67"/>
      <c r="C6" s="71"/>
      <c r="D6" s="67"/>
      <c r="E6" s="67" t="s">
        <v>191</v>
      </c>
      <c r="F6" s="74"/>
      <c r="G6" s="74"/>
      <c r="H6" s="68">
        <f>H5+F6-G6</f>
        <v>3000</v>
      </c>
      <c r="I6" s="67"/>
    </row>
    <row r="7" spans="1:13" x14ac:dyDescent="0.25">
      <c r="A7" s="67"/>
      <c r="B7" s="67"/>
      <c r="C7" s="71"/>
      <c r="D7" s="67"/>
      <c r="E7" s="67" t="s">
        <v>131</v>
      </c>
      <c r="F7" s="74"/>
      <c r="G7" s="74"/>
      <c r="H7" s="68">
        <f t="shared" ref="H7:H70" si="0">H6+F7-G7</f>
        <v>3000</v>
      </c>
      <c r="I7" s="67"/>
    </row>
    <row r="8" spans="1:13" x14ac:dyDescent="0.25">
      <c r="A8" s="20"/>
      <c r="B8" s="20"/>
      <c r="C8" s="30">
        <v>42068</v>
      </c>
      <c r="D8" s="15" t="s">
        <v>91</v>
      </c>
      <c r="E8" s="15" t="s">
        <v>75</v>
      </c>
      <c r="F8" s="31">
        <v>649350</v>
      </c>
      <c r="G8" s="81"/>
      <c r="H8" s="24">
        <f t="shared" si="0"/>
        <v>652350</v>
      </c>
      <c r="I8" s="20"/>
    </row>
    <row r="9" spans="1:13" x14ac:dyDescent="0.25">
      <c r="A9" s="67"/>
      <c r="B9" s="67"/>
      <c r="C9" s="71"/>
      <c r="D9" s="67"/>
      <c r="E9" s="67" t="s">
        <v>219</v>
      </c>
      <c r="F9" s="74"/>
      <c r="G9" s="74"/>
      <c r="H9" s="68">
        <f t="shared" si="0"/>
        <v>652350</v>
      </c>
      <c r="I9" s="67"/>
    </row>
    <row r="10" spans="1:13" x14ac:dyDescent="0.25">
      <c r="A10" s="67"/>
      <c r="B10" s="67"/>
      <c r="C10" s="71"/>
      <c r="D10" s="67"/>
      <c r="E10" s="67" t="s">
        <v>220</v>
      </c>
      <c r="F10" s="74"/>
      <c r="G10" s="74"/>
      <c r="H10" s="68">
        <f t="shared" si="0"/>
        <v>652350</v>
      </c>
      <c r="I10" s="67"/>
    </row>
    <row r="11" spans="1:13" s="83" customFormat="1" x14ac:dyDescent="0.25">
      <c r="A11" s="20"/>
      <c r="B11" s="20"/>
      <c r="C11" s="30">
        <v>42111</v>
      </c>
      <c r="D11" s="20" t="s">
        <v>34</v>
      </c>
      <c r="E11" s="20" t="s">
        <v>250</v>
      </c>
      <c r="F11" s="81"/>
      <c r="G11" s="81">
        <v>4050</v>
      </c>
      <c r="H11" s="24">
        <f t="shared" si="0"/>
        <v>648300</v>
      </c>
      <c r="I11" s="20"/>
      <c r="J11" s="82"/>
    </row>
    <row r="12" spans="1:13" s="83" customFormat="1" x14ac:dyDescent="0.25">
      <c r="A12" s="20">
        <v>1</v>
      </c>
      <c r="B12" s="23">
        <v>42111</v>
      </c>
      <c r="C12" s="30"/>
      <c r="D12" s="20" t="s">
        <v>74</v>
      </c>
      <c r="E12" s="20" t="s">
        <v>238</v>
      </c>
      <c r="F12" s="81"/>
      <c r="G12" s="81">
        <v>6950</v>
      </c>
      <c r="H12" s="24">
        <f t="shared" si="0"/>
        <v>641350</v>
      </c>
      <c r="I12" s="20"/>
      <c r="J12" s="82"/>
    </row>
    <row r="13" spans="1:13" s="83" customFormat="1" x14ac:dyDescent="0.25">
      <c r="A13" s="20">
        <v>2</v>
      </c>
      <c r="B13" s="23">
        <v>42118</v>
      </c>
      <c r="C13" s="21"/>
      <c r="D13" s="20" t="s">
        <v>74</v>
      </c>
      <c r="E13" s="20" t="s">
        <v>238</v>
      </c>
      <c r="F13" s="81"/>
      <c r="G13" s="81">
        <v>6950</v>
      </c>
      <c r="H13" s="24">
        <f t="shared" si="0"/>
        <v>634400</v>
      </c>
      <c r="I13" s="20"/>
      <c r="J13" s="82"/>
    </row>
    <row r="14" spans="1:13" s="83" customFormat="1" x14ac:dyDescent="0.25">
      <c r="A14" s="20">
        <v>3</v>
      </c>
      <c r="B14" s="23">
        <v>42123</v>
      </c>
      <c r="C14" s="21"/>
      <c r="D14" s="20" t="s">
        <v>74</v>
      </c>
      <c r="E14" s="20" t="s">
        <v>238</v>
      </c>
      <c r="F14" s="81"/>
      <c r="G14" s="81">
        <v>19120</v>
      </c>
      <c r="H14" s="24">
        <f t="shared" si="0"/>
        <v>615280</v>
      </c>
      <c r="I14" s="20"/>
      <c r="J14" s="82"/>
    </row>
    <row r="15" spans="1:13" s="83" customFormat="1" x14ac:dyDescent="0.25">
      <c r="A15" s="20"/>
      <c r="B15" s="20"/>
      <c r="C15" s="30">
        <v>42124</v>
      </c>
      <c r="D15" s="20" t="s">
        <v>239</v>
      </c>
      <c r="E15" s="20" t="s">
        <v>240</v>
      </c>
      <c r="F15" s="81"/>
      <c r="G15" s="81">
        <v>77040</v>
      </c>
      <c r="H15" s="24">
        <f t="shared" si="0"/>
        <v>538240</v>
      </c>
      <c r="I15" s="20"/>
      <c r="J15" s="82"/>
      <c r="K15" s="82">
        <f>SUM(G12:G15)</f>
        <v>110060</v>
      </c>
    </row>
    <row r="16" spans="1:13" s="83" customFormat="1" x14ac:dyDescent="0.25">
      <c r="A16" s="20"/>
      <c r="B16" s="20"/>
      <c r="C16" s="54">
        <v>42124</v>
      </c>
      <c r="D16" s="15" t="s">
        <v>166</v>
      </c>
      <c r="E16" s="15" t="s">
        <v>164</v>
      </c>
      <c r="F16" s="81"/>
      <c r="G16" s="81">
        <v>42</v>
      </c>
      <c r="H16" s="24">
        <f t="shared" si="0"/>
        <v>538198</v>
      </c>
      <c r="I16" s="20"/>
      <c r="J16" s="82"/>
    </row>
    <row r="17" spans="1:11" s="83" customFormat="1" x14ac:dyDescent="0.25">
      <c r="A17" s="20"/>
      <c r="B17" s="20"/>
      <c r="C17" s="54">
        <v>42124</v>
      </c>
      <c r="D17" s="15" t="s">
        <v>166</v>
      </c>
      <c r="E17" s="15" t="s">
        <v>167</v>
      </c>
      <c r="F17" s="81"/>
      <c r="G17" s="81">
        <v>6.72</v>
      </c>
      <c r="H17" s="24">
        <f t="shared" si="0"/>
        <v>538191.28</v>
      </c>
      <c r="I17" s="20"/>
      <c r="J17" s="82"/>
    </row>
    <row r="18" spans="1:11" s="83" customFormat="1" x14ac:dyDescent="0.25">
      <c r="A18" s="67"/>
      <c r="B18" s="67"/>
      <c r="C18" s="71"/>
      <c r="D18" s="67"/>
      <c r="E18" s="67" t="s">
        <v>216</v>
      </c>
      <c r="F18" s="74"/>
      <c r="G18" s="68"/>
      <c r="H18" s="68">
        <f t="shared" si="0"/>
        <v>538191.28</v>
      </c>
      <c r="I18" s="67"/>
      <c r="J18" s="82"/>
    </row>
    <row r="19" spans="1:11" s="83" customFormat="1" x14ac:dyDescent="0.25">
      <c r="A19" s="67"/>
      <c r="B19" s="67"/>
      <c r="C19" s="71"/>
      <c r="D19" s="67"/>
      <c r="E19" s="67" t="s">
        <v>217</v>
      </c>
      <c r="F19" s="74"/>
      <c r="G19" s="68"/>
      <c r="H19" s="68">
        <f t="shared" si="0"/>
        <v>538191.28</v>
      </c>
      <c r="I19" s="67"/>
      <c r="J19" s="82"/>
    </row>
    <row r="20" spans="1:11" s="83" customFormat="1" x14ac:dyDescent="0.25">
      <c r="A20" s="20">
        <v>4</v>
      </c>
      <c r="B20" s="23">
        <v>42132</v>
      </c>
      <c r="C20" s="21"/>
      <c r="D20" s="20" t="s">
        <v>74</v>
      </c>
      <c r="E20" s="20" t="s">
        <v>238</v>
      </c>
      <c r="F20" s="81"/>
      <c r="G20" s="81">
        <v>7730</v>
      </c>
      <c r="H20" s="24">
        <f t="shared" si="0"/>
        <v>530461.28</v>
      </c>
      <c r="I20" s="20"/>
      <c r="J20" s="82"/>
    </row>
    <row r="21" spans="1:11" s="83" customFormat="1" x14ac:dyDescent="0.25">
      <c r="A21" s="20">
        <v>5</v>
      </c>
      <c r="B21" s="23">
        <v>42139</v>
      </c>
      <c r="C21" s="21"/>
      <c r="D21" s="20" t="s">
        <v>272</v>
      </c>
      <c r="E21" s="20" t="s">
        <v>238</v>
      </c>
      <c r="F21" s="81"/>
      <c r="G21" s="81">
        <v>9010</v>
      </c>
      <c r="H21" s="24">
        <f t="shared" si="0"/>
        <v>521451.28</v>
      </c>
      <c r="I21" s="20"/>
      <c r="J21" s="82"/>
    </row>
    <row r="22" spans="1:11" s="83" customFormat="1" x14ac:dyDescent="0.25">
      <c r="A22" s="20">
        <v>6</v>
      </c>
      <c r="B22" s="23">
        <v>42146</v>
      </c>
      <c r="C22" s="21"/>
      <c r="D22" s="20" t="s">
        <v>74</v>
      </c>
      <c r="E22" s="20" t="s">
        <v>238</v>
      </c>
      <c r="F22" s="81"/>
      <c r="G22" s="81">
        <v>15360</v>
      </c>
      <c r="H22" s="24">
        <f t="shared" si="0"/>
        <v>506091.28</v>
      </c>
      <c r="I22" s="20"/>
      <c r="J22" s="82"/>
    </row>
    <row r="23" spans="1:11" s="83" customFormat="1" x14ac:dyDescent="0.25">
      <c r="A23" s="20"/>
      <c r="B23" s="20"/>
      <c r="C23" s="30">
        <v>42149</v>
      </c>
      <c r="D23" s="20" t="s">
        <v>203</v>
      </c>
      <c r="E23" s="20" t="s">
        <v>273</v>
      </c>
      <c r="F23" s="81"/>
      <c r="G23" s="81">
        <v>26160.09</v>
      </c>
      <c r="H23" s="24">
        <f t="shared" si="0"/>
        <v>479931.19</v>
      </c>
      <c r="I23" s="20"/>
      <c r="J23" s="82"/>
    </row>
    <row r="24" spans="1:11" s="83" customFormat="1" x14ac:dyDescent="0.25">
      <c r="A24" s="20">
        <v>7</v>
      </c>
      <c r="B24" s="23">
        <v>42153</v>
      </c>
      <c r="C24" s="21"/>
      <c r="D24" s="20" t="s">
        <v>268</v>
      </c>
      <c r="E24" s="20" t="s">
        <v>238</v>
      </c>
      <c r="F24" s="81"/>
      <c r="G24" s="81">
        <v>13030</v>
      </c>
      <c r="H24" s="24">
        <f t="shared" si="0"/>
        <v>466901.19</v>
      </c>
      <c r="I24" s="20"/>
      <c r="J24" s="82"/>
    </row>
    <row r="25" spans="1:11" s="83" customFormat="1" x14ac:dyDescent="0.25">
      <c r="A25" s="20"/>
      <c r="B25" s="20"/>
      <c r="C25" s="30">
        <v>42153</v>
      </c>
      <c r="D25" s="20" t="s">
        <v>225</v>
      </c>
      <c r="E25" s="20" t="s">
        <v>226</v>
      </c>
      <c r="F25" s="81"/>
      <c r="G25" s="81">
        <v>17400</v>
      </c>
      <c r="H25" s="24">
        <f t="shared" si="0"/>
        <v>449501.19</v>
      </c>
      <c r="I25" s="20"/>
      <c r="J25" s="82"/>
      <c r="K25" s="82">
        <f>SUM(G20:G25)</f>
        <v>88690.09</v>
      </c>
    </row>
    <row r="26" spans="1:11" s="83" customFormat="1" x14ac:dyDescent="0.25">
      <c r="A26" s="20"/>
      <c r="B26" s="20"/>
      <c r="C26" s="30">
        <v>42153</v>
      </c>
      <c r="D26" s="15" t="s">
        <v>166</v>
      </c>
      <c r="E26" s="15" t="s">
        <v>164</v>
      </c>
      <c r="F26" s="81"/>
      <c r="G26" s="81">
        <v>56</v>
      </c>
      <c r="H26" s="24">
        <f t="shared" si="0"/>
        <v>449445.19</v>
      </c>
      <c r="I26" s="20"/>
      <c r="J26" s="82"/>
    </row>
    <row r="27" spans="1:11" s="83" customFormat="1" x14ac:dyDescent="0.25">
      <c r="A27" s="20"/>
      <c r="B27" s="20"/>
      <c r="C27" s="30">
        <v>42153</v>
      </c>
      <c r="D27" s="15" t="s">
        <v>166</v>
      </c>
      <c r="E27" s="15" t="s">
        <v>167</v>
      </c>
      <c r="F27" s="81"/>
      <c r="G27" s="81">
        <v>8.9600000000000009</v>
      </c>
      <c r="H27" s="24">
        <f t="shared" si="0"/>
        <v>449436.23</v>
      </c>
      <c r="I27" s="20"/>
      <c r="J27" s="82"/>
    </row>
    <row r="28" spans="1:11" s="83" customFormat="1" x14ac:dyDescent="0.25">
      <c r="A28" s="67"/>
      <c r="B28" s="67"/>
      <c r="C28" s="71"/>
      <c r="D28" s="67"/>
      <c r="E28" s="67" t="s">
        <v>243</v>
      </c>
      <c r="F28" s="74"/>
      <c r="G28" s="68"/>
      <c r="H28" s="68">
        <f t="shared" si="0"/>
        <v>449436.23</v>
      </c>
      <c r="I28" s="67"/>
      <c r="J28" s="82"/>
    </row>
    <row r="29" spans="1:11" s="83" customFormat="1" x14ac:dyDescent="0.25">
      <c r="A29" s="67"/>
      <c r="B29" s="67"/>
      <c r="C29" s="71"/>
      <c r="D29" s="67"/>
      <c r="E29" s="67" t="s">
        <v>244</v>
      </c>
      <c r="F29" s="74"/>
      <c r="G29" s="68"/>
      <c r="H29" s="68">
        <f t="shared" si="0"/>
        <v>449436.23</v>
      </c>
      <c r="I29" s="67"/>
      <c r="J29" s="82"/>
    </row>
    <row r="30" spans="1:11" s="83" customFormat="1" x14ac:dyDescent="0.25">
      <c r="A30" s="20"/>
      <c r="B30" s="20"/>
      <c r="C30" s="30">
        <v>42160</v>
      </c>
      <c r="D30" s="20" t="s">
        <v>72</v>
      </c>
      <c r="E30" s="20" t="s">
        <v>290</v>
      </c>
      <c r="F30" s="81"/>
      <c r="G30" s="81">
        <v>30856</v>
      </c>
      <c r="H30" s="24">
        <f t="shared" si="0"/>
        <v>418580.23</v>
      </c>
      <c r="I30" s="20"/>
      <c r="J30" s="82"/>
    </row>
    <row r="31" spans="1:11" s="83" customFormat="1" x14ac:dyDescent="0.25">
      <c r="A31" s="20"/>
      <c r="B31" s="20"/>
      <c r="C31" s="30">
        <v>42160</v>
      </c>
      <c r="D31" s="20" t="s">
        <v>211</v>
      </c>
      <c r="E31" s="20" t="s">
        <v>149</v>
      </c>
      <c r="F31" s="81"/>
      <c r="G31" s="81">
        <v>2373.41</v>
      </c>
      <c r="H31" s="24">
        <f t="shared" si="0"/>
        <v>416206.82</v>
      </c>
      <c r="I31" s="20"/>
      <c r="J31" s="82"/>
    </row>
    <row r="32" spans="1:11" s="83" customFormat="1" x14ac:dyDescent="0.25">
      <c r="A32" s="20">
        <v>8</v>
      </c>
      <c r="B32" s="23">
        <v>42160</v>
      </c>
      <c r="C32" s="21"/>
      <c r="D32" s="20" t="s">
        <v>268</v>
      </c>
      <c r="E32" s="20" t="s">
        <v>238</v>
      </c>
      <c r="F32" s="81"/>
      <c r="G32" s="81">
        <v>14300</v>
      </c>
      <c r="H32" s="24">
        <f t="shared" si="0"/>
        <v>401906.82</v>
      </c>
      <c r="I32" s="20"/>
      <c r="J32" s="82"/>
    </row>
    <row r="33" spans="1:11" s="83" customFormat="1" x14ac:dyDescent="0.25">
      <c r="A33" s="20">
        <v>9</v>
      </c>
      <c r="B33" s="23">
        <v>42167</v>
      </c>
      <c r="C33" s="21"/>
      <c r="D33" s="20" t="s">
        <v>268</v>
      </c>
      <c r="E33" s="20" t="s">
        <v>238</v>
      </c>
      <c r="F33" s="81"/>
      <c r="G33" s="81">
        <v>13350</v>
      </c>
      <c r="H33" s="24">
        <f t="shared" si="0"/>
        <v>388556.82</v>
      </c>
      <c r="I33" s="20"/>
      <c r="J33" s="82"/>
    </row>
    <row r="34" spans="1:11" s="83" customFormat="1" x14ac:dyDescent="0.25">
      <c r="A34" s="20">
        <v>10</v>
      </c>
      <c r="B34" s="23">
        <v>42174</v>
      </c>
      <c r="C34" s="21"/>
      <c r="D34" s="20" t="s">
        <v>268</v>
      </c>
      <c r="E34" s="20" t="s">
        <v>238</v>
      </c>
      <c r="F34" s="81"/>
      <c r="G34" s="81">
        <v>9760</v>
      </c>
      <c r="H34" s="24">
        <f t="shared" si="0"/>
        <v>378796.82</v>
      </c>
      <c r="I34" s="20"/>
      <c r="J34" s="82"/>
    </row>
    <row r="35" spans="1:11" s="83" customFormat="1" x14ac:dyDescent="0.25">
      <c r="A35" s="20">
        <v>11</v>
      </c>
      <c r="B35" s="23">
        <v>42181</v>
      </c>
      <c r="C35" s="21"/>
      <c r="D35" s="20" t="s">
        <v>268</v>
      </c>
      <c r="E35" s="20" t="s">
        <v>238</v>
      </c>
      <c r="F35" s="81"/>
      <c r="G35" s="81">
        <v>9520</v>
      </c>
      <c r="H35" s="24">
        <f t="shared" si="0"/>
        <v>369276.82</v>
      </c>
      <c r="I35" s="20"/>
      <c r="J35" s="82"/>
    </row>
    <row r="36" spans="1:11" s="83" customFormat="1" x14ac:dyDescent="0.25">
      <c r="A36" s="20"/>
      <c r="B36" s="20"/>
      <c r="C36" s="30">
        <v>42181</v>
      </c>
      <c r="D36" s="20" t="s">
        <v>225</v>
      </c>
      <c r="E36" s="20" t="s">
        <v>291</v>
      </c>
      <c r="F36" s="81"/>
      <c r="G36" s="81">
        <v>17400</v>
      </c>
      <c r="H36" s="24">
        <f t="shared" si="0"/>
        <v>351876.82</v>
      </c>
      <c r="I36" s="20"/>
      <c r="J36" s="82"/>
    </row>
    <row r="37" spans="1:11" s="83" customFormat="1" x14ac:dyDescent="0.25">
      <c r="A37" s="20"/>
      <c r="B37" s="20"/>
      <c r="C37" s="30">
        <v>42185</v>
      </c>
      <c r="D37" s="20" t="s">
        <v>203</v>
      </c>
      <c r="E37" s="20" t="s">
        <v>134</v>
      </c>
      <c r="F37" s="81"/>
      <c r="G37" s="81">
        <v>35080</v>
      </c>
      <c r="H37" s="24">
        <f t="shared" si="0"/>
        <v>316796.82</v>
      </c>
      <c r="I37" s="20"/>
      <c r="J37" s="82"/>
      <c r="K37" s="82">
        <f>SUM(G30:G37)</f>
        <v>132639.41</v>
      </c>
    </row>
    <row r="38" spans="1:11" s="83" customFormat="1" x14ac:dyDescent="0.25">
      <c r="A38" s="20"/>
      <c r="B38" s="20"/>
      <c r="C38" s="30">
        <v>42185</v>
      </c>
      <c r="D38" s="15" t="s">
        <v>166</v>
      </c>
      <c r="E38" s="15" t="s">
        <v>164</v>
      </c>
      <c r="F38" s="81"/>
      <c r="G38" s="81">
        <v>56</v>
      </c>
      <c r="H38" s="24">
        <f t="shared" si="0"/>
        <v>316740.82</v>
      </c>
      <c r="I38" s="20"/>
      <c r="J38" s="82"/>
    </row>
    <row r="39" spans="1:11" s="83" customFormat="1" x14ac:dyDescent="0.25">
      <c r="A39" s="20"/>
      <c r="B39" s="20"/>
      <c r="C39" s="30">
        <v>42185</v>
      </c>
      <c r="D39" s="15" t="s">
        <v>166</v>
      </c>
      <c r="E39" s="15" t="s">
        <v>167</v>
      </c>
      <c r="F39" s="81"/>
      <c r="G39" s="81">
        <v>8.9600000000000009</v>
      </c>
      <c r="H39" s="24">
        <f t="shared" si="0"/>
        <v>316731.86</v>
      </c>
      <c r="I39" s="20"/>
      <c r="J39" s="82"/>
    </row>
    <row r="40" spans="1:11" s="83" customFormat="1" x14ac:dyDescent="0.25">
      <c r="A40" s="67"/>
      <c r="B40" s="67"/>
      <c r="C40" s="71"/>
      <c r="D40" s="67"/>
      <c r="E40" s="67" t="s">
        <v>308</v>
      </c>
      <c r="F40" s="74"/>
      <c r="G40" s="68"/>
      <c r="H40" s="68">
        <f t="shared" si="0"/>
        <v>316731.86</v>
      </c>
      <c r="I40" s="67"/>
      <c r="J40" s="82"/>
    </row>
    <row r="41" spans="1:11" s="83" customFormat="1" x14ac:dyDescent="0.25">
      <c r="A41" s="67"/>
      <c r="B41" s="67"/>
      <c r="C41" s="71"/>
      <c r="D41" s="67"/>
      <c r="E41" s="67" t="s">
        <v>309</v>
      </c>
      <c r="F41" s="74"/>
      <c r="G41" s="68"/>
      <c r="H41" s="68">
        <f t="shared" si="0"/>
        <v>316731.86</v>
      </c>
      <c r="I41" s="67"/>
      <c r="J41" s="82"/>
    </row>
    <row r="42" spans="1:11" s="83" customFormat="1" x14ac:dyDescent="0.25">
      <c r="A42" s="20">
        <v>12</v>
      </c>
      <c r="B42" s="23">
        <v>42188</v>
      </c>
      <c r="C42" s="30"/>
      <c r="D42" s="15" t="s">
        <v>268</v>
      </c>
      <c r="E42" s="20" t="s">
        <v>238</v>
      </c>
      <c r="F42" s="81"/>
      <c r="G42" s="81">
        <v>7990</v>
      </c>
      <c r="H42" s="24">
        <f t="shared" si="0"/>
        <v>308741.86</v>
      </c>
      <c r="I42" s="20"/>
      <c r="J42" s="82"/>
    </row>
    <row r="43" spans="1:11" s="83" customFormat="1" x14ac:dyDescent="0.25">
      <c r="A43" s="20"/>
      <c r="B43" s="20"/>
      <c r="C43" s="30">
        <v>42191</v>
      </c>
      <c r="D43" s="15" t="s">
        <v>126</v>
      </c>
      <c r="E43" s="15" t="s">
        <v>331</v>
      </c>
      <c r="F43" s="81"/>
      <c r="G43" s="81">
        <v>4500</v>
      </c>
      <c r="H43" s="24">
        <f t="shared" si="0"/>
        <v>304241.86</v>
      </c>
      <c r="I43" s="20"/>
      <c r="J43" s="82"/>
    </row>
    <row r="44" spans="1:11" s="83" customFormat="1" x14ac:dyDescent="0.25">
      <c r="A44" s="20"/>
      <c r="B44" s="20"/>
      <c r="C44" s="30">
        <v>42191</v>
      </c>
      <c r="D44" s="15" t="s">
        <v>126</v>
      </c>
      <c r="E44" s="15" t="s">
        <v>332</v>
      </c>
      <c r="F44" s="81"/>
      <c r="G44" s="81">
        <v>14000.04</v>
      </c>
      <c r="H44" s="24">
        <f t="shared" si="0"/>
        <v>290241.82</v>
      </c>
      <c r="I44" s="20"/>
      <c r="J44" s="82"/>
    </row>
    <row r="45" spans="1:11" s="83" customFormat="1" x14ac:dyDescent="0.25">
      <c r="A45" s="20"/>
      <c r="B45" s="20"/>
      <c r="C45" s="30">
        <v>42192</v>
      </c>
      <c r="D45" s="20" t="s">
        <v>72</v>
      </c>
      <c r="E45" s="20" t="s">
        <v>333</v>
      </c>
      <c r="F45" s="81"/>
      <c r="G45" s="81">
        <v>41760</v>
      </c>
      <c r="H45" s="24">
        <f t="shared" si="0"/>
        <v>248481.82</v>
      </c>
      <c r="I45" s="20"/>
      <c r="J45" s="82"/>
    </row>
    <row r="46" spans="1:11" s="83" customFormat="1" x14ac:dyDescent="0.25">
      <c r="A46" s="20">
        <v>13</v>
      </c>
      <c r="B46" s="23">
        <v>42195</v>
      </c>
      <c r="C46" s="21"/>
      <c r="D46" s="20" t="s">
        <v>268</v>
      </c>
      <c r="E46" s="20" t="s">
        <v>238</v>
      </c>
      <c r="F46" s="81"/>
      <c r="G46" s="81">
        <v>14810</v>
      </c>
      <c r="H46" s="24">
        <f t="shared" si="0"/>
        <v>233671.82</v>
      </c>
      <c r="I46" s="20"/>
      <c r="J46" s="82"/>
    </row>
    <row r="47" spans="1:11" s="83" customFormat="1" x14ac:dyDescent="0.25">
      <c r="A47" s="20"/>
      <c r="B47" s="20"/>
      <c r="C47" s="30">
        <v>42201</v>
      </c>
      <c r="D47" s="20" t="s">
        <v>126</v>
      </c>
      <c r="E47" s="20" t="s">
        <v>240</v>
      </c>
      <c r="F47" s="81"/>
      <c r="G47" s="81">
        <v>77760.460000000006</v>
      </c>
      <c r="H47" s="24">
        <f t="shared" si="0"/>
        <v>155911.35999999999</v>
      </c>
      <c r="I47" s="20"/>
      <c r="J47" s="82"/>
    </row>
    <row r="48" spans="1:11" s="83" customFormat="1" x14ac:dyDescent="0.25">
      <c r="A48" s="20">
        <v>14</v>
      </c>
      <c r="B48" s="23">
        <v>42202</v>
      </c>
      <c r="C48" s="30"/>
      <c r="D48" s="20" t="s">
        <v>334</v>
      </c>
      <c r="E48" s="20" t="s">
        <v>238</v>
      </c>
      <c r="F48" s="81"/>
      <c r="G48" s="81">
        <v>14360</v>
      </c>
      <c r="H48" s="24">
        <f t="shared" si="0"/>
        <v>141551.35999999999</v>
      </c>
      <c r="I48" s="20"/>
      <c r="J48" s="82"/>
    </row>
    <row r="49" spans="1:11" s="83" customFormat="1" x14ac:dyDescent="0.25">
      <c r="A49" s="20"/>
      <c r="B49" s="20"/>
      <c r="C49" s="30">
        <v>42206</v>
      </c>
      <c r="D49" s="20" t="s">
        <v>335</v>
      </c>
      <c r="E49" s="20" t="s">
        <v>336</v>
      </c>
      <c r="F49" s="81"/>
      <c r="G49" s="81">
        <v>15001.16</v>
      </c>
      <c r="H49" s="24">
        <f t="shared" si="0"/>
        <v>126550.19999999998</v>
      </c>
      <c r="I49" s="20"/>
      <c r="J49" s="82"/>
    </row>
    <row r="50" spans="1:11" s="83" customFormat="1" x14ac:dyDescent="0.25">
      <c r="A50" s="20">
        <v>15</v>
      </c>
      <c r="B50" s="23">
        <v>42209</v>
      </c>
      <c r="C50" s="21"/>
      <c r="D50" s="20" t="s">
        <v>268</v>
      </c>
      <c r="E50" s="20" t="s">
        <v>238</v>
      </c>
      <c r="F50" s="81"/>
      <c r="G50" s="81">
        <v>16300</v>
      </c>
      <c r="H50" s="24">
        <f t="shared" si="0"/>
        <v>110250.19999999998</v>
      </c>
      <c r="I50" s="20"/>
      <c r="J50" s="82"/>
    </row>
    <row r="51" spans="1:11" s="83" customFormat="1" x14ac:dyDescent="0.25">
      <c r="A51" s="20"/>
      <c r="B51" s="20"/>
      <c r="C51" s="30">
        <v>42209</v>
      </c>
      <c r="D51" s="20" t="s">
        <v>72</v>
      </c>
      <c r="E51" s="20" t="s">
        <v>134</v>
      </c>
      <c r="F51" s="81"/>
      <c r="G51" s="81">
        <v>42559.41</v>
      </c>
      <c r="H51" s="24">
        <f t="shared" si="0"/>
        <v>67690.789999999979</v>
      </c>
      <c r="I51" s="20"/>
      <c r="J51" s="82"/>
    </row>
    <row r="52" spans="1:11" s="83" customFormat="1" x14ac:dyDescent="0.25">
      <c r="A52" s="20">
        <v>16</v>
      </c>
      <c r="B52" s="23">
        <v>42212</v>
      </c>
      <c r="C52" s="21"/>
      <c r="D52" s="20" t="s">
        <v>313</v>
      </c>
      <c r="E52" s="20" t="s">
        <v>337</v>
      </c>
      <c r="F52" s="81"/>
      <c r="G52" s="81">
        <v>7656</v>
      </c>
      <c r="H52" s="24">
        <f t="shared" si="0"/>
        <v>60034.789999999979</v>
      </c>
      <c r="I52" s="20"/>
      <c r="J52" s="82"/>
    </row>
    <row r="53" spans="1:11" s="83" customFormat="1" x14ac:dyDescent="0.25">
      <c r="A53" s="20"/>
      <c r="B53" s="20"/>
      <c r="C53" s="30">
        <v>42212</v>
      </c>
      <c r="D53" s="20" t="s">
        <v>169</v>
      </c>
      <c r="E53" s="20" t="s">
        <v>196</v>
      </c>
      <c r="F53" s="81"/>
      <c r="G53" s="81">
        <v>32541.48</v>
      </c>
      <c r="H53" s="24">
        <f t="shared" si="0"/>
        <v>27493.309999999979</v>
      </c>
      <c r="I53" s="20"/>
      <c r="J53" s="82"/>
    </row>
    <row r="54" spans="1:11" s="83" customFormat="1" x14ac:dyDescent="0.25">
      <c r="A54" s="20"/>
      <c r="B54" s="20"/>
      <c r="C54" s="30">
        <v>42212</v>
      </c>
      <c r="D54" s="20" t="s">
        <v>126</v>
      </c>
      <c r="E54" s="20" t="s">
        <v>134</v>
      </c>
      <c r="F54" s="81"/>
      <c r="G54" s="81">
        <v>20435.939999999999</v>
      </c>
      <c r="H54" s="24">
        <f t="shared" si="0"/>
        <v>7057.3699999999808</v>
      </c>
      <c r="I54" s="20"/>
      <c r="J54" s="82"/>
      <c r="K54" s="82">
        <f>SUM(G42:G54)</f>
        <v>309674.49</v>
      </c>
    </row>
    <row r="55" spans="1:11" s="83" customFormat="1" x14ac:dyDescent="0.25">
      <c r="A55" s="20"/>
      <c r="B55" s="20"/>
      <c r="C55" s="30">
        <v>42216</v>
      </c>
      <c r="D55" s="20" t="s">
        <v>166</v>
      </c>
      <c r="E55" s="20" t="s">
        <v>353</v>
      </c>
      <c r="F55" s="81"/>
      <c r="G55" s="81">
        <v>900</v>
      </c>
      <c r="H55" s="24">
        <f t="shared" si="0"/>
        <v>6157.3699999999808</v>
      </c>
      <c r="I55" s="20"/>
      <c r="J55" s="82"/>
    </row>
    <row r="56" spans="1:11" s="83" customFormat="1" x14ac:dyDescent="0.25">
      <c r="A56" s="20"/>
      <c r="B56" s="20"/>
      <c r="C56" s="30">
        <v>42216</v>
      </c>
      <c r="D56" s="20" t="s">
        <v>166</v>
      </c>
      <c r="E56" s="20" t="s">
        <v>167</v>
      </c>
      <c r="F56" s="81"/>
      <c r="G56" s="81">
        <v>144</v>
      </c>
      <c r="H56" s="24">
        <f t="shared" si="0"/>
        <v>6013.3699999999808</v>
      </c>
      <c r="I56" s="20"/>
      <c r="J56" s="82"/>
    </row>
    <row r="57" spans="1:11" s="83" customFormat="1" x14ac:dyDescent="0.25">
      <c r="A57" s="20"/>
      <c r="B57" s="20"/>
      <c r="C57" s="30">
        <v>42216</v>
      </c>
      <c r="D57" s="20" t="s">
        <v>166</v>
      </c>
      <c r="E57" s="20" t="s">
        <v>354</v>
      </c>
      <c r="F57" s="81">
        <v>900</v>
      </c>
      <c r="G57" s="81"/>
      <c r="H57" s="24">
        <f t="shared" si="0"/>
        <v>6913.3699999999808</v>
      </c>
      <c r="I57" s="20"/>
      <c r="J57" s="82"/>
    </row>
    <row r="58" spans="1:11" s="83" customFormat="1" x14ac:dyDescent="0.25">
      <c r="A58" s="20"/>
      <c r="B58" s="20"/>
      <c r="C58" s="30">
        <v>42216</v>
      </c>
      <c r="D58" s="20" t="s">
        <v>166</v>
      </c>
      <c r="E58" s="20" t="s">
        <v>355</v>
      </c>
      <c r="F58" s="81">
        <v>144</v>
      </c>
      <c r="G58" s="81"/>
      <c r="H58" s="24">
        <f t="shared" si="0"/>
        <v>7057.3699999999808</v>
      </c>
      <c r="I58" s="20"/>
      <c r="J58" s="82"/>
    </row>
    <row r="59" spans="1:11" s="83" customFormat="1" x14ac:dyDescent="0.25">
      <c r="A59" s="20"/>
      <c r="B59" s="20"/>
      <c r="C59" s="30">
        <v>42216</v>
      </c>
      <c r="D59" s="20" t="s">
        <v>166</v>
      </c>
      <c r="E59" s="20" t="s">
        <v>164</v>
      </c>
      <c r="F59" s="81"/>
      <c r="G59" s="81">
        <v>70</v>
      </c>
      <c r="H59" s="24">
        <f t="shared" si="0"/>
        <v>6987.3699999999808</v>
      </c>
      <c r="I59" s="20"/>
      <c r="J59" s="82"/>
    </row>
    <row r="60" spans="1:11" s="83" customFormat="1" x14ac:dyDescent="0.25">
      <c r="A60" s="20"/>
      <c r="B60" s="20"/>
      <c r="C60" s="30">
        <v>42216</v>
      </c>
      <c r="D60" s="20" t="s">
        <v>166</v>
      </c>
      <c r="E60" s="20" t="s">
        <v>167</v>
      </c>
      <c r="F60" s="81"/>
      <c r="G60" s="81">
        <v>11.2</v>
      </c>
      <c r="H60" s="24">
        <f t="shared" si="0"/>
        <v>6976.169999999981</v>
      </c>
      <c r="I60" s="20"/>
      <c r="J60" s="82"/>
    </row>
    <row r="61" spans="1:11" s="83" customFormat="1" x14ac:dyDescent="0.25">
      <c r="A61" s="67"/>
      <c r="B61" s="67"/>
      <c r="C61" s="71"/>
      <c r="D61" s="67"/>
      <c r="E61" s="67" t="s">
        <v>356</v>
      </c>
      <c r="F61" s="74"/>
      <c r="G61" s="68"/>
      <c r="H61" s="68">
        <f t="shared" si="0"/>
        <v>6976.169999999981</v>
      </c>
      <c r="I61" s="67"/>
      <c r="J61" s="82"/>
    </row>
    <row r="62" spans="1:11" s="83" customFormat="1" x14ac:dyDescent="0.25">
      <c r="A62" s="67"/>
      <c r="B62" s="67"/>
      <c r="C62" s="71"/>
      <c r="D62" s="67"/>
      <c r="E62" s="67" t="s">
        <v>350</v>
      </c>
      <c r="F62" s="74"/>
      <c r="G62" s="68"/>
      <c r="H62" s="68">
        <f t="shared" si="0"/>
        <v>6976.169999999981</v>
      </c>
      <c r="I62" s="67"/>
      <c r="J62" s="82"/>
    </row>
    <row r="63" spans="1:11" s="83" customFormat="1" x14ac:dyDescent="0.25">
      <c r="A63" s="20"/>
      <c r="B63" s="20"/>
      <c r="C63" s="30">
        <v>42222</v>
      </c>
      <c r="D63" s="15" t="s">
        <v>91</v>
      </c>
      <c r="E63" s="15" t="s">
        <v>75</v>
      </c>
      <c r="F63" s="31">
        <v>649350</v>
      </c>
      <c r="G63" s="24"/>
      <c r="H63" s="24">
        <f t="shared" si="0"/>
        <v>656326.16999999993</v>
      </c>
      <c r="I63" s="20"/>
      <c r="J63" s="82"/>
    </row>
    <row r="64" spans="1:11" s="83" customFormat="1" x14ac:dyDescent="0.25">
      <c r="A64" s="20">
        <v>18</v>
      </c>
      <c r="B64" s="23">
        <v>42223</v>
      </c>
      <c r="C64" s="21"/>
      <c r="D64" s="20" t="s">
        <v>268</v>
      </c>
      <c r="E64" s="20" t="s">
        <v>238</v>
      </c>
      <c r="F64" s="81"/>
      <c r="G64" s="81">
        <v>15970</v>
      </c>
      <c r="H64" s="24">
        <f t="shared" si="0"/>
        <v>640356.16999999993</v>
      </c>
      <c r="I64" s="20"/>
      <c r="J64" s="82"/>
    </row>
    <row r="65" spans="1:11" s="83" customFormat="1" x14ac:dyDescent="0.25">
      <c r="A65" s="20">
        <v>19</v>
      </c>
      <c r="B65" s="23">
        <v>42223</v>
      </c>
      <c r="C65" s="21"/>
      <c r="D65" s="20" t="s">
        <v>268</v>
      </c>
      <c r="E65" s="20" t="s">
        <v>238</v>
      </c>
      <c r="F65" s="81"/>
      <c r="G65" s="81">
        <v>8820</v>
      </c>
      <c r="H65" s="24">
        <f t="shared" si="0"/>
        <v>631536.16999999993</v>
      </c>
      <c r="I65" s="20"/>
      <c r="J65" s="82"/>
    </row>
    <row r="66" spans="1:11" s="83" customFormat="1" x14ac:dyDescent="0.25">
      <c r="A66" s="20"/>
      <c r="B66" s="20"/>
      <c r="C66" s="30">
        <v>42228</v>
      </c>
      <c r="D66" s="20" t="s">
        <v>126</v>
      </c>
      <c r="E66" s="20" t="s">
        <v>378</v>
      </c>
      <c r="F66" s="81"/>
      <c r="G66" s="81">
        <v>8950.5400000000009</v>
      </c>
      <c r="H66" s="24">
        <f t="shared" si="0"/>
        <v>622585.62999999989</v>
      </c>
      <c r="I66" s="20"/>
      <c r="J66" s="82"/>
    </row>
    <row r="67" spans="1:11" s="83" customFormat="1" x14ac:dyDescent="0.25">
      <c r="A67" s="20"/>
      <c r="B67" s="20"/>
      <c r="C67" s="30">
        <v>42228</v>
      </c>
      <c r="D67" s="20" t="s">
        <v>126</v>
      </c>
      <c r="E67" s="20" t="s">
        <v>126</v>
      </c>
      <c r="F67" s="81"/>
      <c r="G67" s="81">
        <v>21122.5</v>
      </c>
      <c r="H67" s="24">
        <f t="shared" si="0"/>
        <v>601463.12999999989</v>
      </c>
      <c r="I67" s="20"/>
      <c r="J67" s="82"/>
    </row>
    <row r="68" spans="1:11" s="83" customFormat="1" x14ac:dyDescent="0.25">
      <c r="A68" s="20"/>
      <c r="B68" s="20"/>
      <c r="C68" s="30">
        <v>42228</v>
      </c>
      <c r="D68" s="20" t="s">
        <v>225</v>
      </c>
      <c r="E68" s="20" t="s">
        <v>105</v>
      </c>
      <c r="F68" s="81"/>
      <c r="G68" s="81">
        <v>26100</v>
      </c>
      <c r="H68" s="24">
        <f t="shared" si="0"/>
        <v>575363.12999999989</v>
      </c>
      <c r="I68" s="20"/>
      <c r="J68" s="82"/>
    </row>
    <row r="69" spans="1:11" s="83" customFormat="1" x14ac:dyDescent="0.25">
      <c r="A69" s="20"/>
      <c r="B69" s="20"/>
      <c r="C69" s="30">
        <v>42230</v>
      </c>
      <c r="D69" s="20" t="s">
        <v>203</v>
      </c>
      <c r="E69" s="20" t="s">
        <v>379</v>
      </c>
      <c r="F69" s="81"/>
      <c r="G69" s="81">
        <v>42000.04</v>
      </c>
      <c r="H69" s="24">
        <f t="shared" si="0"/>
        <v>533363.08999999985</v>
      </c>
      <c r="I69" s="20"/>
      <c r="J69" s="82"/>
    </row>
    <row r="70" spans="1:11" s="83" customFormat="1" x14ac:dyDescent="0.25">
      <c r="A70" s="20">
        <v>20</v>
      </c>
      <c r="B70" s="23">
        <v>42230</v>
      </c>
      <c r="C70" s="21"/>
      <c r="D70" s="20" t="s">
        <v>268</v>
      </c>
      <c r="E70" s="20" t="s">
        <v>238</v>
      </c>
      <c r="F70" s="81"/>
      <c r="G70" s="81">
        <v>9700</v>
      </c>
      <c r="H70" s="24">
        <f t="shared" si="0"/>
        <v>523663.08999999985</v>
      </c>
      <c r="I70" s="20"/>
      <c r="J70" s="82"/>
    </row>
    <row r="71" spans="1:11" s="83" customFormat="1" x14ac:dyDescent="0.25">
      <c r="A71" s="20"/>
      <c r="B71" s="20"/>
      <c r="C71" s="30">
        <v>42233</v>
      </c>
      <c r="D71" s="20" t="s">
        <v>211</v>
      </c>
      <c r="E71" s="20" t="s">
        <v>149</v>
      </c>
      <c r="F71" s="81"/>
      <c r="G71" s="81">
        <v>6363.07</v>
      </c>
      <c r="H71" s="24">
        <f t="shared" ref="H71:H107" si="1">H70+F71-G71</f>
        <v>517300.01999999984</v>
      </c>
      <c r="I71" s="20"/>
      <c r="J71" s="82"/>
    </row>
    <row r="72" spans="1:11" s="83" customFormat="1" x14ac:dyDescent="0.25">
      <c r="A72" s="20"/>
      <c r="B72" s="20"/>
      <c r="C72" s="30">
        <v>42233</v>
      </c>
      <c r="D72" s="20" t="s">
        <v>335</v>
      </c>
      <c r="E72" s="20" t="s">
        <v>372</v>
      </c>
      <c r="F72" s="81"/>
      <c r="G72" s="81">
        <v>15001.21</v>
      </c>
      <c r="H72" s="24">
        <f t="shared" si="1"/>
        <v>502298.80999999982</v>
      </c>
      <c r="I72" s="20"/>
      <c r="J72" s="82"/>
    </row>
    <row r="73" spans="1:11" s="83" customFormat="1" x14ac:dyDescent="0.25">
      <c r="A73" s="20">
        <v>21</v>
      </c>
      <c r="B73" s="23">
        <v>42237</v>
      </c>
      <c r="C73" s="21"/>
      <c r="D73" s="20" t="s">
        <v>268</v>
      </c>
      <c r="E73" s="20" t="s">
        <v>238</v>
      </c>
      <c r="F73" s="81"/>
      <c r="G73" s="81">
        <v>9805</v>
      </c>
      <c r="H73" s="24">
        <f t="shared" si="1"/>
        <v>492493.80999999982</v>
      </c>
      <c r="I73" s="20"/>
      <c r="J73" s="82"/>
    </row>
    <row r="74" spans="1:11" s="83" customFormat="1" x14ac:dyDescent="0.25">
      <c r="A74" s="20"/>
      <c r="B74" s="20"/>
      <c r="C74" s="30">
        <v>42241</v>
      </c>
      <c r="D74" s="20" t="s">
        <v>72</v>
      </c>
      <c r="E74" s="20" t="s">
        <v>380</v>
      </c>
      <c r="F74" s="81"/>
      <c r="G74" s="81">
        <v>16680.8</v>
      </c>
      <c r="H74" s="24">
        <f t="shared" si="1"/>
        <v>475813.00999999983</v>
      </c>
      <c r="I74" s="20"/>
      <c r="J74" s="82"/>
    </row>
    <row r="75" spans="1:11" s="83" customFormat="1" x14ac:dyDescent="0.25">
      <c r="A75" s="20"/>
      <c r="B75" s="20"/>
      <c r="C75" s="30">
        <v>42242</v>
      </c>
      <c r="D75" s="20" t="s">
        <v>169</v>
      </c>
      <c r="E75" s="20" t="s">
        <v>381</v>
      </c>
      <c r="F75" s="81"/>
      <c r="G75" s="81">
        <v>5080.8</v>
      </c>
      <c r="H75" s="24">
        <f t="shared" si="1"/>
        <v>470732.20999999985</v>
      </c>
      <c r="I75" s="20"/>
      <c r="J75" s="82"/>
    </row>
    <row r="76" spans="1:11" s="83" customFormat="1" x14ac:dyDescent="0.25">
      <c r="A76" s="20">
        <v>22</v>
      </c>
      <c r="B76" s="23">
        <v>42244</v>
      </c>
      <c r="C76" s="21"/>
      <c r="D76" s="20" t="s">
        <v>268</v>
      </c>
      <c r="E76" s="20" t="s">
        <v>238</v>
      </c>
      <c r="F76" s="81"/>
      <c r="G76" s="81">
        <v>12890</v>
      </c>
      <c r="H76" s="24">
        <f t="shared" si="1"/>
        <v>457842.20999999985</v>
      </c>
      <c r="I76" s="20"/>
      <c r="J76" s="82"/>
    </row>
    <row r="77" spans="1:11" s="83" customFormat="1" x14ac:dyDescent="0.25">
      <c r="A77" s="20"/>
      <c r="B77" s="20"/>
      <c r="C77" s="30">
        <v>42244</v>
      </c>
      <c r="D77" s="20" t="s">
        <v>203</v>
      </c>
      <c r="E77" s="20" t="s">
        <v>382</v>
      </c>
      <c r="F77" s="81"/>
      <c r="G77" s="81">
        <v>16302.04</v>
      </c>
      <c r="H77" s="24">
        <f t="shared" si="1"/>
        <v>441540.16999999987</v>
      </c>
      <c r="I77" s="20"/>
      <c r="J77" s="82"/>
    </row>
    <row r="78" spans="1:11" s="83" customFormat="1" x14ac:dyDescent="0.25">
      <c r="A78" s="20"/>
      <c r="B78" s="20"/>
      <c r="C78" s="30">
        <v>42247</v>
      </c>
      <c r="D78" s="20" t="s">
        <v>166</v>
      </c>
      <c r="E78" s="20" t="s">
        <v>164</v>
      </c>
      <c r="F78" s="81"/>
      <c r="G78" s="81">
        <v>70</v>
      </c>
      <c r="H78" s="24">
        <f t="shared" si="1"/>
        <v>441470.16999999987</v>
      </c>
      <c r="I78" s="20"/>
      <c r="J78" s="82"/>
    </row>
    <row r="79" spans="1:11" s="83" customFormat="1" x14ac:dyDescent="0.25">
      <c r="A79" s="20"/>
      <c r="B79" s="20"/>
      <c r="C79" s="30">
        <v>42247</v>
      </c>
      <c r="D79" s="20" t="s">
        <v>166</v>
      </c>
      <c r="E79" s="20" t="s">
        <v>167</v>
      </c>
      <c r="F79" s="81"/>
      <c r="G79" s="81">
        <v>11.2</v>
      </c>
      <c r="H79" s="24">
        <f t="shared" si="1"/>
        <v>441458.96999999986</v>
      </c>
      <c r="I79" s="20"/>
      <c r="J79" s="82"/>
      <c r="K79" s="82">
        <f>SUM(G63:G77)</f>
        <v>214786</v>
      </c>
    </row>
    <row r="80" spans="1:11" s="83" customFormat="1" x14ac:dyDescent="0.25">
      <c r="A80" s="67"/>
      <c r="B80" s="67"/>
      <c r="C80" s="67"/>
      <c r="D80" s="67"/>
      <c r="E80" s="67" t="s">
        <v>385</v>
      </c>
      <c r="F80" s="68"/>
      <c r="G80" s="68"/>
      <c r="H80" s="68">
        <f t="shared" si="1"/>
        <v>441458.96999999986</v>
      </c>
      <c r="I80" s="67"/>
      <c r="J80" s="82"/>
    </row>
    <row r="81" spans="1:10" s="83" customFormat="1" x14ac:dyDescent="0.25">
      <c r="A81" s="67"/>
      <c r="B81" s="67"/>
      <c r="C81" s="67"/>
      <c r="D81" s="67"/>
      <c r="E81" s="67" t="s">
        <v>386</v>
      </c>
      <c r="F81" s="68"/>
      <c r="G81" s="68"/>
      <c r="H81" s="68">
        <f t="shared" si="1"/>
        <v>441458.96999999986</v>
      </c>
      <c r="I81" s="67"/>
      <c r="J81" s="82"/>
    </row>
    <row r="82" spans="1:10" s="83" customFormat="1" x14ac:dyDescent="0.25">
      <c r="A82" s="20">
        <v>23</v>
      </c>
      <c r="B82" s="23">
        <v>42251</v>
      </c>
      <c r="C82" s="21"/>
      <c r="D82" s="20" t="s">
        <v>268</v>
      </c>
      <c r="E82" s="20" t="s">
        <v>238</v>
      </c>
      <c r="F82" s="81"/>
      <c r="G82" s="81">
        <v>13920</v>
      </c>
      <c r="H82" s="24">
        <f t="shared" si="1"/>
        <v>427538.96999999986</v>
      </c>
      <c r="I82" s="20"/>
      <c r="J82" s="82"/>
    </row>
    <row r="83" spans="1:10" s="83" customFormat="1" x14ac:dyDescent="0.25">
      <c r="A83" s="20">
        <v>24</v>
      </c>
      <c r="B83" s="23">
        <v>42254</v>
      </c>
      <c r="C83" s="21"/>
      <c r="D83" s="20" t="s">
        <v>313</v>
      </c>
      <c r="E83" s="20" t="s">
        <v>401</v>
      </c>
      <c r="F83" s="81"/>
      <c r="G83" s="81">
        <v>8073.89</v>
      </c>
      <c r="H83" s="24">
        <f t="shared" si="1"/>
        <v>419465.07999999984</v>
      </c>
      <c r="I83" s="20"/>
      <c r="J83" s="82"/>
    </row>
    <row r="84" spans="1:10" s="83" customFormat="1" x14ac:dyDescent="0.25">
      <c r="A84" s="20"/>
      <c r="B84" s="20"/>
      <c r="C84" s="30">
        <v>42257</v>
      </c>
      <c r="D84" s="20" t="s">
        <v>402</v>
      </c>
      <c r="E84" s="20" t="s">
        <v>408</v>
      </c>
      <c r="F84" s="81"/>
      <c r="G84" s="81">
        <v>32955.599999999999</v>
      </c>
      <c r="H84" s="24">
        <f t="shared" si="1"/>
        <v>386509.47999999986</v>
      </c>
      <c r="I84" s="20"/>
      <c r="J84" s="82"/>
    </row>
    <row r="85" spans="1:10" s="83" customFormat="1" x14ac:dyDescent="0.25">
      <c r="A85" s="20"/>
      <c r="B85" s="20"/>
      <c r="C85" s="30">
        <v>42258</v>
      </c>
      <c r="D85" s="20" t="s">
        <v>169</v>
      </c>
      <c r="E85" s="20" t="s">
        <v>341</v>
      </c>
      <c r="F85" s="81"/>
      <c r="G85" s="81">
        <v>1794.93</v>
      </c>
      <c r="H85" s="24">
        <f t="shared" si="1"/>
        <v>384714.54999999987</v>
      </c>
      <c r="I85" s="20"/>
      <c r="J85" s="82"/>
    </row>
    <row r="86" spans="1:10" s="83" customFormat="1" x14ac:dyDescent="0.25">
      <c r="A86" s="20"/>
      <c r="B86" s="20"/>
      <c r="C86" s="30">
        <v>42258</v>
      </c>
      <c r="D86" s="20" t="s">
        <v>169</v>
      </c>
      <c r="E86" s="20" t="s">
        <v>403</v>
      </c>
      <c r="F86" s="81"/>
      <c r="G86" s="81">
        <v>1299.99</v>
      </c>
      <c r="H86" s="24">
        <f t="shared" si="1"/>
        <v>383414.55999999988</v>
      </c>
      <c r="I86" s="20"/>
      <c r="J86" s="82"/>
    </row>
    <row r="87" spans="1:10" s="83" customFormat="1" x14ac:dyDescent="0.25">
      <c r="A87" s="20"/>
      <c r="B87" s="20"/>
      <c r="C87" s="30">
        <v>42258</v>
      </c>
      <c r="D87" s="20" t="s">
        <v>169</v>
      </c>
      <c r="E87" s="20" t="s">
        <v>381</v>
      </c>
      <c r="F87" s="81"/>
      <c r="G87" s="81">
        <v>1947.64</v>
      </c>
      <c r="H87" s="24">
        <f t="shared" si="1"/>
        <v>381466.91999999987</v>
      </c>
      <c r="I87" s="20"/>
      <c r="J87" s="82"/>
    </row>
    <row r="88" spans="1:10" s="83" customFormat="1" x14ac:dyDescent="0.25">
      <c r="A88" s="20"/>
      <c r="B88" s="20"/>
      <c r="C88" s="30">
        <v>42258</v>
      </c>
      <c r="D88" s="20" t="s">
        <v>169</v>
      </c>
      <c r="E88" s="20" t="s">
        <v>404</v>
      </c>
      <c r="F88" s="81"/>
      <c r="G88" s="81">
        <v>1995.2</v>
      </c>
      <c r="H88" s="24">
        <f t="shared" si="1"/>
        <v>379471.71999999986</v>
      </c>
      <c r="I88" s="20"/>
      <c r="J88" s="82"/>
    </row>
    <row r="89" spans="1:10" s="83" customFormat="1" x14ac:dyDescent="0.25">
      <c r="A89" s="20"/>
      <c r="B89" s="20"/>
      <c r="C89" s="30">
        <v>42258</v>
      </c>
      <c r="D89" s="20" t="s">
        <v>211</v>
      </c>
      <c r="E89" s="20" t="s">
        <v>149</v>
      </c>
      <c r="F89" s="81"/>
      <c r="G89" s="81">
        <v>3328</v>
      </c>
      <c r="H89" s="24">
        <f t="shared" si="1"/>
        <v>376143.71999999986</v>
      </c>
      <c r="I89" s="20"/>
      <c r="J89" s="82"/>
    </row>
    <row r="90" spans="1:10" s="83" customFormat="1" x14ac:dyDescent="0.25">
      <c r="A90" s="20"/>
      <c r="B90" s="20"/>
      <c r="C90" s="30">
        <v>42258</v>
      </c>
      <c r="D90" s="20" t="s">
        <v>169</v>
      </c>
      <c r="E90" s="20" t="s">
        <v>405</v>
      </c>
      <c r="F90" s="81"/>
      <c r="G90" s="81">
        <v>5006.5600000000004</v>
      </c>
      <c r="H90" s="24">
        <f t="shared" si="1"/>
        <v>371137.15999999986</v>
      </c>
      <c r="I90" s="20"/>
      <c r="J90" s="82"/>
    </row>
    <row r="91" spans="1:10" s="83" customFormat="1" x14ac:dyDescent="0.25">
      <c r="A91" s="20"/>
      <c r="B91" s="20"/>
      <c r="C91" s="30">
        <v>42258</v>
      </c>
      <c r="D91" s="20" t="s">
        <v>126</v>
      </c>
      <c r="E91" s="20" t="s">
        <v>240</v>
      </c>
      <c r="F91" s="81"/>
      <c r="G91" s="81">
        <v>32701.56</v>
      </c>
      <c r="H91" s="24">
        <f t="shared" si="1"/>
        <v>338435.59999999986</v>
      </c>
      <c r="I91" s="20"/>
      <c r="J91" s="82"/>
    </row>
    <row r="92" spans="1:10" s="83" customFormat="1" x14ac:dyDescent="0.25">
      <c r="A92" s="20"/>
      <c r="B92" s="20"/>
      <c r="C92" s="30">
        <v>42258</v>
      </c>
      <c r="D92" s="20" t="s">
        <v>126</v>
      </c>
      <c r="E92" s="20" t="s">
        <v>406</v>
      </c>
      <c r="F92" s="81"/>
      <c r="G92" s="81">
        <v>5470</v>
      </c>
      <c r="H92" s="24">
        <f t="shared" si="1"/>
        <v>332965.59999999986</v>
      </c>
      <c r="I92" s="20"/>
      <c r="J92" s="82"/>
    </row>
    <row r="93" spans="1:10" s="83" customFormat="1" x14ac:dyDescent="0.25">
      <c r="A93" s="20">
        <v>25</v>
      </c>
      <c r="B93" s="23">
        <v>42258</v>
      </c>
      <c r="C93" s="21"/>
      <c r="D93" s="20" t="s">
        <v>268</v>
      </c>
      <c r="E93" s="20" t="s">
        <v>238</v>
      </c>
      <c r="F93" s="81"/>
      <c r="G93" s="81">
        <v>16835</v>
      </c>
      <c r="H93" s="24">
        <f t="shared" si="1"/>
        <v>316130.59999999986</v>
      </c>
      <c r="I93" s="20"/>
      <c r="J93" s="82"/>
    </row>
    <row r="94" spans="1:10" s="83" customFormat="1" x14ac:dyDescent="0.25">
      <c r="A94" s="20">
        <v>26</v>
      </c>
      <c r="B94" s="23">
        <v>42261</v>
      </c>
      <c r="C94" s="21"/>
      <c r="D94" s="20" t="s">
        <v>313</v>
      </c>
      <c r="E94" s="20" t="s">
        <v>407</v>
      </c>
      <c r="F94" s="81"/>
      <c r="G94" s="81">
        <v>8073.89</v>
      </c>
      <c r="H94" s="24">
        <f t="shared" si="1"/>
        <v>308056.70999999985</v>
      </c>
      <c r="I94" s="20"/>
      <c r="J94" s="82"/>
    </row>
    <row r="95" spans="1:10" s="83" customFormat="1" x14ac:dyDescent="0.25">
      <c r="A95" s="20"/>
      <c r="B95" s="20"/>
      <c r="C95" s="30">
        <v>42261</v>
      </c>
      <c r="D95" s="20" t="s">
        <v>402</v>
      </c>
      <c r="E95" s="20" t="s">
        <v>409</v>
      </c>
      <c r="F95" s="81"/>
      <c r="G95" s="81">
        <v>32955.599999999999</v>
      </c>
      <c r="H95" s="24">
        <f t="shared" si="1"/>
        <v>275101.10999999987</v>
      </c>
      <c r="I95" s="20"/>
      <c r="J95" s="82"/>
    </row>
    <row r="96" spans="1:10" s="83" customFormat="1" x14ac:dyDescent="0.25">
      <c r="A96" s="20">
        <v>27</v>
      </c>
      <c r="B96" s="23">
        <v>42265</v>
      </c>
      <c r="C96" s="21"/>
      <c r="D96" s="20" t="s">
        <v>268</v>
      </c>
      <c r="E96" s="20" t="s">
        <v>238</v>
      </c>
      <c r="F96" s="81"/>
      <c r="G96" s="81">
        <v>16010</v>
      </c>
      <c r="H96" s="24">
        <f t="shared" si="1"/>
        <v>259091.10999999987</v>
      </c>
      <c r="I96" s="20"/>
      <c r="J96" s="82"/>
    </row>
    <row r="97" spans="1:10" s="83" customFormat="1" x14ac:dyDescent="0.25">
      <c r="A97" s="20"/>
      <c r="B97" s="20"/>
      <c r="C97" s="30">
        <v>42262</v>
      </c>
      <c r="D97" s="20" t="s">
        <v>203</v>
      </c>
      <c r="E97" s="20" t="s">
        <v>413</v>
      </c>
      <c r="F97" s="81"/>
      <c r="G97" s="81">
        <v>47518</v>
      </c>
      <c r="H97" s="24">
        <f t="shared" si="1"/>
        <v>211573.10999999987</v>
      </c>
      <c r="I97" s="20"/>
      <c r="J97" s="82"/>
    </row>
    <row r="98" spans="1:10" s="83" customFormat="1" x14ac:dyDescent="0.25">
      <c r="A98" s="20">
        <v>28</v>
      </c>
      <c r="B98" s="23">
        <v>42272</v>
      </c>
      <c r="C98" s="21"/>
      <c r="D98" s="20" t="s">
        <v>268</v>
      </c>
      <c r="E98" s="20" t="s">
        <v>238</v>
      </c>
      <c r="F98" s="81"/>
      <c r="G98" s="81">
        <v>17170</v>
      </c>
      <c r="H98" s="24">
        <f t="shared" si="1"/>
        <v>194403.10999999987</v>
      </c>
      <c r="I98" s="20"/>
      <c r="J98" s="82"/>
    </row>
    <row r="99" spans="1:10" s="83" customFormat="1" x14ac:dyDescent="0.25">
      <c r="A99" s="20"/>
      <c r="B99" s="20"/>
      <c r="C99" s="30">
        <v>42272</v>
      </c>
      <c r="D99" s="20" t="s">
        <v>211</v>
      </c>
      <c r="E99" s="20" t="s">
        <v>149</v>
      </c>
      <c r="F99" s="81"/>
      <c r="G99" s="81">
        <v>4969.97</v>
      </c>
      <c r="H99" s="24">
        <f t="shared" si="1"/>
        <v>189433.13999999987</v>
      </c>
      <c r="I99" s="20"/>
      <c r="J99" s="82"/>
    </row>
    <row r="100" spans="1:10" s="83" customFormat="1" x14ac:dyDescent="0.25">
      <c r="A100" s="20"/>
      <c r="B100" s="20"/>
      <c r="C100" s="30">
        <v>42272</v>
      </c>
      <c r="D100" s="20" t="s">
        <v>203</v>
      </c>
      <c r="E100" s="20" t="s">
        <v>423</v>
      </c>
      <c r="F100" s="81"/>
      <c r="G100" s="81">
        <v>25778</v>
      </c>
      <c r="H100" s="24">
        <f t="shared" si="1"/>
        <v>163655.13999999987</v>
      </c>
      <c r="I100" s="20"/>
      <c r="J100" s="82"/>
    </row>
    <row r="101" spans="1:10" s="83" customFormat="1" x14ac:dyDescent="0.25">
      <c r="A101" s="20"/>
      <c r="B101" s="20"/>
      <c r="C101" s="30">
        <v>42272</v>
      </c>
      <c r="D101" s="20" t="s">
        <v>72</v>
      </c>
      <c r="E101" s="20" t="s">
        <v>199</v>
      </c>
      <c r="F101" s="81"/>
      <c r="G101" s="81">
        <v>7830</v>
      </c>
      <c r="H101" s="24">
        <f t="shared" si="1"/>
        <v>155825.13999999987</v>
      </c>
      <c r="I101" s="20"/>
      <c r="J101" s="82"/>
    </row>
    <row r="102" spans="1:10" s="83" customFormat="1" x14ac:dyDescent="0.25">
      <c r="A102" s="20"/>
      <c r="B102" s="20"/>
      <c r="C102" s="30">
        <v>42272</v>
      </c>
      <c r="D102" s="20" t="s">
        <v>335</v>
      </c>
      <c r="E102" s="20" t="s">
        <v>424</v>
      </c>
      <c r="F102" s="81"/>
      <c r="G102" s="81">
        <v>12610.2</v>
      </c>
      <c r="H102" s="24">
        <f t="shared" si="1"/>
        <v>143214.93999999986</v>
      </c>
      <c r="I102" s="20"/>
      <c r="J102" s="82"/>
    </row>
    <row r="103" spans="1:10" s="83" customFormat="1" x14ac:dyDescent="0.25">
      <c r="A103" s="20"/>
      <c r="B103" s="20"/>
      <c r="C103" s="30">
        <v>42272</v>
      </c>
      <c r="D103" s="20" t="s">
        <v>72</v>
      </c>
      <c r="E103" s="20" t="s">
        <v>340</v>
      </c>
      <c r="F103" s="81"/>
      <c r="G103" s="81">
        <v>59508</v>
      </c>
      <c r="H103" s="24">
        <f t="shared" si="1"/>
        <v>83706.939999999857</v>
      </c>
      <c r="I103" s="20"/>
      <c r="J103" s="82"/>
    </row>
    <row r="104" spans="1:10" s="83" customFormat="1" x14ac:dyDescent="0.25">
      <c r="A104" s="20"/>
      <c r="B104" s="20"/>
      <c r="C104" s="30">
        <v>42272</v>
      </c>
      <c r="D104" s="20" t="s">
        <v>203</v>
      </c>
      <c r="E104" s="20" t="s">
        <v>171</v>
      </c>
      <c r="F104" s="81"/>
      <c r="G104" s="81">
        <v>3075.1</v>
      </c>
      <c r="H104" s="24">
        <f t="shared" si="1"/>
        <v>80631.839999999851</v>
      </c>
      <c r="I104" s="20"/>
      <c r="J104" s="82"/>
    </row>
    <row r="105" spans="1:10" s="83" customFormat="1" x14ac:dyDescent="0.25">
      <c r="A105" s="20"/>
      <c r="B105" s="20"/>
      <c r="C105" s="30">
        <v>42276</v>
      </c>
      <c r="D105" s="20" t="s">
        <v>72</v>
      </c>
      <c r="E105" s="20" t="s">
        <v>252</v>
      </c>
      <c r="F105" s="81"/>
      <c r="G105" s="81">
        <v>80631.839999999997</v>
      </c>
      <c r="H105" s="24">
        <f t="shared" si="1"/>
        <v>-1.4551915228366852E-10</v>
      </c>
      <c r="I105" s="20"/>
      <c r="J105" s="82"/>
    </row>
    <row r="106" spans="1:10" s="83" customFormat="1" x14ac:dyDescent="0.25">
      <c r="A106" s="67"/>
      <c r="B106" s="67"/>
      <c r="C106" s="67"/>
      <c r="D106" s="67"/>
      <c r="E106" s="67" t="s">
        <v>420</v>
      </c>
      <c r="F106" s="68"/>
      <c r="G106" s="68"/>
      <c r="H106" s="68">
        <f t="shared" si="1"/>
        <v>-1.4551915228366852E-10</v>
      </c>
      <c r="I106" s="67"/>
      <c r="J106" s="82"/>
    </row>
    <row r="107" spans="1:10" s="83" customFormat="1" x14ac:dyDescent="0.25">
      <c r="A107" s="67"/>
      <c r="B107" s="67"/>
      <c r="C107" s="67"/>
      <c r="D107" s="67"/>
      <c r="E107" s="67" t="s">
        <v>421</v>
      </c>
      <c r="F107" s="68"/>
      <c r="G107" s="68"/>
      <c r="H107" s="68">
        <f t="shared" si="1"/>
        <v>-1.4551915228366852E-10</v>
      </c>
      <c r="I107" s="67"/>
      <c r="J107" s="82"/>
    </row>
    <row r="108" spans="1:10" s="83" customFormat="1" x14ac:dyDescent="0.25">
      <c r="A108" s="20"/>
      <c r="B108" s="20"/>
      <c r="C108" s="21"/>
      <c r="D108" s="20"/>
      <c r="E108" s="20"/>
      <c r="F108" s="81"/>
      <c r="G108" s="81"/>
      <c r="H108" s="24"/>
      <c r="I108" s="20"/>
      <c r="J108" s="82"/>
    </row>
    <row r="109" spans="1:10" s="83" customFormat="1" x14ac:dyDescent="0.25">
      <c r="A109" s="20"/>
      <c r="B109" s="20"/>
      <c r="C109" s="21"/>
      <c r="D109" s="20"/>
      <c r="E109" s="20"/>
      <c r="F109" s="81"/>
      <c r="G109" s="81"/>
      <c r="H109" s="24"/>
      <c r="I109" s="20"/>
      <c r="J109" s="82"/>
    </row>
    <row r="110" spans="1:10" x14ac:dyDescent="0.25">
      <c r="A110" s="20"/>
      <c r="B110" s="20"/>
      <c r="C110" s="21"/>
      <c r="D110" s="20"/>
      <c r="E110" s="20"/>
      <c r="F110" s="81"/>
      <c r="G110" s="81"/>
      <c r="H110" s="24">
        <f>H10+F110-G110</f>
        <v>652350</v>
      </c>
      <c r="I110" s="20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1"/>
  <sheetViews>
    <sheetView workbookViewId="0">
      <pane ySplit="4" topLeftCell="A95" activePane="bottomLeft" state="frozen"/>
      <selection pane="bottomLeft" activeCell="K102" sqref="K102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2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222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221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0"/>
      <c r="B5" s="20"/>
      <c r="C5" s="30">
        <v>42082</v>
      </c>
      <c r="D5" s="20" t="s">
        <v>34</v>
      </c>
      <c r="E5" s="20" t="s">
        <v>168</v>
      </c>
      <c r="F5" s="81">
        <v>3000</v>
      </c>
      <c r="G5" s="24"/>
      <c r="H5" s="24">
        <f>F5-G5</f>
        <v>3000</v>
      </c>
      <c r="I5" s="20"/>
    </row>
    <row r="6" spans="1:13" x14ac:dyDescent="0.25">
      <c r="A6" s="67"/>
      <c r="B6" s="67"/>
      <c r="C6" s="71"/>
      <c r="D6" s="67"/>
      <c r="E6" s="67" t="s">
        <v>191</v>
      </c>
      <c r="F6" s="74"/>
      <c r="G6" s="74"/>
      <c r="H6" s="68">
        <f>H5+F6-G6</f>
        <v>3000</v>
      </c>
      <c r="I6" s="67"/>
    </row>
    <row r="7" spans="1:13" x14ac:dyDescent="0.25">
      <c r="A7" s="67"/>
      <c r="B7" s="67"/>
      <c r="C7" s="71"/>
      <c r="D7" s="67"/>
      <c r="E7" s="67" t="s">
        <v>131</v>
      </c>
      <c r="F7" s="74"/>
      <c r="G7" s="74"/>
      <c r="H7" s="68">
        <f t="shared" ref="H7:H70" si="0">H6+F7-G7</f>
        <v>3000</v>
      </c>
      <c r="I7" s="67"/>
    </row>
    <row r="8" spans="1:13" x14ac:dyDescent="0.25">
      <c r="A8" s="67"/>
      <c r="B8" s="67"/>
      <c r="C8" s="71"/>
      <c r="D8" s="67"/>
      <c r="E8" s="67" t="s">
        <v>219</v>
      </c>
      <c r="F8" s="74"/>
      <c r="G8" s="74"/>
      <c r="H8" s="68">
        <f t="shared" si="0"/>
        <v>3000</v>
      </c>
      <c r="I8" s="67"/>
    </row>
    <row r="9" spans="1:13" x14ac:dyDescent="0.25">
      <c r="A9" s="67"/>
      <c r="B9" s="67"/>
      <c r="C9" s="71"/>
      <c r="D9" s="67"/>
      <c r="E9" s="67" t="s">
        <v>220</v>
      </c>
      <c r="F9" s="74"/>
      <c r="G9" s="74"/>
      <c r="H9" s="68">
        <f t="shared" si="0"/>
        <v>3000</v>
      </c>
      <c r="I9" s="67"/>
    </row>
    <row r="10" spans="1:13" s="83" customFormat="1" x14ac:dyDescent="0.25">
      <c r="A10" s="20"/>
      <c r="B10" s="20"/>
      <c r="C10" s="30">
        <v>42124</v>
      </c>
      <c r="D10" s="20" t="s">
        <v>34</v>
      </c>
      <c r="E10" s="20" t="s">
        <v>251</v>
      </c>
      <c r="F10" s="81">
        <v>7000</v>
      </c>
      <c r="G10" s="81"/>
      <c r="H10" s="24">
        <f t="shared" si="0"/>
        <v>10000</v>
      </c>
      <c r="I10" s="20"/>
      <c r="J10" s="82"/>
    </row>
    <row r="11" spans="1:13" s="83" customFormat="1" x14ac:dyDescent="0.25">
      <c r="A11" s="20"/>
      <c r="B11" s="23"/>
      <c r="C11" s="54">
        <v>42124</v>
      </c>
      <c r="D11" s="15" t="s">
        <v>166</v>
      </c>
      <c r="E11" s="15" t="s">
        <v>247</v>
      </c>
      <c r="F11" s="50"/>
      <c r="G11" s="51">
        <v>300</v>
      </c>
      <c r="H11" s="24">
        <f t="shared" si="0"/>
        <v>9700</v>
      </c>
      <c r="I11" s="20"/>
      <c r="J11" s="82"/>
    </row>
    <row r="12" spans="1:13" s="83" customFormat="1" x14ac:dyDescent="0.25">
      <c r="A12" s="20"/>
      <c r="B12" s="20"/>
      <c r="C12" s="54">
        <v>42124</v>
      </c>
      <c r="D12" s="15" t="s">
        <v>166</v>
      </c>
      <c r="E12" s="15" t="s">
        <v>248</v>
      </c>
      <c r="F12" s="50"/>
      <c r="G12" s="51">
        <v>48</v>
      </c>
      <c r="H12" s="24">
        <f t="shared" si="0"/>
        <v>9652</v>
      </c>
      <c r="I12" s="20"/>
      <c r="J12" s="82"/>
    </row>
    <row r="13" spans="1:13" s="83" customFormat="1" x14ac:dyDescent="0.25">
      <c r="A13" s="67"/>
      <c r="B13" s="67"/>
      <c r="C13" s="71"/>
      <c r="D13" s="67"/>
      <c r="E13" s="67" t="s">
        <v>216</v>
      </c>
      <c r="F13" s="74"/>
      <c r="G13" s="68"/>
      <c r="H13" s="68">
        <f t="shared" si="0"/>
        <v>9652</v>
      </c>
      <c r="I13" s="67"/>
      <c r="J13" s="82"/>
    </row>
    <row r="14" spans="1:13" s="83" customFormat="1" x14ac:dyDescent="0.25">
      <c r="A14" s="67"/>
      <c r="B14" s="67"/>
      <c r="C14" s="71"/>
      <c r="D14" s="67"/>
      <c r="E14" s="67" t="s">
        <v>217</v>
      </c>
      <c r="F14" s="74"/>
      <c r="G14" s="68"/>
      <c r="H14" s="68">
        <f t="shared" si="0"/>
        <v>9652</v>
      </c>
      <c r="I14" s="67"/>
      <c r="J14" s="82"/>
    </row>
    <row r="15" spans="1:13" s="83" customFormat="1" x14ac:dyDescent="0.25">
      <c r="A15" s="20"/>
      <c r="B15" s="23"/>
      <c r="C15" s="30">
        <v>42149</v>
      </c>
      <c r="D15" s="15" t="s">
        <v>91</v>
      </c>
      <c r="E15" s="15" t="s">
        <v>75</v>
      </c>
      <c r="F15" s="81">
        <v>407511.11</v>
      </c>
      <c r="G15" s="81"/>
      <c r="H15" s="24">
        <f t="shared" si="0"/>
        <v>417163.11</v>
      </c>
      <c r="I15" s="20"/>
      <c r="J15" s="82"/>
      <c r="K15" s="83" t="s">
        <v>358</v>
      </c>
    </row>
    <row r="16" spans="1:13" s="83" customFormat="1" x14ac:dyDescent="0.25">
      <c r="A16" s="20"/>
      <c r="B16" s="20"/>
      <c r="C16" s="30">
        <v>42149</v>
      </c>
      <c r="D16" s="15" t="s">
        <v>91</v>
      </c>
      <c r="E16" s="15" t="s">
        <v>75</v>
      </c>
      <c r="F16" s="81">
        <v>169400</v>
      </c>
      <c r="G16" s="81"/>
      <c r="H16" s="24">
        <f t="shared" si="0"/>
        <v>586563.11</v>
      </c>
      <c r="I16" s="20"/>
      <c r="J16" s="82"/>
      <c r="K16" s="83" t="s">
        <v>359</v>
      </c>
    </row>
    <row r="17" spans="1:11" s="83" customFormat="1" x14ac:dyDescent="0.25">
      <c r="A17" s="20"/>
      <c r="B17" s="23"/>
      <c r="C17" s="30">
        <v>42150</v>
      </c>
      <c r="D17" s="15" t="s">
        <v>91</v>
      </c>
      <c r="E17" s="15" t="s">
        <v>75</v>
      </c>
      <c r="F17" s="81">
        <v>47600</v>
      </c>
      <c r="G17" s="81"/>
      <c r="H17" s="24">
        <f t="shared" si="0"/>
        <v>634163.11</v>
      </c>
      <c r="I17" s="20"/>
      <c r="J17" s="82"/>
      <c r="K17" s="83" t="s">
        <v>360</v>
      </c>
    </row>
    <row r="18" spans="1:11" s="83" customFormat="1" x14ac:dyDescent="0.25">
      <c r="A18" s="67"/>
      <c r="B18" s="67"/>
      <c r="C18" s="71"/>
      <c r="D18" s="67"/>
      <c r="E18" s="67" t="s">
        <v>243</v>
      </c>
      <c r="F18" s="74"/>
      <c r="G18" s="68"/>
      <c r="H18" s="68">
        <f t="shared" si="0"/>
        <v>634163.11</v>
      </c>
      <c r="I18" s="67"/>
      <c r="J18" s="82"/>
    </row>
    <row r="19" spans="1:11" s="83" customFormat="1" x14ac:dyDescent="0.25">
      <c r="A19" s="67"/>
      <c r="B19" s="67"/>
      <c r="C19" s="71"/>
      <c r="D19" s="67"/>
      <c r="E19" s="67" t="s">
        <v>244</v>
      </c>
      <c r="F19" s="74"/>
      <c r="G19" s="68"/>
      <c r="H19" s="68">
        <f t="shared" si="0"/>
        <v>634163.11</v>
      </c>
      <c r="I19" s="67"/>
      <c r="J19" s="82"/>
    </row>
    <row r="20" spans="1:11" s="83" customFormat="1" x14ac:dyDescent="0.25">
      <c r="A20" s="20"/>
      <c r="B20" s="20"/>
      <c r="C20" s="30">
        <v>42158</v>
      </c>
      <c r="D20" s="20" t="s">
        <v>281</v>
      </c>
      <c r="E20" s="20" t="s">
        <v>282</v>
      </c>
      <c r="F20" s="81"/>
      <c r="G20" s="81">
        <v>78253.509999999995</v>
      </c>
      <c r="H20" s="24">
        <f t="shared" si="0"/>
        <v>555909.6</v>
      </c>
      <c r="I20" s="20"/>
      <c r="J20" s="82"/>
    </row>
    <row r="21" spans="1:11" s="83" customFormat="1" x14ac:dyDescent="0.25">
      <c r="A21" s="20"/>
      <c r="B21" s="20"/>
      <c r="C21" s="30">
        <v>42164</v>
      </c>
      <c r="D21" s="15" t="s">
        <v>91</v>
      </c>
      <c r="E21" s="15" t="s">
        <v>75</v>
      </c>
      <c r="F21" s="81">
        <v>166600</v>
      </c>
      <c r="G21" s="81"/>
      <c r="H21" s="24">
        <f t="shared" si="0"/>
        <v>722509.6</v>
      </c>
      <c r="I21" s="20"/>
      <c r="J21" s="82"/>
      <c r="K21" s="83" t="s">
        <v>361</v>
      </c>
    </row>
    <row r="22" spans="1:11" s="83" customFormat="1" x14ac:dyDescent="0.25">
      <c r="A22" s="20">
        <v>1</v>
      </c>
      <c r="B22" s="23">
        <v>42167</v>
      </c>
      <c r="C22" s="21"/>
      <c r="D22" s="20" t="s">
        <v>268</v>
      </c>
      <c r="E22" s="20" t="s">
        <v>283</v>
      </c>
      <c r="F22" s="81"/>
      <c r="G22" s="81">
        <v>9250</v>
      </c>
      <c r="H22" s="24">
        <f t="shared" si="0"/>
        <v>713259.6</v>
      </c>
      <c r="I22" s="20"/>
      <c r="J22" s="82"/>
    </row>
    <row r="23" spans="1:11" s="83" customFormat="1" x14ac:dyDescent="0.25">
      <c r="A23" s="20"/>
      <c r="B23" s="20"/>
      <c r="C23" s="30">
        <v>42171</v>
      </c>
      <c r="D23" s="20" t="s">
        <v>126</v>
      </c>
      <c r="E23" s="20" t="s">
        <v>240</v>
      </c>
      <c r="F23" s="81"/>
      <c r="G23" s="81">
        <v>42400.32</v>
      </c>
      <c r="H23" s="24">
        <f t="shared" si="0"/>
        <v>670859.28</v>
      </c>
      <c r="I23" s="20"/>
      <c r="J23" s="82"/>
    </row>
    <row r="24" spans="1:11" s="83" customFormat="1" x14ac:dyDescent="0.25">
      <c r="A24" s="20"/>
      <c r="B24" s="20"/>
      <c r="C24" s="30">
        <v>42171</v>
      </c>
      <c r="D24" s="20" t="s">
        <v>126</v>
      </c>
      <c r="E24" s="20" t="s">
        <v>240</v>
      </c>
      <c r="F24" s="81"/>
      <c r="G24" s="81">
        <v>42400.32</v>
      </c>
      <c r="H24" s="24">
        <f t="shared" si="0"/>
        <v>628458.96000000008</v>
      </c>
      <c r="I24" s="20"/>
      <c r="J24" s="82"/>
    </row>
    <row r="25" spans="1:11" s="83" customFormat="1" x14ac:dyDescent="0.25">
      <c r="A25" s="20">
        <v>2</v>
      </c>
      <c r="B25" s="23">
        <v>42174</v>
      </c>
      <c r="C25" s="21"/>
      <c r="D25" s="20" t="s">
        <v>268</v>
      </c>
      <c r="E25" s="20" t="s">
        <v>283</v>
      </c>
      <c r="F25" s="81"/>
      <c r="G25" s="81">
        <v>13110</v>
      </c>
      <c r="H25" s="24">
        <f t="shared" si="0"/>
        <v>615348.96000000008</v>
      </c>
      <c r="I25" s="20"/>
      <c r="J25" s="82"/>
    </row>
    <row r="26" spans="1:11" s="83" customFormat="1" x14ac:dyDescent="0.25">
      <c r="A26" s="20"/>
      <c r="B26" s="20"/>
      <c r="C26" s="30">
        <v>42180</v>
      </c>
      <c r="D26" s="20" t="s">
        <v>284</v>
      </c>
      <c r="E26" s="20" t="s">
        <v>285</v>
      </c>
      <c r="F26" s="81"/>
      <c r="G26" s="81">
        <v>156000</v>
      </c>
      <c r="H26" s="24">
        <f t="shared" si="0"/>
        <v>459348.96000000008</v>
      </c>
      <c r="I26" s="20"/>
      <c r="J26" s="82"/>
    </row>
    <row r="27" spans="1:11" s="83" customFormat="1" x14ac:dyDescent="0.25">
      <c r="A27" s="20"/>
      <c r="B27" s="20"/>
      <c r="C27" s="30">
        <v>42181</v>
      </c>
      <c r="D27" s="20" t="s">
        <v>150</v>
      </c>
      <c r="E27" s="20" t="s">
        <v>286</v>
      </c>
      <c r="F27" s="81"/>
      <c r="G27" s="81">
        <v>17400</v>
      </c>
      <c r="H27" s="24">
        <f t="shared" si="0"/>
        <v>441948.96000000008</v>
      </c>
      <c r="I27" s="20"/>
      <c r="J27" s="82"/>
    </row>
    <row r="28" spans="1:11" s="83" customFormat="1" x14ac:dyDescent="0.25">
      <c r="A28" s="20">
        <v>3</v>
      </c>
      <c r="B28" s="23">
        <v>42181</v>
      </c>
      <c r="C28" s="21"/>
      <c r="D28" s="20" t="s">
        <v>223</v>
      </c>
      <c r="E28" s="20" t="s">
        <v>287</v>
      </c>
      <c r="F28" s="81"/>
      <c r="G28" s="81">
        <v>11658</v>
      </c>
      <c r="H28" s="24">
        <f t="shared" si="0"/>
        <v>430290.96000000008</v>
      </c>
      <c r="I28" s="20"/>
      <c r="J28" s="82"/>
    </row>
    <row r="29" spans="1:11" s="83" customFormat="1" x14ac:dyDescent="0.25">
      <c r="A29" s="20">
        <v>4</v>
      </c>
      <c r="B29" s="23">
        <v>42181</v>
      </c>
      <c r="C29" s="21"/>
      <c r="D29" s="20" t="s">
        <v>268</v>
      </c>
      <c r="E29" s="20" t="s">
        <v>283</v>
      </c>
      <c r="F29" s="81"/>
      <c r="G29" s="81">
        <v>20220</v>
      </c>
      <c r="H29" s="24">
        <f t="shared" si="0"/>
        <v>410070.96000000008</v>
      </c>
      <c r="I29" s="20"/>
      <c r="J29" s="82"/>
    </row>
    <row r="30" spans="1:11" s="83" customFormat="1" x14ac:dyDescent="0.25">
      <c r="A30" s="20">
        <v>5</v>
      </c>
      <c r="B30" s="23">
        <v>42181</v>
      </c>
      <c r="C30" s="21"/>
      <c r="D30" s="20" t="s">
        <v>268</v>
      </c>
      <c r="E30" s="20" t="s">
        <v>288</v>
      </c>
      <c r="F30" s="81"/>
      <c r="G30" s="81">
        <v>7480</v>
      </c>
      <c r="H30" s="24">
        <f t="shared" si="0"/>
        <v>402590.96000000008</v>
      </c>
      <c r="I30" s="20"/>
      <c r="J30" s="82"/>
      <c r="K30" s="82">
        <f>SUM(G20:G30)</f>
        <v>398172.15</v>
      </c>
    </row>
    <row r="31" spans="1:11" s="83" customFormat="1" x14ac:dyDescent="0.25">
      <c r="A31" s="20"/>
      <c r="B31" s="20"/>
      <c r="C31" s="30">
        <v>42185</v>
      </c>
      <c r="D31" s="15" t="s">
        <v>166</v>
      </c>
      <c r="E31" s="15" t="s">
        <v>164</v>
      </c>
      <c r="F31" s="81"/>
      <c r="G31" s="81">
        <v>70</v>
      </c>
      <c r="H31" s="24">
        <f t="shared" si="0"/>
        <v>402520.96000000008</v>
      </c>
      <c r="I31" s="20"/>
      <c r="J31" s="82"/>
    </row>
    <row r="32" spans="1:11" s="83" customFormat="1" x14ac:dyDescent="0.25">
      <c r="A32" s="20"/>
      <c r="B32" s="20"/>
      <c r="C32" s="30">
        <v>42185</v>
      </c>
      <c r="D32" s="15" t="s">
        <v>166</v>
      </c>
      <c r="E32" s="15" t="s">
        <v>167</v>
      </c>
      <c r="F32" s="81"/>
      <c r="G32" s="81">
        <v>11.2</v>
      </c>
      <c r="H32" s="24">
        <f t="shared" si="0"/>
        <v>402509.76000000007</v>
      </c>
      <c r="I32" s="20"/>
      <c r="J32" s="82"/>
    </row>
    <row r="33" spans="1:11" s="83" customFormat="1" x14ac:dyDescent="0.25">
      <c r="A33" s="67"/>
      <c r="B33" s="67"/>
      <c r="C33" s="71"/>
      <c r="D33" s="67"/>
      <c r="E33" s="67" t="s">
        <v>308</v>
      </c>
      <c r="F33" s="74"/>
      <c r="G33" s="68"/>
      <c r="H33" s="68">
        <f t="shared" si="0"/>
        <v>402509.76000000007</v>
      </c>
      <c r="I33" s="67"/>
      <c r="J33" s="82"/>
    </row>
    <row r="34" spans="1:11" s="83" customFormat="1" x14ac:dyDescent="0.25">
      <c r="A34" s="67"/>
      <c r="B34" s="67"/>
      <c r="C34" s="71"/>
      <c r="D34" s="67"/>
      <c r="E34" s="67" t="s">
        <v>309</v>
      </c>
      <c r="F34" s="74"/>
      <c r="G34" s="68"/>
      <c r="H34" s="68">
        <f t="shared" si="0"/>
        <v>402509.76000000007</v>
      </c>
      <c r="I34" s="67"/>
      <c r="J34" s="82"/>
    </row>
    <row r="35" spans="1:11" s="83" customFormat="1" x14ac:dyDescent="0.25">
      <c r="A35" s="20">
        <v>7</v>
      </c>
      <c r="B35" s="23">
        <v>42188</v>
      </c>
      <c r="C35" s="30"/>
      <c r="D35" s="20" t="s">
        <v>268</v>
      </c>
      <c r="E35" s="20" t="s">
        <v>288</v>
      </c>
      <c r="F35" s="81"/>
      <c r="G35" s="81">
        <v>13580</v>
      </c>
      <c r="H35" s="24">
        <f t="shared" si="0"/>
        <v>388929.76000000007</v>
      </c>
      <c r="I35" s="20"/>
      <c r="J35" s="82"/>
    </row>
    <row r="36" spans="1:11" s="83" customFormat="1" x14ac:dyDescent="0.25">
      <c r="A36" s="20">
        <v>8</v>
      </c>
      <c r="B36" s="23">
        <v>42188</v>
      </c>
      <c r="C36" s="21"/>
      <c r="D36" s="20" t="s">
        <v>268</v>
      </c>
      <c r="E36" s="20" t="s">
        <v>283</v>
      </c>
      <c r="F36" s="81"/>
      <c r="G36" s="81">
        <v>21120</v>
      </c>
      <c r="H36" s="24">
        <f t="shared" si="0"/>
        <v>367809.76000000007</v>
      </c>
      <c r="I36" s="20"/>
      <c r="J36" s="82"/>
    </row>
    <row r="37" spans="1:11" s="83" customFormat="1" x14ac:dyDescent="0.25">
      <c r="A37" s="20"/>
      <c r="B37" s="20"/>
      <c r="C37" s="30">
        <v>42191</v>
      </c>
      <c r="D37" s="20" t="s">
        <v>126</v>
      </c>
      <c r="E37" s="20" t="s">
        <v>338</v>
      </c>
      <c r="F37" s="81"/>
      <c r="G37" s="81">
        <v>5500.74</v>
      </c>
      <c r="H37" s="24">
        <f t="shared" si="0"/>
        <v>362309.02000000008</v>
      </c>
      <c r="I37" s="20"/>
      <c r="J37" s="82"/>
    </row>
    <row r="38" spans="1:11" s="83" customFormat="1" x14ac:dyDescent="0.25">
      <c r="A38" s="20"/>
      <c r="B38" s="20"/>
      <c r="C38" s="30">
        <v>42191</v>
      </c>
      <c r="D38" s="20" t="s">
        <v>126</v>
      </c>
      <c r="E38" s="20" t="s">
        <v>339</v>
      </c>
      <c r="F38" s="81"/>
      <c r="G38" s="81">
        <v>6200.25</v>
      </c>
      <c r="H38" s="24">
        <f t="shared" si="0"/>
        <v>356108.77000000008</v>
      </c>
      <c r="I38" s="20"/>
      <c r="J38" s="82"/>
    </row>
    <row r="39" spans="1:11" s="83" customFormat="1" x14ac:dyDescent="0.25">
      <c r="A39" s="20"/>
      <c r="B39" s="20"/>
      <c r="C39" s="30">
        <v>42192</v>
      </c>
      <c r="D39" s="20" t="s">
        <v>126</v>
      </c>
      <c r="E39" s="20" t="s">
        <v>240</v>
      </c>
      <c r="F39" s="81"/>
      <c r="G39" s="81">
        <v>43200.26</v>
      </c>
      <c r="H39" s="24">
        <f t="shared" si="0"/>
        <v>312908.51000000007</v>
      </c>
      <c r="I39" s="20"/>
      <c r="J39" s="82"/>
    </row>
    <row r="40" spans="1:11" s="83" customFormat="1" x14ac:dyDescent="0.25">
      <c r="A40" s="20"/>
      <c r="B40" s="20"/>
      <c r="C40" s="30">
        <v>42192</v>
      </c>
      <c r="D40" s="20" t="s">
        <v>126</v>
      </c>
      <c r="E40" s="20" t="s">
        <v>240</v>
      </c>
      <c r="F40" s="81"/>
      <c r="G40" s="81">
        <v>43200.26</v>
      </c>
      <c r="H40" s="24">
        <f t="shared" si="0"/>
        <v>269708.25000000006</v>
      </c>
      <c r="I40" s="20"/>
      <c r="J40" s="82"/>
    </row>
    <row r="41" spans="1:11" s="83" customFormat="1" x14ac:dyDescent="0.25">
      <c r="A41" s="20">
        <v>9</v>
      </c>
      <c r="B41" s="23">
        <v>42195</v>
      </c>
      <c r="C41" s="21"/>
      <c r="D41" s="20" t="s">
        <v>268</v>
      </c>
      <c r="E41" s="20" t="s">
        <v>283</v>
      </c>
      <c r="F41" s="81"/>
      <c r="G41" s="81">
        <v>24110</v>
      </c>
      <c r="H41" s="24">
        <f t="shared" si="0"/>
        <v>245598.25000000006</v>
      </c>
      <c r="I41" s="20"/>
      <c r="J41" s="82"/>
    </row>
    <row r="42" spans="1:11" s="83" customFormat="1" x14ac:dyDescent="0.25">
      <c r="A42" s="20">
        <v>10</v>
      </c>
      <c r="B42" s="23">
        <v>42195</v>
      </c>
      <c r="C42" s="21"/>
      <c r="D42" s="20" t="s">
        <v>268</v>
      </c>
      <c r="E42" s="20" t="s">
        <v>288</v>
      </c>
      <c r="F42" s="81"/>
      <c r="G42" s="81">
        <v>16600</v>
      </c>
      <c r="H42" s="24">
        <f t="shared" si="0"/>
        <v>228998.25000000006</v>
      </c>
      <c r="I42" s="20"/>
      <c r="J42" s="82"/>
    </row>
    <row r="43" spans="1:11" s="83" customFormat="1" x14ac:dyDescent="0.25">
      <c r="A43" s="20"/>
      <c r="B43" s="23"/>
      <c r="C43" s="30">
        <v>42200</v>
      </c>
      <c r="D43" s="15" t="s">
        <v>91</v>
      </c>
      <c r="E43" s="15" t="s">
        <v>75</v>
      </c>
      <c r="F43" s="81">
        <v>127050</v>
      </c>
      <c r="G43" s="81"/>
      <c r="H43" s="24">
        <f t="shared" si="0"/>
        <v>356048.25000000006</v>
      </c>
      <c r="I43" s="20"/>
      <c r="J43" s="82"/>
      <c r="K43" s="83" t="s">
        <v>362</v>
      </c>
    </row>
    <row r="44" spans="1:11" s="83" customFormat="1" x14ac:dyDescent="0.25">
      <c r="A44" s="20"/>
      <c r="B44" s="23"/>
      <c r="C44" s="30">
        <v>42200</v>
      </c>
      <c r="D44" s="15" t="s">
        <v>91</v>
      </c>
      <c r="E44" s="15" t="s">
        <v>75</v>
      </c>
      <c r="F44" s="81">
        <v>124950</v>
      </c>
      <c r="G44" s="81"/>
      <c r="H44" s="24">
        <f t="shared" si="0"/>
        <v>480998.25000000006</v>
      </c>
      <c r="I44" s="20"/>
      <c r="J44" s="82"/>
      <c r="K44" s="83" t="s">
        <v>363</v>
      </c>
    </row>
    <row r="45" spans="1:11" s="83" customFormat="1" x14ac:dyDescent="0.25">
      <c r="A45" s="20"/>
      <c r="B45" s="23"/>
      <c r="C45" s="30">
        <v>42200</v>
      </c>
      <c r="D45" s="15" t="s">
        <v>91</v>
      </c>
      <c r="E45" s="15" t="s">
        <v>75</v>
      </c>
      <c r="F45" s="81">
        <v>305633.33</v>
      </c>
      <c r="G45" s="81"/>
      <c r="H45" s="24">
        <f t="shared" si="0"/>
        <v>786631.58000000007</v>
      </c>
      <c r="I45" s="20"/>
      <c r="J45" s="82"/>
      <c r="K45" s="83" t="s">
        <v>364</v>
      </c>
    </row>
    <row r="46" spans="1:11" s="83" customFormat="1" x14ac:dyDescent="0.25">
      <c r="A46" s="20"/>
      <c r="B46" s="23"/>
      <c r="C46" s="30">
        <v>42201</v>
      </c>
      <c r="D46" s="15" t="s">
        <v>91</v>
      </c>
      <c r="E46" s="15" t="s">
        <v>75</v>
      </c>
      <c r="F46" s="81">
        <v>35700</v>
      </c>
      <c r="G46" s="81"/>
      <c r="H46" s="24">
        <f t="shared" si="0"/>
        <v>822331.58000000007</v>
      </c>
      <c r="I46" s="20"/>
      <c r="J46" s="82"/>
      <c r="K46" s="83" t="s">
        <v>365</v>
      </c>
    </row>
    <row r="47" spans="1:11" s="83" customFormat="1" x14ac:dyDescent="0.25">
      <c r="A47" s="20"/>
      <c r="B47" s="20"/>
      <c r="C47" s="30">
        <v>42201</v>
      </c>
      <c r="D47" s="20" t="s">
        <v>150</v>
      </c>
      <c r="E47" s="20" t="s">
        <v>340</v>
      </c>
      <c r="F47" s="81"/>
      <c r="G47" s="81">
        <v>36540</v>
      </c>
      <c r="H47" s="24">
        <f t="shared" si="0"/>
        <v>785791.58000000007</v>
      </c>
      <c r="I47" s="20"/>
      <c r="J47" s="82"/>
    </row>
    <row r="48" spans="1:11" s="83" customFormat="1" x14ac:dyDescent="0.25">
      <c r="A48" s="20"/>
      <c r="B48" s="20"/>
      <c r="C48" s="30">
        <v>42201</v>
      </c>
      <c r="D48" s="20" t="s">
        <v>150</v>
      </c>
      <c r="E48" s="20" t="s">
        <v>340</v>
      </c>
      <c r="F48" s="81"/>
      <c r="G48" s="81">
        <v>20880</v>
      </c>
      <c r="H48" s="24">
        <f t="shared" si="0"/>
        <v>764911.58000000007</v>
      </c>
      <c r="I48" s="20"/>
      <c r="J48" s="82"/>
    </row>
    <row r="49" spans="1:11" s="83" customFormat="1" x14ac:dyDescent="0.25">
      <c r="A49" s="20"/>
      <c r="B49" s="20"/>
      <c r="C49" s="30">
        <v>42201</v>
      </c>
      <c r="D49" s="20" t="s">
        <v>169</v>
      </c>
      <c r="E49" s="20" t="s">
        <v>341</v>
      </c>
      <c r="F49" s="81"/>
      <c r="G49" s="81">
        <v>3077.02</v>
      </c>
      <c r="H49" s="24">
        <f t="shared" si="0"/>
        <v>761834.56</v>
      </c>
      <c r="I49" s="20"/>
      <c r="J49" s="82"/>
    </row>
    <row r="50" spans="1:11" s="83" customFormat="1" x14ac:dyDescent="0.25">
      <c r="A50" s="20"/>
      <c r="B50" s="20"/>
      <c r="C50" s="30">
        <v>42202</v>
      </c>
      <c r="D50" s="20" t="s">
        <v>223</v>
      </c>
      <c r="E50" s="20" t="s">
        <v>290</v>
      </c>
      <c r="F50" s="81"/>
      <c r="G50" s="81">
        <v>3480</v>
      </c>
      <c r="H50" s="24">
        <f t="shared" si="0"/>
        <v>758354.56</v>
      </c>
      <c r="I50" s="20"/>
      <c r="J50" s="82"/>
    </row>
    <row r="51" spans="1:11" s="83" customFormat="1" x14ac:dyDescent="0.25">
      <c r="A51" s="20">
        <v>11</v>
      </c>
      <c r="B51" s="23">
        <v>42202</v>
      </c>
      <c r="C51" s="30"/>
      <c r="D51" s="20" t="s">
        <v>334</v>
      </c>
      <c r="E51" s="20" t="s">
        <v>288</v>
      </c>
      <c r="F51" s="81"/>
      <c r="G51" s="81">
        <v>20230</v>
      </c>
      <c r="H51" s="24">
        <f t="shared" si="0"/>
        <v>738124.56</v>
      </c>
      <c r="I51" s="20"/>
      <c r="J51" s="82"/>
    </row>
    <row r="52" spans="1:11" s="83" customFormat="1" x14ac:dyDescent="0.25">
      <c r="A52" s="20">
        <v>12</v>
      </c>
      <c r="B52" s="23">
        <v>42202</v>
      </c>
      <c r="C52" s="30"/>
      <c r="D52" s="20" t="s">
        <v>334</v>
      </c>
      <c r="E52" s="20" t="s">
        <v>283</v>
      </c>
      <c r="F52" s="81"/>
      <c r="G52" s="81">
        <v>25630</v>
      </c>
      <c r="H52" s="24">
        <f t="shared" si="0"/>
        <v>712494.56</v>
      </c>
      <c r="I52" s="20"/>
      <c r="J52" s="82"/>
    </row>
    <row r="53" spans="1:11" s="83" customFormat="1" x14ac:dyDescent="0.25">
      <c r="A53" s="20"/>
      <c r="B53" s="20"/>
      <c r="C53" s="30">
        <v>42206</v>
      </c>
      <c r="D53" s="20" t="s">
        <v>342</v>
      </c>
      <c r="E53" s="20" t="s">
        <v>343</v>
      </c>
      <c r="F53" s="81"/>
      <c r="G53" s="81">
        <v>35700</v>
      </c>
      <c r="H53" s="24">
        <f t="shared" si="0"/>
        <v>676794.56</v>
      </c>
      <c r="I53" s="20"/>
      <c r="J53" s="82"/>
    </row>
    <row r="54" spans="1:11" s="83" customFormat="1" x14ac:dyDescent="0.25">
      <c r="A54" s="20"/>
      <c r="B54" s="20"/>
      <c r="C54" s="30">
        <v>42209</v>
      </c>
      <c r="D54" s="20" t="s">
        <v>72</v>
      </c>
      <c r="E54" s="20" t="s">
        <v>344</v>
      </c>
      <c r="F54" s="81"/>
      <c r="G54" s="81">
        <v>68672</v>
      </c>
      <c r="H54" s="24">
        <f t="shared" si="0"/>
        <v>608122.56000000006</v>
      </c>
      <c r="I54" s="20"/>
      <c r="J54" s="82"/>
    </row>
    <row r="55" spans="1:11" s="83" customFormat="1" x14ac:dyDescent="0.25">
      <c r="A55" s="20"/>
      <c r="B55" s="20"/>
      <c r="C55" s="30">
        <v>42209</v>
      </c>
      <c r="D55" s="20" t="s">
        <v>72</v>
      </c>
      <c r="E55" s="20" t="s">
        <v>345</v>
      </c>
      <c r="F55" s="81"/>
      <c r="G55" s="81">
        <v>35670</v>
      </c>
      <c r="H55" s="24">
        <f t="shared" si="0"/>
        <v>572452.56000000006</v>
      </c>
      <c r="I55" s="20"/>
      <c r="J55" s="82"/>
    </row>
    <row r="56" spans="1:11" s="83" customFormat="1" x14ac:dyDescent="0.25">
      <c r="A56" s="20">
        <v>13</v>
      </c>
      <c r="B56" s="23">
        <v>42209</v>
      </c>
      <c r="C56" s="21"/>
      <c r="D56" s="20" t="s">
        <v>268</v>
      </c>
      <c r="E56" s="20" t="s">
        <v>283</v>
      </c>
      <c r="F56" s="81"/>
      <c r="G56" s="81">
        <v>24420</v>
      </c>
      <c r="H56" s="24">
        <f t="shared" si="0"/>
        <v>548032.56000000006</v>
      </c>
      <c r="I56" s="20"/>
      <c r="J56" s="82"/>
    </row>
    <row r="57" spans="1:11" s="83" customFormat="1" x14ac:dyDescent="0.25">
      <c r="A57" s="20">
        <v>14</v>
      </c>
      <c r="B57" s="23">
        <v>42209</v>
      </c>
      <c r="C57" s="21"/>
      <c r="D57" s="20" t="s">
        <v>268</v>
      </c>
      <c r="E57" s="20" t="s">
        <v>288</v>
      </c>
      <c r="F57" s="81"/>
      <c r="G57" s="81">
        <v>16390</v>
      </c>
      <c r="H57" s="24">
        <f t="shared" si="0"/>
        <v>531642.56000000006</v>
      </c>
      <c r="I57" s="20"/>
      <c r="J57" s="82"/>
    </row>
    <row r="58" spans="1:11" s="83" customFormat="1" x14ac:dyDescent="0.25">
      <c r="A58" s="20"/>
      <c r="B58" s="20"/>
      <c r="C58" s="30">
        <v>42212</v>
      </c>
      <c r="D58" s="20" t="s">
        <v>169</v>
      </c>
      <c r="E58" s="20" t="s">
        <v>341</v>
      </c>
      <c r="F58" s="81"/>
      <c r="G58" s="81">
        <v>3077.02</v>
      </c>
      <c r="H58" s="24">
        <f t="shared" si="0"/>
        <v>528565.54</v>
      </c>
      <c r="I58" s="20"/>
      <c r="J58" s="82"/>
    </row>
    <row r="59" spans="1:11" s="83" customFormat="1" x14ac:dyDescent="0.25">
      <c r="A59" s="20"/>
      <c r="B59" s="20"/>
      <c r="C59" s="30">
        <v>42212</v>
      </c>
      <c r="D59" s="20" t="s">
        <v>126</v>
      </c>
      <c r="E59" s="20" t="s">
        <v>240</v>
      </c>
      <c r="F59" s="81"/>
      <c r="G59" s="81">
        <v>43602.080000000002</v>
      </c>
      <c r="H59" s="24">
        <f t="shared" si="0"/>
        <v>484963.46</v>
      </c>
      <c r="I59" s="20"/>
      <c r="J59" s="82"/>
    </row>
    <row r="60" spans="1:11" s="83" customFormat="1" x14ac:dyDescent="0.25">
      <c r="A60" s="20"/>
      <c r="B60" s="20"/>
      <c r="C60" s="30">
        <v>42212</v>
      </c>
      <c r="D60" s="20" t="s">
        <v>126</v>
      </c>
      <c r="E60" s="20" t="s">
        <v>240</v>
      </c>
      <c r="F60" s="81"/>
      <c r="G60" s="81">
        <v>43602.080000000002</v>
      </c>
      <c r="H60" s="24">
        <f t="shared" si="0"/>
        <v>441361.38</v>
      </c>
      <c r="I60" s="20"/>
      <c r="J60" s="82"/>
    </row>
    <row r="61" spans="1:11" s="83" customFormat="1" x14ac:dyDescent="0.25">
      <c r="A61" s="20">
        <v>15</v>
      </c>
      <c r="B61" s="23">
        <v>42216</v>
      </c>
      <c r="C61" s="21"/>
      <c r="D61" s="20" t="s">
        <v>268</v>
      </c>
      <c r="E61" s="20" t="s">
        <v>283</v>
      </c>
      <c r="F61" s="81"/>
      <c r="G61" s="81">
        <v>26550</v>
      </c>
      <c r="H61" s="24">
        <f t="shared" si="0"/>
        <v>414811.38</v>
      </c>
      <c r="I61" s="20"/>
      <c r="J61" s="82"/>
    </row>
    <row r="62" spans="1:11" s="83" customFormat="1" x14ac:dyDescent="0.25">
      <c r="A62" s="20">
        <v>16</v>
      </c>
      <c r="B62" s="23">
        <v>42216</v>
      </c>
      <c r="C62" s="21"/>
      <c r="D62" s="20" t="s">
        <v>268</v>
      </c>
      <c r="E62" s="20" t="s">
        <v>288</v>
      </c>
      <c r="F62" s="81"/>
      <c r="G62" s="81">
        <v>21640</v>
      </c>
      <c r="H62" s="24">
        <f t="shared" si="0"/>
        <v>393171.38</v>
      </c>
      <c r="I62" s="20"/>
      <c r="J62" s="82"/>
      <c r="K62" s="82">
        <f>SUM(G35:G62)</f>
        <v>602671.71000000008</v>
      </c>
    </row>
    <row r="63" spans="1:11" s="83" customFormat="1" x14ac:dyDescent="0.25">
      <c r="A63" s="20"/>
      <c r="B63" s="20"/>
      <c r="C63" s="30">
        <v>42216</v>
      </c>
      <c r="D63" s="15" t="s">
        <v>166</v>
      </c>
      <c r="E63" s="15" t="s">
        <v>164</v>
      </c>
      <c r="F63" s="81"/>
      <c r="G63" s="81">
        <v>140</v>
      </c>
      <c r="H63" s="24">
        <f t="shared" si="0"/>
        <v>393031.38</v>
      </c>
      <c r="I63" s="20"/>
      <c r="J63" s="82"/>
    </row>
    <row r="64" spans="1:11" s="83" customFormat="1" x14ac:dyDescent="0.25">
      <c r="A64" s="20"/>
      <c r="B64" s="20"/>
      <c r="C64" s="30">
        <v>42216</v>
      </c>
      <c r="D64" s="15" t="s">
        <v>166</v>
      </c>
      <c r="E64" s="15" t="s">
        <v>167</v>
      </c>
      <c r="F64" s="81"/>
      <c r="G64" s="81">
        <v>22.4</v>
      </c>
      <c r="H64" s="24">
        <f t="shared" si="0"/>
        <v>393008.98</v>
      </c>
      <c r="I64" s="20"/>
      <c r="J64" s="82"/>
    </row>
    <row r="65" spans="1:10" s="83" customFormat="1" x14ac:dyDescent="0.25">
      <c r="A65" s="67"/>
      <c r="B65" s="67"/>
      <c r="C65" s="71"/>
      <c r="D65" s="67"/>
      <c r="E65" s="67" t="s">
        <v>349</v>
      </c>
      <c r="F65" s="74"/>
      <c r="G65" s="68"/>
      <c r="H65" s="68">
        <f t="shared" si="0"/>
        <v>393008.98</v>
      </c>
      <c r="I65" s="67"/>
      <c r="J65" s="82"/>
    </row>
    <row r="66" spans="1:10" s="83" customFormat="1" x14ac:dyDescent="0.25">
      <c r="A66" s="67"/>
      <c r="B66" s="67"/>
      <c r="C66" s="71"/>
      <c r="D66" s="67"/>
      <c r="E66" s="67" t="s">
        <v>350</v>
      </c>
      <c r="F66" s="74"/>
      <c r="G66" s="68"/>
      <c r="H66" s="68">
        <f t="shared" si="0"/>
        <v>393008.98</v>
      </c>
      <c r="I66" s="67"/>
      <c r="J66" s="82"/>
    </row>
    <row r="67" spans="1:10" s="83" customFormat="1" x14ac:dyDescent="0.25">
      <c r="A67" s="20">
        <v>17</v>
      </c>
      <c r="B67" s="23">
        <v>42223</v>
      </c>
      <c r="C67" s="21"/>
      <c r="D67" s="20" t="s">
        <v>268</v>
      </c>
      <c r="E67" s="20" t="s">
        <v>288</v>
      </c>
      <c r="F67" s="81"/>
      <c r="G67" s="81">
        <v>17860</v>
      </c>
      <c r="H67" s="24">
        <f t="shared" si="0"/>
        <v>375148.98</v>
      </c>
      <c r="I67" s="20"/>
      <c r="J67" s="82"/>
    </row>
    <row r="68" spans="1:10" s="83" customFormat="1" x14ac:dyDescent="0.25">
      <c r="A68" s="20">
        <v>18</v>
      </c>
      <c r="B68" s="23">
        <v>42223</v>
      </c>
      <c r="C68" s="21"/>
      <c r="D68" s="20" t="s">
        <v>268</v>
      </c>
      <c r="E68" s="20" t="s">
        <v>283</v>
      </c>
      <c r="F68" s="81"/>
      <c r="G68" s="81">
        <v>27570</v>
      </c>
      <c r="H68" s="24">
        <f t="shared" si="0"/>
        <v>347578.98</v>
      </c>
      <c r="I68" s="20"/>
      <c r="J68" s="82"/>
    </row>
    <row r="69" spans="1:10" s="83" customFormat="1" x14ac:dyDescent="0.25">
      <c r="A69" s="20">
        <v>19</v>
      </c>
      <c r="B69" s="23">
        <v>42230</v>
      </c>
      <c r="C69" s="21"/>
      <c r="D69" s="20" t="s">
        <v>268</v>
      </c>
      <c r="E69" s="20" t="s">
        <v>283</v>
      </c>
      <c r="F69" s="81"/>
      <c r="G69" s="81">
        <v>26565</v>
      </c>
      <c r="H69" s="24">
        <f t="shared" si="0"/>
        <v>321013.98</v>
      </c>
      <c r="I69" s="20"/>
      <c r="J69" s="82"/>
    </row>
    <row r="70" spans="1:10" s="83" customFormat="1" x14ac:dyDescent="0.25">
      <c r="A70" s="20">
        <v>20</v>
      </c>
      <c r="B70" s="23">
        <v>42230</v>
      </c>
      <c r="C70" s="21"/>
      <c r="D70" s="20" t="s">
        <v>268</v>
      </c>
      <c r="E70" s="20" t="s">
        <v>288</v>
      </c>
      <c r="F70" s="81"/>
      <c r="G70" s="81">
        <v>18110</v>
      </c>
      <c r="H70" s="24">
        <f t="shared" si="0"/>
        <v>302903.98</v>
      </c>
      <c r="I70" s="20"/>
      <c r="J70" s="82"/>
    </row>
    <row r="71" spans="1:10" s="83" customFormat="1" x14ac:dyDescent="0.25">
      <c r="A71" s="20"/>
      <c r="B71" s="23"/>
      <c r="C71" s="30">
        <v>42230</v>
      </c>
      <c r="D71" s="20" t="s">
        <v>34</v>
      </c>
      <c r="E71" s="20" t="s">
        <v>387</v>
      </c>
      <c r="F71" s="81">
        <v>178500</v>
      </c>
      <c r="G71" s="81"/>
      <c r="H71" s="24">
        <f t="shared" ref="H71:H103" si="1">H70+F71-G71</f>
        <v>481403.98</v>
      </c>
      <c r="I71" s="20"/>
      <c r="J71" s="82"/>
    </row>
    <row r="72" spans="1:10" s="83" customFormat="1" x14ac:dyDescent="0.25">
      <c r="A72" s="20"/>
      <c r="B72" s="23"/>
      <c r="C72" s="30">
        <v>42230</v>
      </c>
      <c r="D72" s="20" t="s">
        <v>34</v>
      </c>
      <c r="E72" s="20" t="s">
        <v>387</v>
      </c>
      <c r="F72" s="81">
        <v>58679.7</v>
      </c>
      <c r="G72" s="81"/>
      <c r="H72" s="24">
        <f t="shared" si="1"/>
        <v>540083.67999999993</v>
      </c>
      <c r="I72" s="20"/>
      <c r="J72" s="82"/>
    </row>
    <row r="73" spans="1:10" s="83" customFormat="1" x14ac:dyDescent="0.25">
      <c r="A73" s="20"/>
      <c r="B73" s="20"/>
      <c r="C73" s="30">
        <v>42230</v>
      </c>
      <c r="D73" s="20" t="s">
        <v>368</v>
      </c>
      <c r="E73" s="20" t="s">
        <v>369</v>
      </c>
      <c r="F73" s="81"/>
      <c r="G73" s="81">
        <v>260500</v>
      </c>
      <c r="H73" s="24">
        <f t="shared" si="1"/>
        <v>279583.67999999993</v>
      </c>
      <c r="I73" s="20"/>
      <c r="J73" s="82"/>
    </row>
    <row r="74" spans="1:10" s="83" customFormat="1" x14ac:dyDescent="0.25">
      <c r="A74" s="20"/>
      <c r="B74" s="20"/>
      <c r="C74" s="30">
        <v>42230</v>
      </c>
      <c r="D74" s="20" t="s">
        <v>342</v>
      </c>
      <c r="E74" s="20" t="s">
        <v>370</v>
      </c>
      <c r="F74" s="81"/>
      <c r="G74" s="81">
        <v>56046.29</v>
      </c>
      <c r="H74" s="24">
        <f t="shared" si="1"/>
        <v>223537.38999999993</v>
      </c>
      <c r="I74" s="20"/>
      <c r="J74" s="82"/>
    </row>
    <row r="75" spans="1:10" s="83" customFormat="1" x14ac:dyDescent="0.25">
      <c r="A75" s="20"/>
      <c r="B75" s="20"/>
      <c r="C75" s="30">
        <v>42233</v>
      </c>
      <c r="D75" s="20" t="s">
        <v>223</v>
      </c>
      <c r="E75" s="20" t="s">
        <v>290</v>
      </c>
      <c r="F75" s="81"/>
      <c r="G75" s="81">
        <v>1740</v>
      </c>
      <c r="H75" s="24">
        <f t="shared" si="1"/>
        <v>221797.38999999993</v>
      </c>
      <c r="I75" s="20"/>
      <c r="J75" s="82"/>
    </row>
    <row r="76" spans="1:10" s="83" customFormat="1" x14ac:dyDescent="0.25">
      <c r="A76" s="20"/>
      <c r="B76" s="20"/>
      <c r="C76" s="30">
        <v>42234</v>
      </c>
      <c r="D76" s="20" t="s">
        <v>126</v>
      </c>
      <c r="E76" s="20" t="s">
        <v>240</v>
      </c>
      <c r="F76" s="81"/>
      <c r="G76" s="81">
        <v>43602.080000000002</v>
      </c>
      <c r="H76" s="24">
        <f t="shared" si="1"/>
        <v>178195.30999999994</v>
      </c>
      <c r="I76" s="20"/>
      <c r="J76" s="82"/>
    </row>
    <row r="77" spans="1:10" s="83" customFormat="1" x14ac:dyDescent="0.25">
      <c r="A77" s="20"/>
      <c r="B77" s="20"/>
      <c r="C77" s="30">
        <v>42234</v>
      </c>
      <c r="D77" s="20" t="s">
        <v>126</v>
      </c>
      <c r="E77" s="20" t="s">
        <v>240</v>
      </c>
      <c r="F77" s="81"/>
      <c r="G77" s="81">
        <v>43602.080000000002</v>
      </c>
      <c r="H77" s="24">
        <f t="shared" si="1"/>
        <v>134593.22999999992</v>
      </c>
      <c r="I77" s="20"/>
      <c r="J77" s="82"/>
    </row>
    <row r="78" spans="1:10" s="83" customFormat="1" x14ac:dyDescent="0.25">
      <c r="A78" s="20"/>
      <c r="B78" s="20"/>
      <c r="C78" s="30">
        <v>42234</v>
      </c>
      <c r="D78" s="20" t="s">
        <v>150</v>
      </c>
      <c r="E78" s="20" t="s">
        <v>371</v>
      </c>
      <c r="F78" s="81"/>
      <c r="G78" s="81">
        <v>24360</v>
      </c>
      <c r="H78" s="24">
        <f t="shared" si="1"/>
        <v>110233.22999999992</v>
      </c>
      <c r="I78" s="20"/>
      <c r="J78" s="82"/>
    </row>
    <row r="79" spans="1:10" s="83" customFormat="1" x14ac:dyDescent="0.25">
      <c r="A79" s="20"/>
      <c r="B79" s="20"/>
      <c r="C79" s="30">
        <v>42234</v>
      </c>
      <c r="D79" s="20" t="s">
        <v>335</v>
      </c>
      <c r="E79" s="20" t="s">
        <v>372</v>
      </c>
      <c r="F79" s="81"/>
      <c r="G79" s="81">
        <v>19384.07</v>
      </c>
      <c r="H79" s="24">
        <f t="shared" si="1"/>
        <v>90849.159999999916</v>
      </c>
      <c r="I79" s="20"/>
      <c r="J79" s="82"/>
    </row>
    <row r="80" spans="1:10" s="83" customFormat="1" x14ac:dyDescent="0.25">
      <c r="A80" s="20"/>
      <c r="B80" s="20"/>
      <c r="C80" s="30">
        <v>42234</v>
      </c>
      <c r="D80" s="20" t="s">
        <v>126</v>
      </c>
      <c r="E80" s="20" t="s">
        <v>240</v>
      </c>
      <c r="F80" s="81"/>
      <c r="G80" s="81">
        <v>54502.6</v>
      </c>
      <c r="H80" s="24">
        <f t="shared" si="1"/>
        <v>36346.559999999918</v>
      </c>
      <c r="I80" s="20"/>
      <c r="J80" s="82"/>
    </row>
    <row r="81" spans="1:11" s="83" customFormat="1" x14ac:dyDescent="0.25">
      <c r="A81" s="20"/>
      <c r="B81" s="20"/>
      <c r="C81" s="30">
        <v>42234</v>
      </c>
      <c r="D81" s="20" t="s">
        <v>150</v>
      </c>
      <c r="E81" s="20" t="s">
        <v>291</v>
      </c>
      <c r="F81" s="81"/>
      <c r="G81" s="81">
        <v>15660</v>
      </c>
      <c r="H81" s="24">
        <f t="shared" si="1"/>
        <v>20686.559999999918</v>
      </c>
      <c r="I81" s="20"/>
      <c r="J81" s="82"/>
    </row>
    <row r="82" spans="1:11" s="83" customFormat="1" x14ac:dyDescent="0.25">
      <c r="A82" s="20"/>
      <c r="B82" s="20"/>
      <c r="C82" s="30">
        <v>42234</v>
      </c>
      <c r="D82" s="20" t="s">
        <v>91</v>
      </c>
      <c r="E82" s="15" t="s">
        <v>75</v>
      </c>
      <c r="F82" s="81">
        <v>127050</v>
      </c>
      <c r="G82" s="81"/>
      <c r="H82" s="24">
        <f t="shared" si="1"/>
        <v>147736.55999999991</v>
      </c>
      <c r="I82" s="20"/>
      <c r="J82" s="82"/>
      <c r="K82" s="83" t="s">
        <v>388</v>
      </c>
    </row>
    <row r="83" spans="1:11" s="83" customFormat="1" x14ac:dyDescent="0.25">
      <c r="A83" s="20"/>
      <c r="B83" s="20"/>
      <c r="C83" s="30">
        <v>42234</v>
      </c>
      <c r="D83" s="20" t="s">
        <v>91</v>
      </c>
      <c r="E83" s="15" t="s">
        <v>75</v>
      </c>
      <c r="F83" s="81">
        <v>124950</v>
      </c>
      <c r="G83" s="81"/>
      <c r="H83" s="24">
        <f t="shared" si="1"/>
        <v>272686.55999999994</v>
      </c>
      <c r="I83" s="20"/>
      <c r="J83" s="82"/>
      <c r="K83" s="83" t="s">
        <v>389</v>
      </c>
    </row>
    <row r="84" spans="1:11" s="83" customFormat="1" x14ac:dyDescent="0.25">
      <c r="A84" s="20"/>
      <c r="B84" s="20"/>
      <c r="C84" s="30">
        <v>42234</v>
      </c>
      <c r="D84" s="20" t="s">
        <v>91</v>
      </c>
      <c r="E84" s="15" t="s">
        <v>75</v>
      </c>
      <c r="F84" s="81">
        <v>305633.34000000003</v>
      </c>
      <c r="G84" s="81"/>
      <c r="H84" s="24">
        <f t="shared" si="1"/>
        <v>578319.89999999991</v>
      </c>
      <c r="I84" s="20"/>
      <c r="J84" s="82"/>
      <c r="K84" s="83" t="s">
        <v>390</v>
      </c>
    </row>
    <row r="85" spans="1:11" s="83" customFormat="1" x14ac:dyDescent="0.25">
      <c r="A85" s="20"/>
      <c r="B85" s="20"/>
      <c r="C85" s="30">
        <v>42234</v>
      </c>
      <c r="D85" s="20" t="s">
        <v>91</v>
      </c>
      <c r="E85" s="15" t="s">
        <v>75</v>
      </c>
      <c r="F85" s="81">
        <v>35700</v>
      </c>
      <c r="G85" s="81"/>
      <c r="H85" s="24">
        <f t="shared" si="1"/>
        <v>614019.89999999991</v>
      </c>
      <c r="I85" s="20"/>
      <c r="J85" s="82"/>
      <c r="K85" s="83" t="s">
        <v>391</v>
      </c>
    </row>
    <row r="86" spans="1:11" s="83" customFormat="1" x14ac:dyDescent="0.25">
      <c r="A86" s="20">
        <v>21</v>
      </c>
      <c r="B86" s="23">
        <v>42237</v>
      </c>
      <c r="C86" s="21"/>
      <c r="D86" s="20" t="s">
        <v>268</v>
      </c>
      <c r="E86" s="20" t="s">
        <v>283</v>
      </c>
      <c r="F86" s="81"/>
      <c r="G86" s="81">
        <v>25860</v>
      </c>
      <c r="H86" s="24">
        <f t="shared" si="1"/>
        <v>588159.89999999991</v>
      </c>
      <c r="I86" s="20"/>
      <c r="J86" s="82"/>
    </row>
    <row r="87" spans="1:11" s="83" customFormat="1" x14ac:dyDescent="0.25">
      <c r="A87" s="20">
        <v>22</v>
      </c>
      <c r="B87" s="23">
        <v>42237</v>
      </c>
      <c r="C87" s="21"/>
      <c r="D87" s="20" t="s">
        <v>268</v>
      </c>
      <c r="E87" s="20" t="s">
        <v>288</v>
      </c>
      <c r="F87" s="81"/>
      <c r="G87" s="81">
        <v>11200</v>
      </c>
      <c r="H87" s="24">
        <f t="shared" si="1"/>
        <v>576959.89999999991</v>
      </c>
      <c r="I87" s="20"/>
      <c r="J87" s="82"/>
    </row>
    <row r="88" spans="1:11" s="83" customFormat="1" x14ac:dyDescent="0.25">
      <c r="A88" s="20"/>
      <c r="B88" s="20"/>
      <c r="C88" s="30">
        <v>42241</v>
      </c>
      <c r="D88" s="20" t="s">
        <v>72</v>
      </c>
      <c r="E88" s="20" t="s">
        <v>373</v>
      </c>
      <c r="F88" s="81"/>
      <c r="G88" s="81">
        <v>68338.850000000006</v>
      </c>
      <c r="H88" s="24">
        <f t="shared" si="1"/>
        <v>508621.04999999993</v>
      </c>
      <c r="I88" s="20"/>
      <c r="J88" s="82"/>
    </row>
    <row r="89" spans="1:11" s="83" customFormat="1" x14ac:dyDescent="0.25">
      <c r="A89" s="20"/>
      <c r="B89" s="20"/>
      <c r="C89" s="30">
        <v>42241</v>
      </c>
      <c r="D89" s="20" t="s">
        <v>126</v>
      </c>
      <c r="E89" s="20" t="s">
        <v>240</v>
      </c>
      <c r="F89" s="81"/>
      <c r="G89" s="81">
        <v>87204.160000000003</v>
      </c>
      <c r="H89" s="24">
        <f t="shared" si="1"/>
        <v>421416.8899999999</v>
      </c>
      <c r="I89" s="20"/>
      <c r="J89" s="82"/>
    </row>
    <row r="90" spans="1:11" s="83" customFormat="1" x14ac:dyDescent="0.25">
      <c r="A90" s="20"/>
      <c r="B90" s="20"/>
      <c r="C90" s="30">
        <v>42241</v>
      </c>
      <c r="D90" s="20" t="s">
        <v>126</v>
      </c>
      <c r="E90" s="20" t="s">
        <v>240</v>
      </c>
      <c r="F90" s="81"/>
      <c r="G90" s="81">
        <v>32701.56</v>
      </c>
      <c r="H90" s="24">
        <f t="shared" si="1"/>
        <v>388715.3299999999</v>
      </c>
      <c r="I90" s="20"/>
      <c r="J90" s="82"/>
    </row>
    <row r="91" spans="1:11" s="83" customFormat="1" x14ac:dyDescent="0.25">
      <c r="A91" s="20">
        <v>23</v>
      </c>
      <c r="B91" s="23">
        <v>42244</v>
      </c>
      <c r="C91" s="21"/>
      <c r="D91" s="20" t="s">
        <v>268</v>
      </c>
      <c r="E91" s="20" t="s">
        <v>283</v>
      </c>
      <c r="F91" s="81"/>
      <c r="G91" s="81">
        <v>18030</v>
      </c>
      <c r="H91" s="24">
        <f t="shared" si="1"/>
        <v>370685.3299999999</v>
      </c>
      <c r="I91" s="20"/>
      <c r="J91" s="82"/>
      <c r="K91" s="82">
        <f>SUM(G67:G91)</f>
        <v>852836.69000000006</v>
      </c>
    </row>
    <row r="92" spans="1:11" s="83" customFormat="1" x14ac:dyDescent="0.25">
      <c r="A92" s="20"/>
      <c r="B92" s="20"/>
      <c r="C92" s="30">
        <v>42247</v>
      </c>
      <c r="D92" s="15" t="s">
        <v>166</v>
      </c>
      <c r="E92" s="15" t="s">
        <v>164</v>
      </c>
      <c r="F92" s="81"/>
      <c r="G92" s="81">
        <v>98</v>
      </c>
      <c r="H92" s="24">
        <f t="shared" si="1"/>
        <v>370587.3299999999</v>
      </c>
      <c r="I92" s="20"/>
      <c r="J92" s="82"/>
    </row>
    <row r="93" spans="1:11" s="83" customFormat="1" x14ac:dyDescent="0.25">
      <c r="A93" s="20"/>
      <c r="B93" s="20"/>
      <c r="C93" s="30">
        <v>42247</v>
      </c>
      <c r="D93" s="15" t="s">
        <v>166</v>
      </c>
      <c r="E93" s="15" t="s">
        <v>167</v>
      </c>
      <c r="F93" s="81"/>
      <c r="G93" s="81">
        <v>15.68</v>
      </c>
      <c r="H93" s="24">
        <f t="shared" si="1"/>
        <v>370571.64999999991</v>
      </c>
      <c r="I93" s="20"/>
      <c r="J93" s="82"/>
    </row>
    <row r="94" spans="1:11" s="83" customFormat="1" x14ac:dyDescent="0.25">
      <c r="A94" s="67"/>
      <c r="B94" s="67"/>
      <c r="C94" s="67"/>
      <c r="D94" s="67"/>
      <c r="E94" s="67" t="s">
        <v>385</v>
      </c>
      <c r="F94" s="68"/>
      <c r="G94" s="68"/>
      <c r="H94" s="68">
        <f t="shared" si="1"/>
        <v>370571.64999999991</v>
      </c>
      <c r="I94" s="67"/>
      <c r="J94" s="82"/>
    </row>
    <row r="95" spans="1:11" s="83" customFormat="1" x14ac:dyDescent="0.25">
      <c r="A95" s="67"/>
      <c r="B95" s="67"/>
      <c r="C95" s="67"/>
      <c r="D95" s="67"/>
      <c r="E95" s="67" t="s">
        <v>386</v>
      </c>
      <c r="F95" s="68"/>
      <c r="G95" s="68"/>
      <c r="H95" s="68">
        <f t="shared" si="1"/>
        <v>370571.64999999991</v>
      </c>
      <c r="I95" s="67"/>
      <c r="J95" s="82"/>
    </row>
    <row r="96" spans="1:11" s="83" customFormat="1" x14ac:dyDescent="0.25">
      <c r="A96" s="20">
        <v>24</v>
      </c>
      <c r="B96" s="23">
        <v>42251</v>
      </c>
      <c r="C96" s="21"/>
      <c r="D96" s="20" t="s">
        <v>268</v>
      </c>
      <c r="E96" s="20" t="s">
        <v>283</v>
      </c>
      <c r="F96" s="81"/>
      <c r="G96" s="81">
        <v>3900</v>
      </c>
      <c r="H96" s="24">
        <f t="shared" si="1"/>
        <v>366671.64999999991</v>
      </c>
      <c r="I96" s="20"/>
      <c r="J96" s="82"/>
    </row>
    <row r="97" spans="1:11" s="83" customFormat="1" x14ac:dyDescent="0.25">
      <c r="A97" s="20"/>
      <c r="B97" s="20"/>
      <c r="C97" s="30">
        <v>42258</v>
      </c>
      <c r="D97" s="20" t="s">
        <v>150</v>
      </c>
      <c r="E97" s="20" t="s">
        <v>105</v>
      </c>
      <c r="F97" s="81"/>
      <c r="G97" s="81">
        <v>66120</v>
      </c>
      <c r="H97" s="24">
        <f t="shared" si="1"/>
        <v>300551.64999999991</v>
      </c>
      <c r="I97" s="20"/>
      <c r="J97" s="82"/>
    </row>
    <row r="98" spans="1:11" s="83" customFormat="1" x14ac:dyDescent="0.25">
      <c r="A98" s="20"/>
      <c r="B98" s="20"/>
      <c r="C98" s="30">
        <v>42258</v>
      </c>
      <c r="D98" s="20" t="s">
        <v>150</v>
      </c>
      <c r="E98" s="20" t="s">
        <v>345</v>
      </c>
      <c r="F98" s="81"/>
      <c r="G98" s="81">
        <v>26100</v>
      </c>
      <c r="H98" s="24">
        <f t="shared" si="1"/>
        <v>274451.64999999991</v>
      </c>
      <c r="I98" s="20"/>
      <c r="J98" s="82"/>
    </row>
    <row r="99" spans="1:11" s="83" customFormat="1" x14ac:dyDescent="0.25">
      <c r="A99" s="20"/>
      <c r="B99" s="20"/>
      <c r="C99" s="30">
        <v>42258</v>
      </c>
      <c r="D99" s="20" t="s">
        <v>126</v>
      </c>
      <c r="E99" s="20" t="s">
        <v>240</v>
      </c>
      <c r="F99" s="81"/>
      <c r="G99" s="81">
        <v>87204.160000000003</v>
      </c>
      <c r="H99" s="24">
        <f t="shared" si="1"/>
        <v>187247.4899999999</v>
      </c>
      <c r="I99" s="20"/>
      <c r="J99" s="82"/>
    </row>
    <row r="100" spans="1:11" s="83" customFormat="1" x14ac:dyDescent="0.25">
      <c r="A100" s="20"/>
      <c r="B100" s="20"/>
      <c r="C100" s="30">
        <v>42258</v>
      </c>
      <c r="D100" s="20" t="s">
        <v>126</v>
      </c>
      <c r="E100" s="20" t="s">
        <v>240</v>
      </c>
      <c r="F100" s="81"/>
      <c r="G100" s="81">
        <v>21801.040000000001</v>
      </c>
      <c r="H100" s="24">
        <f t="shared" si="1"/>
        <v>165446.4499999999</v>
      </c>
      <c r="I100" s="20"/>
      <c r="J100" s="82"/>
    </row>
    <row r="101" spans="1:11" s="83" customFormat="1" x14ac:dyDescent="0.25">
      <c r="A101" s="20"/>
      <c r="B101" s="20"/>
      <c r="C101" s="30">
        <v>42276</v>
      </c>
      <c r="D101" s="20" t="s">
        <v>284</v>
      </c>
      <c r="E101" s="20" t="s">
        <v>422</v>
      </c>
      <c r="F101" s="81"/>
      <c r="G101" s="81">
        <v>165446.45000000001</v>
      </c>
      <c r="H101" s="24">
        <f t="shared" si="1"/>
        <v>0</v>
      </c>
      <c r="I101" s="20"/>
      <c r="J101" s="82"/>
      <c r="K101" s="82">
        <f>SUM(G96:G101)</f>
        <v>370571.65</v>
      </c>
    </row>
    <row r="102" spans="1:11" s="83" customFormat="1" x14ac:dyDescent="0.25">
      <c r="A102" s="67"/>
      <c r="B102" s="67"/>
      <c r="C102" s="67"/>
      <c r="D102" s="67"/>
      <c r="E102" s="67" t="s">
        <v>420</v>
      </c>
      <c r="F102" s="68"/>
      <c r="G102" s="68"/>
      <c r="H102" s="68">
        <f t="shared" si="1"/>
        <v>0</v>
      </c>
      <c r="I102" s="67"/>
      <c r="J102" s="82"/>
    </row>
    <row r="103" spans="1:11" s="83" customFormat="1" x14ac:dyDescent="0.25">
      <c r="A103" s="67"/>
      <c r="B103" s="67"/>
      <c r="C103" s="67"/>
      <c r="D103" s="67"/>
      <c r="E103" s="67" t="s">
        <v>421</v>
      </c>
      <c r="F103" s="68"/>
      <c r="G103" s="68"/>
      <c r="H103" s="68">
        <f t="shared" si="1"/>
        <v>0</v>
      </c>
      <c r="I103" s="67"/>
      <c r="J103" s="82"/>
    </row>
    <row r="104" spans="1:11" s="83" customFormat="1" x14ac:dyDescent="0.25">
      <c r="A104" s="20"/>
      <c r="B104" s="20"/>
      <c r="C104" s="21"/>
      <c r="D104" s="20"/>
      <c r="E104" s="20"/>
      <c r="F104" s="81"/>
      <c r="G104" s="81"/>
      <c r="H104" s="24"/>
      <c r="I104" s="20"/>
      <c r="J104" s="82"/>
    </row>
    <row r="105" spans="1:11" s="83" customFormat="1" x14ac:dyDescent="0.25">
      <c r="A105" s="20"/>
      <c r="B105" s="20"/>
      <c r="C105" s="21"/>
      <c r="D105" s="20"/>
      <c r="E105" s="20"/>
      <c r="F105" s="81"/>
      <c r="G105" s="81"/>
      <c r="H105" s="24"/>
      <c r="I105" s="20"/>
      <c r="J105" s="82"/>
    </row>
    <row r="106" spans="1:11" s="83" customFormat="1" x14ac:dyDescent="0.25">
      <c r="A106" s="20"/>
      <c r="B106" s="20"/>
      <c r="C106" s="21"/>
      <c r="D106" s="20"/>
      <c r="E106" s="20"/>
      <c r="F106" s="81"/>
      <c r="G106" s="81"/>
      <c r="H106" s="24"/>
      <c r="I106" s="20"/>
      <c r="J106" s="82"/>
    </row>
    <row r="107" spans="1:11" s="83" customFormat="1" x14ac:dyDescent="0.25">
      <c r="A107" s="20"/>
      <c r="B107" s="20"/>
      <c r="C107" s="21"/>
      <c r="D107" s="20"/>
      <c r="E107" s="20"/>
      <c r="F107" s="81"/>
      <c r="G107" s="81"/>
      <c r="H107" s="24"/>
      <c r="I107" s="20"/>
      <c r="J107" s="82"/>
    </row>
    <row r="108" spans="1:11" s="83" customFormat="1" x14ac:dyDescent="0.25">
      <c r="A108" s="20"/>
      <c r="B108" s="20"/>
      <c r="C108" s="21"/>
      <c r="D108" s="20"/>
      <c r="E108" s="20"/>
      <c r="F108" s="81"/>
      <c r="G108" s="81"/>
      <c r="H108" s="24"/>
      <c r="I108" s="20"/>
      <c r="J108" s="82"/>
    </row>
    <row r="109" spans="1:11" s="83" customFormat="1" x14ac:dyDescent="0.25">
      <c r="A109" s="20"/>
      <c r="B109" s="20"/>
      <c r="C109" s="21"/>
      <c r="D109" s="20"/>
      <c r="E109" s="20"/>
      <c r="F109" s="81"/>
      <c r="G109" s="81"/>
      <c r="H109" s="24"/>
      <c r="I109" s="20"/>
      <c r="J109" s="82"/>
    </row>
    <row r="110" spans="1:11" s="83" customFormat="1" x14ac:dyDescent="0.25">
      <c r="A110" s="20"/>
      <c r="B110" s="20"/>
      <c r="C110" s="21"/>
      <c r="D110" s="20"/>
      <c r="E110" s="20"/>
      <c r="F110" s="81"/>
      <c r="G110" s="81"/>
      <c r="H110" s="24"/>
      <c r="I110" s="20"/>
      <c r="J110" s="82"/>
    </row>
    <row r="111" spans="1:11" s="83" customFormat="1" x14ac:dyDescent="0.25">
      <c r="A111" s="20"/>
      <c r="B111" s="20"/>
      <c r="C111" s="21"/>
      <c r="D111" s="20"/>
      <c r="E111" s="20"/>
      <c r="F111" s="81"/>
      <c r="G111" s="81"/>
      <c r="H111" s="24"/>
      <c r="I111" s="20"/>
      <c r="J111" s="82"/>
    </row>
    <row r="112" spans="1:11" s="83" customFormat="1" x14ac:dyDescent="0.25">
      <c r="A112" s="20"/>
      <c r="B112" s="20"/>
      <c r="C112" s="21"/>
      <c r="D112" s="20"/>
      <c r="E112" s="20"/>
      <c r="F112" s="81"/>
      <c r="G112" s="81"/>
      <c r="H112" s="24"/>
      <c r="I112" s="20"/>
      <c r="J112" s="82"/>
    </row>
    <row r="113" spans="1:10" s="83" customFormat="1" x14ac:dyDescent="0.25">
      <c r="A113" s="20"/>
      <c r="B113" s="20"/>
      <c r="C113" s="21"/>
      <c r="D113" s="20"/>
      <c r="E113" s="20"/>
      <c r="F113" s="81"/>
      <c r="G113" s="81"/>
      <c r="H113" s="24"/>
      <c r="I113" s="20"/>
      <c r="J113" s="82"/>
    </row>
    <row r="114" spans="1:10" s="83" customFormat="1" x14ac:dyDescent="0.25">
      <c r="A114" s="20"/>
      <c r="B114" s="20"/>
      <c r="C114" s="21"/>
      <c r="D114" s="20"/>
      <c r="E114" s="20"/>
      <c r="F114" s="81"/>
      <c r="G114" s="81"/>
      <c r="H114" s="24"/>
      <c r="I114" s="20"/>
      <c r="J114" s="82"/>
    </row>
    <row r="115" spans="1:10" s="83" customFormat="1" x14ac:dyDescent="0.25">
      <c r="A115" s="20"/>
      <c r="B115" s="20"/>
      <c r="C115" s="21"/>
      <c r="D115" s="20"/>
      <c r="E115" s="20"/>
      <c r="F115" s="81"/>
      <c r="G115" s="81"/>
      <c r="H115" s="24"/>
      <c r="I115" s="20"/>
      <c r="J115" s="82"/>
    </row>
    <row r="116" spans="1:10" s="83" customFormat="1" x14ac:dyDescent="0.25">
      <c r="A116" s="20"/>
      <c r="B116" s="20"/>
      <c r="C116" s="21"/>
      <c r="D116" s="20"/>
      <c r="E116" s="20"/>
      <c r="F116" s="81"/>
      <c r="G116" s="81"/>
      <c r="H116" s="24"/>
      <c r="I116" s="20"/>
      <c r="J116" s="82"/>
    </row>
    <row r="117" spans="1:10" s="83" customFormat="1" x14ac:dyDescent="0.25">
      <c r="A117" s="20"/>
      <c r="B117" s="20"/>
      <c r="C117" s="21"/>
      <c r="D117" s="20"/>
      <c r="E117" s="20"/>
      <c r="F117" s="81"/>
      <c r="G117" s="81"/>
      <c r="H117" s="24"/>
      <c r="I117" s="20"/>
      <c r="J117" s="82"/>
    </row>
    <row r="118" spans="1:10" s="83" customFormat="1" x14ac:dyDescent="0.25">
      <c r="A118" s="20"/>
      <c r="B118" s="20"/>
      <c r="C118" s="21"/>
      <c r="D118" s="20"/>
      <c r="E118" s="20"/>
      <c r="F118" s="81"/>
      <c r="G118" s="81"/>
      <c r="H118" s="24"/>
      <c r="I118" s="20"/>
      <c r="J118" s="82"/>
    </row>
    <row r="119" spans="1:10" s="83" customFormat="1" x14ac:dyDescent="0.25">
      <c r="A119" s="20"/>
      <c r="B119" s="20"/>
      <c r="C119" s="21"/>
      <c r="D119" s="20"/>
      <c r="E119" s="20"/>
      <c r="F119" s="81"/>
      <c r="G119" s="81"/>
      <c r="H119" s="24"/>
      <c r="I119" s="20"/>
      <c r="J119" s="82"/>
    </row>
    <row r="120" spans="1:10" s="83" customFormat="1" x14ac:dyDescent="0.25">
      <c r="A120" s="20"/>
      <c r="B120" s="20"/>
      <c r="C120" s="21"/>
      <c r="D120" s="20"/>
      <c r="E120" s="20"/>
      <c r="F120" s="81"/>
      <c r="G120" s="81"/>
      <c r="H120" s="24"/>
      <c r="I120" s="20"/>
      <c r="J120" s="82"/>
    </row>
    <row r="121" spans="1:10" s="83" customFormat="1" x14ac:dyDescent="0.25">
      <c r="A121" s="20"/>
      <c r="B121" s="20"/>
      <c r="C121" s="21"/>
      <c r="D121" s="20"/>
      <c r="E121" s="20"/>
      <c r="F121" s="81"/>
      <c r="G121" s="81"/>
      <c r="H121" s="24"/>
      <c r="I121" s="20"/>
      <c r="J121" s="82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workbookViewId="0">
      <pane ySplit="4" topLeftCell="A35" activePane="bottomLeft" state="frozen"/>
      <selection activeCell="E24" sqref="E24"/>
      <selection pane="bottomLeft" activeCell="K47" sqref="K47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2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275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276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76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0"/>
      <c r="B5" s="20"/>
      <c r="C5" s="30">
        <v>42081</v>
      </c>
      <c r="D5" s="20" t="s">
        <v>34</v>
      </c>
      <c r="E5" s="20" t="s">
        <v>168</v>
      </c>
      <c r="F5" s="81">
        <v>3000</v>
      </c>
      <c r="G5" s="24"/>
      <c r="H5" s="24">
        <f>F5-G5</f>
        <v>3000</v>
      </c>
      <c r="I5" s="20"/>
    </row>
    <row r="6" spans="1:13" x14ac:dyDescent="0.25">
      <c r="A6" s="67"/>
      <c r="B6" s="67"/>
      <c r="C6" s="71"/>
      <c r="D6" s="67"/>
      <c r="E6" s="67" t="s">
        <v>219</v>
      </c>
      <c r="F6" s="74"/>
      <c r="G6" s="74"/>
      <c r="H6" s="68">
        <f t="shared" ref="H6:H48" si="0">H5+F6-G6</f>
        <v>3000</v>
      </c>
      <c r="I6" s="67"/>
    </row>
    <row r="7" spans="1:13" x14ac:dyDescent="0.25">
      <c r="A7" s="67"/>
      <c r="B7" s="67"/>
      <c r="C7" s="71"/>
      <c r="D7" s="67"/>
      <c r="E7" s="67" t="s">
        <v>220</v>
      </c>
      <c r="F7" s="74"/>
      <c r="G7" s="74"/>
      <c r="H7" s="68">
        <f t="shared" si="0"/>
        <v>3000</v>
      </c>
      <c r="I7" s="67"/>
    </row>
    <row r="8" spans="1:13" x14ac:dyDescent="0.25">
      <c r="A8" s="20"/>
      <c r="B8" s="20"/>
      <c r="C8" s="30">
        <v>42124</v>
      </c>
      <c r="D8" s="20" t="s">
        <v>34</v>
      </c>
      <c r="E8" s="20" t="s">
        <v>245</v>
      </c>
      <c r="F8" s="81">
        <v>7000</v>
      </c>
      <c r="G8" s="24"/>
      <c r="H8" s="24">
        <f t="shared" si="0"/>
        <v>10000</v>
      </c>
      <c r="I8" s="20"/>
    </row>
    <row r="9" spans="1:13" x14ac:dyDescent="0.25">
      <c r="A9" s="20"/>
      <c r="B9" s="20"/>
      <c r="C9" s="88">
        <v>42124</v>
      </c>
      <c r="D9" s="86" t="s">
        <v>166</v>
      </c>
      <c r="E9" s="86" t="s">
        <v>247</v>
      </c>
      <c r="F9" s="89"/>
      <c r="G9" s="87">
        <v>300</v>
      </c>
      <c r="H9" s="24">
        <f t="shared" si="0"/>
        <v>9700</v>
      </c>
      <c r="I9" s="20"/>
    </row>
    <row r="10" spans="1:13" x14ac:dyDescent="0.25">
      <c r="A10" s="20"/>
      <c r="B10" s="20"/>
      <c r="C10" s="88">
        <v>42124</v>
      </c>
      <c r="D10" s="86" t="s">
        <v>166</v>
      </c>
      <c r="E10" s="86" t="s">
        <v>248</v>
      </c>
      <c r="F10" s="89"/>
      <c r="G10" s="87">
        <v>48</v>
      </c>
      <c r="H10" s="24">
        <f t="shared" si="0"/>
        <v>9652</v>
      </c>
      <c r="I10" s="20"/>
    </row>
    <row r="11" spans="1:13" x14ac:dyDescent="0.25">
      <c r="A11" s="67"/>
      <c r="B11" s="67"/>
      <c r="C11" s="71"/>
      <c r="D11" s="67"/>
      <c r="E11" s="67" t="s">
        <v>216</v>
      </c>
      <c r="F11" s="74"/>
      <c r="G11" s="74"/>
      <c r="H11" s="68">
        <f t="shared" si="0"/>
        <v>9652</v>
      </c>
      <c r="I11" s="67"/>
    </row>
    <row r="12" spans="1:13" x14ac:dyDescent="0.25">
      <c r="A12" s="67"/>
      <c r="B12" s="67"/>
      <c r="C12" s="71"/>
      <c r="D12" s="67"/>
      <c r="E12" s="67" t="s">
        <v>242</v>
      </c>
      <c r="F12" s="74"/>
      <c r="G12" s="74"/>
      <c r="H12" s="68">
        <f t="shared" si="0"/>
        <v>9652</v>
      </c>
      <c r="I12" s="67"/>
    </row>
    <row r="13" spans="1:13" s="83" customFormat="1" x14ac:dyDescent="0.25">
      <c r="A13" s="20"/>
      <c r="B13" s="20"/>
      <c r="C13" s="54">
        <v>42153</v>
      </c>
      <c r="D13" s="15" t="s">
        <v>166</v>
      </c>
      <c r="E13" s="15" t="s">
        <v>247</v>
      </c>
      <c r="F13" s="50"/>
      <c r="G13" s="51">
        <v>300</v>
      </c>
      <c r="H13" s="24">
        <f t="shared" si="0"/>
        <v>9352</v>
      </c>
      <c r="I13" s="20"/>
      <c r="J13" s="82"/>
    </row>
    <row r="14" spans="1:13" s="83" customFormat="1" x14ac:dyDescent="0.25">
      <c r="A14" s="20"/>
      <c r="B14" s="20"/>
      <c r="C14" s="54">
        <v>42153</v>
      </c>
      <c r="D14" s="15" t="s">
        <v>166</v>
      </c>
      <c r="E14" s="15" t="s">
        <v>248</v>
      </c>
      <c r="F14" s="50"/>
      <c r="G14" s="51">
        <v>48</v>
      </c>
      <c r="H14" s="24">
        <f t="shared" si="0"/>
        <v>9304</v>
      </c>
      <c r="I14" s="20"/>
      <c r="J14" s="82"/>
    </row>
    <row r="15" spans="1:13" x14ac:dyDescent="0.25">
      <c r="A15" s="67"/>
      <c r="B15" s="67"/>
      <c r="C15" s="71"/>
      <c r="D15" s="67"/>
      <c r="E15" s="67" t="s">
        <v>243</v>
      </c>
      <c r="F15" s="74"/>
      <c r="G15" s="74"/>
      <c r="H15" s="68">
        <f t="shared" si="0"/>
        <v>9304</v>
      </c>
      <c r="I15" s="67"/>
    </row>
    <row r="16" spans="1:13" x14ac:dyDescent="0.25">
      <c r="A16" s="67"/>
      <c r="B16" s="67"/>
      <c r="C16" s="71"/>
      <c r="D16" s="67"/>
      <c r="E16" s="67" t="s">
        <v>244</v>
      </c>
      <c r="F16" s="74"/>
      <c r="G16" s="74"/>
      <c r="H16" s="68">
        <f t="shared" si="0"/>
        <v>9304</v>
      </c>
      <c r="I16" s="67"/>
    </row>
    <row r="17" spans="1:12" s="83" customFormat="1" x14ac:dyDescent="0.25">
      <c r="A17" s="20"/>
      <c r="B17" s="20"/>
      <c r="C17" s="30">
        <v>42185</v>
      </c>
      <c r="D17" s="15" t="s">
        <v>166</v>
      </c>
      <c r="E17" s="15" t="s">
        <v>247</v>
      </c>
      <c r="F17" s="50"/>
      <c r="G17" s="51">
        <v>300</v>
      </c>
      <c r="H17" s="24">
        <f t="shared" si="0"/>
        <v>9004</v>
      </c>
      <c r="I17" s="20"/>
      <c r="J17" s="82"/>
    </row>
    <row r="18" spans="1:12" s="83" customFormat="1" x14ac:dyDescent="0.25">
      <c r="A18" s="20"/>
      <c r="B18" s="23"/>
      <c r="C18" s="30">
        <v>42185</v>
      </c>
      <c r="D18" s="15" t="s">
        <v>166</v>
      </c>
      <c r="E18" s="15" t="s">
        <v>248</v>
      </c>
      <c r="F18" s="50"/>
      <c r="G18" s="51">
        <v>48</v>
      </c>
      <c r="H18" s="24">
        <f t="shared" si="0"/>
        <v>8956</v>
      </c>
      <c r="I18" s="20"/>
      <c r="J18" s="82"/>
    </row>
    <row r="19" spans="1:12" s="83" customFormat="1" x14ac:dyDescent="0.25">
      <c r="A19" s="67"/>
      <c r="B19" s="67"/>
      <c r="C19" s="71"/>
      <c r="D19" s="67"/>
      <c r="E19" s="67" t="s">
        <v>308</v>
      </c>
      <c r="F19" s="74"/>
      <c r="G19" s="74"/>
      <c r="H19" s="68">
        <f t="shared" si="0"/>
        <v>8956</v>
      </c>
      <c r="I19" s="67"/>
      <c r="J19" s="82"/>
    </row>
    <row r="20" spans="1:12" s="83" customFormat="1" x14ac:dyDescent="0.25">
      <c r="A20" s="67"/>
      <c r="B20" s="67"/>
      <c r="C20" s="71"/>
      <c r="D20" s="67"/>
      <c r="E20" s="67" t="s">
        <v>309</v>
      </c>
      <c r="F20" s="74"/>
      <c r="G20" s="74"/>
      <c r="H20" s="68">
        <f t="shared" si="0"/>
        <v>8956</v>
      </c>
      <c r="I20" s="67"/>
      <c r="J20" s="82"/>
    </row>
    <row r="21" spans="1:12" s="83" customFormat="1" x14ac:dyDescent="0.25">
      <c r="A21" s="20"/>
      <c r="B21" s="20"/>
      <c r="C21" s="30">
        <v>42193</v>
      </c>
      <c r="D21" s="20" t="s">
        <v>351</v>
      </c>
      <c r="E21" s="20" t="s">
        <v>352</v>
      </c>
      <c r="F21" s="81">
        <v>96692.5</v>
      </c>
      <c r="G21" s="81"/>
      <c r="H21" s="24">
        <f t="shared" si="0"/>
        <v>105648.5</v>
      </c>
      <c r="I21" s="20"/>
      <c r="J21" s="82"/>
    </row>
    <row r="22" spans="1:12" s="83" customFormat="1" x14ac:dyDescent="0.25">
      <c r="A22" s="20"/>
      <c r="B22" s="20"/>
      <c r="C22" s="30">
        <v>42193</v>
      </c>
      <c r="D22" s="20" t="s">
        <v>351</v>
      </c>
      <c r="E22" s="20" t="s">
        <v>352</v>
      </c>
      <c r="F22" s="81">
        <v>96692.5</v>
      </c>
      <c r="G22" s="81"/>
      <c r="H22" s="24">
        <f t="shared" si="0"/>
        <v>202341</v>
      </c>
      <c r="I22" s="20"/>
      <c r="J22" s="82"/>
    </row>
    <row r="23" spans="1:12" s="83" customFormat="1" x14ac:dyDescent="0.25">
      <c r="A23" s="20"/>
      <c r="B23" s="20"/>
      <c r="C23" s="30">
        <v>42193</v>
      </c>
      <c r="D23" s="20" t="s">
        <v>351</v>
      </c>
      <c r="E23" s="20" t="s">
        <v>352</v>
      </c>
      <c r="F23" s="81">
        <v>12664.5</v>
      </c>
      <c r="G23" s="81"/>
      <c r="H23" s="24">
        <f t="shared" si="0"/>
        <v>215005.5</v>
      </c>
      <c r="I23" s="20"/>
      <c r="J23" s="82"/>
    </row>
    <row r="24" spans="1:12" s="83" customFormat="1" x14ac:dyDescent="0.25">
      <c r="A24" s="20"/>
      <c r="B24" s="20"/>
      <c r="C24" s="30">
        <v>42193</v>
      </c>
      <c r="D24" s="20" t="s">
        <v>351</v>
      </c>
      <c r="E24" s="20" t="s">
        <v>352</v>
      </c>
      <c r="F24" s="81">
        <v>12664.5</v>
      </c>
      <c r="G24" s="81"/>
      <c r="H24" s="24">
        <f t="shared" si="0"/>
        <v>227670</v>
      </c>
      <c r="I24" s="20"/>
      <c r="J24" s="82"/>
    </row>
    <row r="25" spans="1:12" s="83" customFormat="1" x14ac:dyDescent="0.25">
      <c r="A25" s="20"/>
      <c r="B25" s="20"/>
      <c r="C25" s="30">
        <v>42193</v>
      </c>
      <c r="D25" s="20" t="s">
        <v>351</v>
      </c>
      <c r="E25" s="20" t="s">
        <v>352</v>
      </c>
      <c r="F25" s="81">
        <v>8143</v>
      </c>
      <c r="G25" s="81"/>
      <c r="H25" s="24">
        <f t="shared" si="0"/>
        <v>235813</v>
      </c>
      <c r="I25" s="20"/>
      <c r="J25" s="82"/>
    </row>
    <row r="26" spans="1:12" s="83" customFormat="1" x14ac:dyDescent="0.25">
      <c r="A26" s="20"/>
      <c r="B26" s="20"/>
      <c r="C26" s="30">
        <v>42193</v>
      </c>
      <c r="D26" s="20" t="s">
        <v>351</v>
      </c>
      <c r="E26" s="20" t="s">
        <v>352</v>
      </c>
      <c r="F26" s="81">
        <v>8143</v>
      </c>
      <c r="G26" s="81"/>
      <c r="H26" s="24">
        <f t="shared" si="0"/>
        <v>243956</v>
      </c>
      <c r="I26" s="20"/>
      <c r="J26" s="82"/>
      <c r="K26" s="82">
        <f>SUM(F21:F26)</f>
        <v>235000</v>
      </c>
      <c r="L26" s="83" t="s">
        <v>393</v>
      </c>
    </row>
    <row r="27" spans="1:12" s="83" customFormat="1" x14ac:dyDescent="0.25">
      <c r="A27" s="20"/>
      <c r="B27" s="23"/>
      <c r="C27" s="30">
        <v>42208</v>
      </c>
      <c r="D27" s="20" t="s">
        <v>346</v>
      </c>
      <c r="E27" s="20" t="s">
        <v>376</v>
      </c>
      <c r="F27" s="81"/>
      <c r="G27" s="81">
        <v>193384.99</v>
      </c>
      <c r="H27" s="24">
        <f t="shared" si="0"/>
        <v>50571.010000000009</v>
      </c>
      <c r="I27" s="20"/>
      <c r="J27" s="82"/>
    </row>
    <row r="28" spans="1:12" s="83" customFormat="1" x14ac:dyDescent="0.25">
      <c r="A28" s="67"/>
      <c r="B28" s="67"/>
      <c r="C28" s="71"/>
      <c r="D28" s="67"/>
      <c r="E28" s="67" t="s">
        <v>349</v>
      </c>
      <c r="F28" s="74"/>
      <c r="G28" s="74"/>
      <c r="H28" s="68">
        <f t="shared" si="0"/>
        <v>50571.010000000009</v>
      </c>
      <c r="I28" s="67"/>
      <c r="J28" s="82"/>
    </row>
    <row r="29" spans="1:12" s="83" customFormat="1" x14ac:dyDescent="0.25">
      <c r="A29" s="67"/>
      <c r="B29" s="67"/>
      <c r="C29" s="71"/>
      <c r="D29" s="67"/>
      <c r="E29" s="67" t="s">
        <v>350</v>
      </c>
      <c r="F29" s="74"/>
      <c r="G29" s="74"/>
      <c r="H29" s="68">
        <f t="shared" si="0"/>
        <v>50571.010000000009</v>
      </c>
      <c r="I29" s="67"/>
      <c r="J29" s="82"/>
    </row>
    <row r="30" spans="1:12" s="83" customFormat="1" x14ac:dyDescent="0.25">
      <c r="A30" s="20"/>
      <c r="B30" s="23"/>
      <c r="C30" s="30">
        <v>42219</v>
      </c>
      <c r="D30" s="20" t="s">
        <v>346</v>
      </c>
      <c r="E30" s="20" t="s">
        <v>375</v>
      </c>
      <c r="F30" s="81"/>
      <c r="G30" s="81">
        <v>16285.99</v>
      </c>
      <c r="H30" s="24">
        <f t="shared" si="0"/>
        <v>34285.020000000011</v>
      </c>
      <c r="I30" s="20"/>
      <c r="J30" s="82"/>
    </row>
    <row r="31" spans="1:12" s="83" customFormat="1" x14ac:dyDescent="0.25">
      <c r="A31" s="20"/>
      <c r="B31" s="23"/>
      <c r="C31" s="30">
        <v>42219</v>
      </c>
      <c r="D31" s="20" t="s">
        <v>346</v>
      </c>
      <c r="E31" s="20" t="s">
        <v>374</v>
      </c>
      <c r="F31" s="81"/>
      <c r="G31" s="81">
        <v>25328.99</v>
      </c>
      <c r="H31" s="24">
        <f t="shared" si="0"/>
        <v>8956.0300000000097</v>
      </c>
      <c r="I31" s="20"/>
      <c r="J31" s="82"/>
    </row>
    <row r="32" spans="1:12" s="83" customFormat="1" x14ac:dyDescent="0.25">
      <c r="A32" s="20"/>
      <c r="B32" s="23"/>
      <c r="C32" s="30">
        <v>42230</v>
      </c>
      <c r="D32" s="20" t="s">
        <v>34</v>
      </c>
      <c r="E32" s="20" t="s">
        <v>392</v>
      </c>
      <c r="F32" s="81">
        <v>235000</v>
      </c>
      <c r="G32" s="81"/>
      <c r="H32" s="24">
        <f t="shared" si="0"/>
        <v>243956.03</v>
      </c>
      <c r="I32" s="20"/>
      <c r="J32" s="82"/>
    </row>
    <row r="33" spans="1:12" s="83" customFormat="1" x14ac:dyDescent="0.25">
      <c r="A33" s="20"/>
      <c r="B33" s="23"/>
      <c r="C33" s="30">
        <v>42236</v>
      </c>
      <c r="D33" s="20" t="s">
        <v>34</v>
      </c>
      <c r="E33" s="20" t="s">
        <v>392</v>
      </c>
      <c r="F33" s="81">
        <v>260000</v>
      </c>
      <c r="G33" s="81"/>
      <c r="H33" s="24">
        <f t="shared" si="0"/>
        <v>503956.03</v>
      </c>
      <c r="I33" s="20"/>
      <c r="J33" s="82"/>
    </row>
    <row r="34" spans="1:12" s="83" customFormat="1" x14ac:dyDescent="0.25">
      <c r="A34" s="20"/>
      <c r="B34" s="23"/>
      <c r="C34" s="30">
        <v>42236</v>
      </c>
      <c r="D34" s="20" t="s">
        <v>346</v>
      </c>
      <c r="E34" s="20" t="s">
        <v>377</v>
      </c>
      <c r="F34" s="81"/>
      <c r="G34" s="81">
        <v>409246.25</v>
      </c>
      <c r="H34" s="24">
        <f t="shared" si="0"/>
        <v>94709.780000000028</v>
      </c>
      <c r="I34" s="20"/>
      <c r="J34" s="82"/>
    </row>
    <row r="35" spans="1:12" s="83" customFormat="1" x14ac:dyDescent="0.25">
      <c r="A35" s="20"/>
      <c r="B35" s="23"/>
      <c r="C35" s="30">
        <v>42240</v>
      </c>
      <c r="D35" s="20" t="s">
        <v>91</v>
      </c>
      <c r="E35" s="15" t="s">
        <v>75</v>
      </c>
      <c r="F35" s="81">
        <v>235000</v>
      </c>
      <c r="G35" s="81"/>
      <c r="H35" s="24">
        <f t="shared" si="0"/>
        <v>329709.78000000003</v>
      </c>
      <c r="I35" s="20"/>
      <c r="J35" s="82"/>
      <c r="K35" s="82">
        <f>SUM(G30:G35)</f>
        <v>450861.23</v>
      </c>
      <c r="L35" s="83" t="s">
        <v>394</v>
      </c>
    </row>
    <row r="36" spans="1:12" s="83" customFormat="1" x14ac:dyDescent="0.25">
      <c r="A36" s="67"/>
      <c r="B36" s="67"/>
      <c r="C36" s="67"/>
      <c r="D36" s="67"/>
      <c r="E36" s="67" t="s">
        <v>385</v>
      </c>
      <c r="F36" s="68"/>
      <c r="G36" s="68"/>
      <c r="H36" s="68">
        <f t="shared" si="0"/>
        <v>329709.78000000003</v>
      </c>
      <c r="I36" s="67"/>
      <c r="J36" s="82"/>
    </row>
    <row r="37" spans="1:12" s="83" customFormat="1" x14ac:dyDescent="0.25">
      <c r="A37" s="67"/>
      <c r="B37" s="67"/>
      <c r="C37" s="67"/>
      <c r="D37" s="67"/>
      <c r="E37" s="67" t="s">
        <v>386</v>
      </c>
      <c r="F37" s="68"/>
      <c r="G37" s="68"/>
      <c r="H37" s="68">
        <f t="shared" si="0"/>
        <v>329709.78000000003</v>
      </c>
      <c r="I37" s="67"/>
      <c r="J37" s="82"/>
    </row>
    <row r="38" spans="1:12" s="83" customFormat="1" x14ac:dyDescent="0.25">
      <c r="A38" s="20"/>
      <c r="B38" s="20"/>
      <c r="C38" s="30">
        <v>42250</v>
      </c>
      <c r="D38" s="20" t="s">
        <v>346</v>
      </c>
      <c r="E38" s="20" t="s">
        <v>397</v>
      </c>
      <c r="F38" s="81"/>
      <c r="G38" s="81">
        <v>49055.92</v>
      </c>
      <c r="H38" s="24">
        <f t="shared" si="0"/>
        <v>280653.86000000004</v>
      </c>
      <c r="I38" s="20"/>
      <c r="J38" s="82"/>
    </row>
    <row r="39" spans="1:12" s="83" customFormat="1" x14ac:dyDescent="0.25">
      <c r="A39" s="20"/>
      <c r="B39" s="20"/>
      <c r="C39" s="30">
        <v>42250</v>
      </c>
      <c r="D39" s="20" t="s">
        <v>346</v>
      </c>
      <c r="E39" s="20" t="s">
        <v>398</v>
      </c>
      <c r="F39" s="81"/>
      <c r="G39" s="81">
        <v>25009.02</v>
      </c>
      <c r="H39" s="24">
        <f t="shared" si="0"/>
        <v>255644.84000000005</v>
      </c>
      <c r="I39" s="20"/>
      <c r="J39" s="82"/>
    </row>
    <row r="40" spans="1:12" s="83" customFormat="1" x14ac:dyDescent="0.25">
      <c r="A40" s="20"/>
      <c r="B40" s="20"/>
      <c r="C40" s="30">
        <v>42250</v>
      </c>
      <c r="D40" s="20" t="s">
        <v>346</v>
      </c>
      <c r="E40" s="20" t="s">
        <v>399</v>
      </c>
      <c r="F40" s="81"/>
      <c r="G40" s="81">
        <v>248172.14</v>
      </c>
      <c r="H40" s="24">
        <f t="shared" si="0"/>
        <v>7472.7000000000407</v>
      </c>
      <c r="I40" s="20"/>
      <c r="J40" s="82"/>
    </row>
    <row r="41" spans="1:12" s="83" customFormat="1" x14ac:dyDescent="0.25">
      <c r="A41" s="20"/>
      <c r="B41" s="20"/>
      <c r="C41" s="30">
        <v>42262</v>
      </c>
      <c r="D41" s="20" t="s">
        <v>410</v>
      </c>
      <c r="E41" s="20" t="s">
        <v>411</v>
      </c>
      <c r="F41" s="81">
        <v>127529.35</v>
      </c>
      <c r="G41" s="81"/>
      <c r="H41" s="24">
        <f t="shared" si="0"/>
        <v>135002.05000000005</v>
      </c>
      <c r="I41" s="20"/>
      <c r="J41" s="82"/>
    </row>
    <row r="42" spans="1:12" s="83" customFormat="1" x14ac:dyDescent="0.25">
      <c r="A42" s="20"/>
      <c r="B42" s="20"/>
      <c r="C42" s="30">
        <v>42264</v>
      </c>
      <c r="D42" s="20" t="s">
        <v>410</v>
      </c>
      <c r="E42" s="20" t="s">
        <v>411</v>
      </c>
      <c r="F42" s="81">
        <v>11550</v>
      </c>
      <c r="G42" s="81"/>
      <c r="H42" s="24">
        <f t="shared" si="0"/>
        <v>146552.05000000005</v>
      </c>
      <c r="I42" s="20"/>
      <c r="J42" s="82"/>
    </row>
    <row r="43" spans="1:12" s="83" customFormat="1" x14ac:dyDescent="0.25">
      <c r="A43" s="20"/>
      <c r="B43" s="20"/>
      <c r="C43" s="30">
        <v>42265</v>
      </c>
      <c r="D43" s="20" t="s">
        <v>34</v>
      </c>
      <c r="E43" s="20" t="s">
        <v>429</v>
      </c>
      <c r="F43" s="51">
        <v>80963.22</v>
      </c>
      <c r="G43" s="81"/>
      <c r="H43" s="24">
        <f t="shared" si="0"/>
        <v>227515.27000000005</v>
      </c>
      <c r="I43" s="20"/>
      <c r="J43" s="82"/>
    </row>
    <row r="44" spans="1:12" s="83" customFormat="1" x14ac:dyDescent="0.25">
      <c r="A44" s="20"/>
      <c r="B44" s="20"/>
      <c r="C44" s="30">
        <v>42265</v>
      </c>
      <c r="D44" s="20" t="s">
        <v>346</v>
      </c>
      <c r="E44" s="20" t="s">
        <v>414</v>
      </c>
      <c r="F44" s="81"/>
      <c r="G44" s="81">
        <v>18559.13</v>
      </c>
      <c r="H44" s="24">
        <f t="shared" si="0"/>
        <v>208956.14000000004</v>
      </c>
      <c r="I44" s="20"/>
      <c r="J44" s="82"/>
    </row>
    <row r="45" spans="1:12" s="83" customFormat="1" x14ac:dyDescent="0.25">
      <c r="A45" s="20"/>
      <c r="B45" s="20"/>
      <c r="C45" s="30">
        <v>42265</v>
      </c>
      <c r="D45" s="20" t="s">
        <v>346</v>
      </c>
      <c r="E45" s="20" t="s">
        <v>415</v>
      </c>
      <c r="F45" s="81"/>
      <c r="G45" s="81">
        <v>182636.73</v>
      </c>
      <c r="H45" s="24">
        <f t="shared" si="0"/>
        <v>26319.410000000033</v>
      </c>
      <c r="I45" s="20"/>
      <c r="J45" s="82"/>
    </row>
    <row r="46" spans="1:12" s="83" customFormat="1" x14ac:dyDescent="0.25">
      <c r="A46" s="20"/>
      <c r="B46" s="20"/>
      <c r="C46" s="30">
        <v>42265</v>
      </c>
      <c r="D46" s="20" t="s">
        <v>346</v>
      </c>
      <c r="E46" s="20" t="s">
        <v>416</v>
      </c>
      <c r="F46" s="81"/>
      <c r="G46" s="81">
        <v>26319.41</v>
      </c>
      <c r="H46" s="24">
        <f t="shared" si="0"/>
        <v>3.2741809263825417E-11</v>
      </c>
      <c r="I46" s="20"/>
      <c r="J46" s="82"/>
      <c r="K46" s="82">
        <f>SUM(G38:G46)</f>
        <v>549752.35000000009</v>
      </c>
    </row>
    <row r="47" spans="1:12" s="83" customFormat="1" x14ac:dyDescent="0.25">
      <c r="A47" s="67"/>
      <c r="B47" s="67"/>
      <c r="C47" s="67"/>
      <c r="D47" s="67"/>
      <c r="E47" s="67" t="s">
        <v>420</v>
      </c>
      <c r="F47" s="68"/>
      <c r="G47" s="68"/>
      <c r="H47" s="68">
        <f t="shared" si="0"/>
        <v>3.2741809263825417E-11</v>
      </c>
      <c r="I47" s="67"/>
      <c r="J47" s="82"/>
    </row>
    <row r="48" spans="1:12" s="83" customFormat="1" x14ac:dyDescent="0.25">
      <c r="A48" s="67"/>
      <c r="B48" s="67"/>
      <c r="C48" s="67"/>
      <c r="D48" s="67"/>
      <c r="E48" s="67" t="s">
        <v>421</v>
      </c>
      <c r="F48" s="68"/>
      <c r="G48" s="68"/>
      <c r="H48" s="68">
        <f t="shared" si="0"/>
        <v>3.2741809263825417E-11</v>
      </c>
      <c r="I48" s="67"/>
      <c r="J48" s="82"/>
    </row>
    <row r="49" spans="1:10" s="83" customFormat="1" x14ac:dyDescent="0.25">
      <c r="A49" s="20"/>
      <c r="B49" s="20"/>
      <c r="C49" s="21"/>
      <c r="D49" s="20"/>
      <c r="E49" s="20"/>
      <c r="F49" s="81"/>
      <c r="G49" s="81"/>
      <c r="H49" s="24"/>
      <c r="I49" s="20"/>
      <c r="J49" s="82"/>
    </row>
    <row r="50" spans="1:10" s="83" customFormat="1" x14ac:dyDescent="0.25">
      <c r="A50" s="20"/>
      <c r="B50" s="20"/>
      <c r="C50" s="21"/>
      <c r="D50" s="20"/>
      <c r="E50" s="20"/>
      <c r="F50" s="81"/>
      <c r="G50" s="81"/>
      <c r="H50" s="24"/>
      <c r="I50" s="20"/>
      <c r="J50" s="82"/>
    </row>
    <row r="51" spans="1:10" x14ac:dyDescent="0.25">
      <c r="A51" s="20"/>
      <c r="B51" s="20"/>
      <c r="C51" s="21"/>
      <c r="D51" s="20"/>
      <c r="E51" s="20"/>
      <c r="F51" s="81"/>
      <c r="G51" s="81"/>
      <c r="H51" s="24">
        <f>H16+F51-G51</f>
        <v>9304</v>
      </c>
      <c r="I51" s="20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7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pane ySplit="4" topLeftCell="A8" activePane="bottomLeft" state="frozen"/>
      <selection activeCell="E24" sqref="E24"/>
      <selection pane="bottomLeft" activeCell="H21" sqref="H21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2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274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241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76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0"/>
      <c r="B5" s="20"/>
      <c r="C5" s="30">
        <v>42104</v>
      </c>
      <c r="D5" s="20" t="s">
        <v>34</v>
      </c>
      <c r="E5" s="20" t="s">
        <v>168</v>
      </c>
      <c r="F5" s="81">
        <v>3000</v>
      </c>
      <c r="G5" s="24"/>
      <c r="H5" s="24">
        <f>F5-G5</f>
        <v>3000</v>
      </c>
      <c r="I5" s="20"/>
    </row>
    <row r="6" spans="1:13" x14ac:dyDescent="0.25">
      <c r="A6" s="20"/>
      <c r="B6" s="20"/>
      <c r="C6" s="30">
        <v>42124</v>
      </c>
      <c r="D6" s="20" t="s">
        <v>34</v>
      </c>
      <c r="E6" s="20" t="s">
        <v>245</v>
      </c>
      <c r="F6" s="81">
        <v>7000</v>
      </c>
      <c r="G6" s="24"/>
      <c r="H6" s="24">
        <f>H5+F6-G6</f>
        <v>10000</v>
      </c>
      <c r="I6" s="20"/>
    </row>
    <row r="7" spans="1:13" x14ac:dyDescent="0.25">
      <c r="A7" s="67"/>
      <c r="B7" s="67"/>
      <c r="C7" s="71"/>
      <c r="D7" s="67"/>
      <c r="E7" s="67" t="s">
        <v>216</v>
      </c>
      <c r="F7" s="74"/>
      <c r="G7" s="74"/>
      <c r="H7" s="68">
        <f t="shared" ref="H7:H10" si="0">H6+F7-G7</f>
        <v>10000</v>
      </c>
      <c r="I7" s="67"/>
    </row>
    <row r="8" spans="1:13" x14ac:dyDescent="0.25">
      <c r="A8" s="67"/>
      <c r="B8" s="67"/>
      <c r="C8" s="71"/>
      <c r="D8" s="67"/>
      <c r="E8" s="67" t="s">
        <v>242</v>
      </c>
      <c r="F8" s="74"/>
      <c r="G8" s="74"/>
      <c r="H8" s="68">
        <f t="shared" si="0"/>
        <v>10000</v>
      </c>
      <c r="I8" s="67"/>
    </row>
    <row r="9" spans="1:13" x14ac:dyDescent="0.25">
      <c r="A9" s="67"/>
      <c r="B9" s="67"/>
      <c r="C9" s="71"/>
      <c r="D9" s="67"/>
      <c r="E9" s="67" t="s">
        <v>243</v>
      </c>
      <c r="F9" s="74"/>
      <c r="G9" s="74"/>
      <c r="H9" s="68">
        <f t="shared" si="0"/>
        <v>10000</v>
      </c>
      <c r="I9" s="67"/>
    </row>
    <row r="10" spans="1:13" x14ac:dyDescent="0.25">
      <c r="A10" s="67"/>
      <c r="B10" s="67"/>
      <c r="C10" s="71"/>
      <c r="D10" s="67"/>
      <c r="E10" s="67" t="s">
        <v>244</v>
      </c>
      <c r="F10" s="74"/>
      <c r="G10" s="74"/>
      <c r="H10" s="68">
        <f t="shared" si="0"/>
        <v>10000</v>
      </c>
      <c r="I10" s="67"/>
    </row>
    <row r="11" spans="1:13" s="83" customFormat="1" x14ac:dyDescent="0.25">
      <c r="A11" s="67"/>
      <c r="B11" s="67"/>
      <c r="C11" s="71"/>
      <c r="D11" s="67"/>
      <c r="E11" s="67" t="s">
        <v>308</v>
      </c>
      <c r="F11" s="74"/>
      <c r="G11" s="74"/>
      <c r="H11" s="68">
        <f t="shared" ref="H11:H12" si="1">H10+F11-G11</f>
        <v>10000</v>
      </c>
      <c r="I11" s="67"/>
      <c r="J11" s="82"/>
    </row>
    <row r="12" spans="1:13" s="83" customFormat="1" x14ac:dyDescent="0.25">
      <c r="A12" s="67"/>
      <c r="B12" s="67"/>
      <c r="C12" s="71"/>
      <c r="D12" s="67"/>
      <c r="E12" s="67" t="s">
        <v>309</v>
      </c>
      <c r="F12" s="74"/>
      <c r="G12" s="74"/>
      <c r="H12" s="68">
        <f t="shared" si="1"/>
        <v>10000</v>
      </c>
      <c r="I12" s="67"/>
      <c r="J12" s="82"/>
    </row>
    <row r="13" spans="1:13" s="83" customFormat="1" x14ac:dyDescent="0.25">
      <c r="A13" s="67"/>
      <c r="B13" s="67"/>
      <c r="C13" s="71"/>
      <c r="D13" s="67"/>
      <c r="E13" s="67" t="s">
        <v>349</v>
      </c>
      <c r="F13" s="74"/>
      <c r="G13" s="74"/>
      <c r="H13" s="68">
        <f t="shared" ref="H13:H20" si="2">H12+F13-G13</f>
        <v>10000</v>
      </c>
      <c r="I13" s="67"/>
      <c r="J13" s="82"/>
    </row>
    <row r="14" spans="1:13" s="83" customFormat="1" x14ac:dyDescent="0.25">
      <c r="A14" s="67"/>
      <c r="B14" s="67"/>
      <c r="C14" s="71"/>
      <c r="D14" s="67"/>
      <c r="E14" s="67" t="s">
        <v>350</v>
      </c>
      <c r="F14" s="74"/>
      <c r="G14" s="74"/>
      <c r="H14" s="68">
        <f t="shared" si="2"/>
        <v>10000</v>
      </c>
      <c r="I14" s="67"/>
      <c r="J14" s="82"/>
    </row>
    <row r="15" spans="1:13" s="83" customFormat="1" x14ac:dyDescent="0.25">
      <c r="A15" s="20"/>
      <c r="B15" s="23"/>
      <c r="C15" s="30">
        <v>42244</v>
      </c>
      <c r="D15" s="20" t="s">
        <v>91</v>
      </c>
      <c r="E15" s="15" t="s">
        <v>75</v>
      </c>
      <c r="F15" s="81">
        <v>85000</v>
      </c>
      <c r="G15" s="81"/>
      <c r="H15" s="24">
        <f t="shared" si="2"/>
        <v>95000</v>
      </c>
      <c r="I15" s="20"/>
      <c r="J15" s="82"/>
      <c r="K15" s="83" t="s">
        <v>395</v>
      </c>
    </row>
    <row r="16" spans="1:13" s="83" customFormat="1" x14ac:dyDescent="0.25">
      <c r="A16" s="67"/>
      <c r="B16" s="67"/>
      <c r="C16" s="67"/>
      <c r="D16" s="67"/>
      <c r="E16" s="67" t="s">
        <v>385</v>
      </c>
      <c r="F16" s="68"/>
      <c r="G16" s="68"/>
      <c r="H16" s="68">
        <f t="shared" si="2"/>
        <v>95000</v>
      </c>
      <c r="I16" s="67"/>
      <c r="J16" s="82"/>
    </row>
    <row r="17" spans="1:10" s="83" customFormat="1" x14ac:dyDescent="0.25">
      <c r="A17" s="67"/>
      <c r="B17" s="67"/>
      <c r="C17" s="67"/>
      <c r="D17" s="67"/>
      <c r="E17" s="67" t="s">
        <v>386</v>
      </c>
      <c r="F17" s="68"/>
      <c r="G17" s="68"/>
      <c r="H17" s="68">
        <f t="shared" si="2"/>
        <v>95000</v>
      </c>
      <c r="I17" s="67"/>
      <c r="J17" s="82"/>
    </row>
    <row r="18" spans="1:10" s="83" customFormat="1" x14ac:dyDescent="0.25">
      <c r="A18" s="20">
        <v>1</v>
      </c>
      <c r="B18" s="23">
        <v>42261</v>
      </c>
      <c r="C18" s="30"/>
      <c r="D18" s="20" t="s">
        <v>213</v>
      </c>
      <c r="E18" s="20" t="s">
        <v>400</v>
      </c>
      <c r="F18" s="81"/>
      <c r="G18" s="81">
        <v>95000</v>
      </c>
      <c r="H18" s="24">
        <f t="shared" si="2"/>
        <v>0</v>
      </c>
      <c r="I18" s="20"/>
      <c r="J18" s="82"/>
    </row>
    <row r="19" spans="1:10" s="83" customFormat="1" x14ac:dyDescent="0.25">
      <c r="A19" s="67"/>
      <c r="B19" s="67"/>
      <c r="C19" s="67"/>
      <c r="D19" s="67"/>
      <c r="E19" s="67" t="s">
        <v>420</v>
      </c>
      <c r="F19" s="68"/>
      <c r="G19" s="68"/>
      <c r="H19" s="68">
        <f t="shared" si="2"/>
        <v>0</v>
      </c>
      <c r="I19" s="67"/>
      <c r="J19" s="82"/>
    </row>
    <row r="20" spans="1:10" s="83" customFormat="1" x14ac:dyDescent="0.25">
      <c r="A20" s="67"/>
      <c r="B20" s="67"/>
      <c r="C20" s="67"/>
      <c r="D20" s="67"/>
      <c r="E20" s="67" t="s">
        <v>421</v>
      </c>
      <c r="F20" s="68"/>
      <c r="G20" s="68"/>
      <c r="H20" s="68">
        <f t="shared" si="2"/>
        <v>0</v>
      </c>
      <c r="I20" s="67"/>
      <c r="J20" s="82"/>
    </row>
    <row r="21" spans="1:10" s="83" customFormat="1" x14ac:dyDescent="0.25">
      <c r="A21" s="20"/>
      <c r="B21" s="20"/>
      <c r="C21" s="21"/>
      <c r="D21" s="20"/>
      <c r="E21" s="20"/>
      <c r="F21" s="81"/>
      <c r="G21" s="81"/>
      <c r="H21" s="24"/>
      <c r="I21" s="20"/>
      <c r="J21" s="82"/>
    </row>
    <row r="22" spans="1:10" s="83" customFormat="1" x14ac:dyDescent="0.25">
      <c r="A22" s="20"/>
      <c r="B22" s="20"/>
      <c r="C22" s="21"/>
      <c r="D22" s="20"/>
      <c r="E22" s="20"/>
      <c r="F22" s="81"/>
      <c r="G22" s="81"/>
      <c r="H22" s="24"/>
      <c r="I22" s="20"/>
      <c r="J22" s="82"/>
    </row>
    <row r="23" spans="1:10" s="83" customFormat="1" x14ac:dyDescent="0.25">
      <c r="A23" s="20"/>
      <c r="B23" s="20"/>
      <c r="C23" s="21"/>
      <c r="D23" s="20"/>
      <c r="E23" s="20"/>
      <c r="F23" s="81"/>
      <c r="G23" s="81"/>
      <c r="H23" s="24"/>
      <c r="I23" s="20"/>
      <c r="J23" s="82"/>
    </row>
    <row r="24" spans="1:10" x14ac:dyDescent="0.25">
      <c r="A24" s="20"/>
      <c r="B24" s="20"/>
      <c r="C24" s="21"/>
      <c r="D24" s="20"/>
      <c r="E24" s="20"/>
      <c r="F24" s="81"/>
      <c r="G24" s="81"/>
      <c r="H24" s="24">
        <f>H10+F24-G24</f>
        <v>10000</v>
      </c>
      <c r="I24" s="20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pane ySplit="4" topLeftCell="A5" activePane="bottomLeft" state="frozen"/>
      <selection activeCell="E24" sqref="E24"/>
      <selection pane="bottomLeft" activeCell="G18" sqref="G18"/>
    </sheetView>
  </sheetViews>
  <sheetFormatPr baseColWidth="10" defaultRowHeight="15" x14ac:dyDescent="0.25"/>
  <cols>
    <col min="1" max="1" width="10" customWidth="1"/>
    <col min="2" max="2" width="9.85546875" customWidth="1"/>
    <col min="3" max="3" width="11.42578125" style="5" customWidth="1"/>
    <col min="4" max="4" width="42.5703125" customWidth="1"/>
    <col min="5" max="5" width="42.85546875" customWidth="1"/>
    <col min="6" max="6" width="13.140625" style="26" bestFit="1" customWidth="1"/>
    <col min="7" max="7" width="11.5703125" style="7" bestFit="1" customWidth="1"/>
    <col min="8" max="8" width="13.42578125" style="7" customWidth="1"/>
    <col min="9" max="9" width="11" customWidth="1"/>
    <col min="10" max="10" width="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348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347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5.25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52" t="s">
        <v>8</v>
      </c>
      <c r="J4" s="6"/>
      <c r="K4" s="6"/>
      <c r="L4" s="6"/>
      <c r="M4" s="6"/>
    </row>
    <row r="5" spans="1:13" x14ac:dyDescent="0.25">
      <c r="A5" s="20"/>
      <c r="B5" s="20"/>
      <c r="C5" s="30">
        <v>42188</v>
      </c>
      <c r="D5" s="20" t="s">
        <v>34</v>
      </c>
      <c r="E5" s="20" t="s">
        <v>168</v>
      </c>
      <c r="F5" s="81">
        <v>10000</v>
      </c>
      <c r="G5" s="24"/>
      <c r="H5" s="24">
        <f>F5-G5</f>
        <v>10000</v>
      </c>
      <c r="I5" s="20"/>
    </row>
    <row r="6" spans="1:13" s="83" customFormat="1" x14ac:dyDescent="0.25">
      <c r="A6" s="67"/>
      <c r="B6" s="67"/>
      <c r="C6" s="71"/>
      <c r="D6" s="67"/>
      <c r="E6" s="67" t="s">
        <v>349</v>
      </c>
      <c r="F6" s="74"/>
      <c r="G6" s="74"/>
      <c r="H6" s="68">
        <f>H5+F6-G6</f>
        <v>10000</v>
      </c>
      <c r="I6" s="67"/>
      <c r="J6" s="82"/>
    </row>
    <row r="7" spans="1:13" s="83" customFormat="1" x14ac:dyDescent="0.25">
      <c r="A7" s="67"/>
      <c r="B7" s="67"/>
      <c r="C7" s="71"/>
      <c r="D7" s="67"/>
      <c r="E7" s="67" t="s">
        <v>350</v>
      </c>
      <c r="F7" s="74"/>
      <c r="G7" s="74"/>
      <c r="H7" s="68">
        <f>H6+F7-G7</f>
        <v>10000</v>
      </c>
      <c r="I7" s="67"/>
      <c r="J7" s="82"/>
    </row>
    <row r="8" spans="1:13" s="83" customFormat="1" x14ac:dyDescent="0.25">
      <c r="A8" s="67"/>
      <c r="B8" s="67"/>
      <c r="C8" s="67"/>
      <c r="D8" s="67"/>
      <c r="E8" s="67" t="s">
        <v>385</v>
      </c>
      <c r="F8" s="68"/>
      <c r="G8" s="68"/>
      <c r="H8" s="68">
        <f t="shared" ref="H8:H12" si="0">H7+F8-G8</f>
        <v>10000</v>
      </c>
      <c r="I8" s="67"/>
      <c r="J8" s="82"/>
    </row>
    <row r="9" spans="1:13" s="83" customFormat="1" x14ac:dyDescent="0.25">
      <c r="A9" s="67"/>
      <c r="B9" s="67"/>
      <c r="C9" s="67"/>
      <c r="D9" s="67"/>
      <c r="E9" s="67" t="s">
        <v>386</v>
      </c>
      <c r="F9" s="68"/>
      <c r="G9" s="68"/>
      <c r="H9" s="68">
        <f t="shared" si="0"/>
        <v>10000</v>
      </c>
      <c r="I9" s="67"/>
      <c r="J9" s="82"/>
    </row>
    <row r="10" spans="1:13" s="83" customFormat="1" x14ac:dyDescent="0.25">
      <c r="A10" s="20"/>
      <c r="B10" s="20"/>
      <c r="C10" s="30">
        <v>42268</v>
      </c>
      <c r="D10" s="20" t="s">
        <v>34</v>
      </c>
      <c r="E10" s="20" t="s">
        <v>425</v>
      </c>
      <c r="F10" s="81"/>
      <c r="G10" s="24">
        <v>10000</v>
      </c>
      <c r="H10" s="24">
        <f t="shared" si="0"/>
        <v>0</v>
      </c>
      <c r="I10" s="20"/>
      <c r="J10" s="82"/>
    </row>
    <row r="11" spans="1:13" s="83" customFormat="1" x14ac:dyDescent="0.25">
      <c r="A11" s="67"/>
      <c r="B11" s="67"/>
      <c r="C11" s="67"/>
      <c r="D11" s="67"/>
      <c r="E11" s="67" t="s">
        <v>420</v>
      </c>
      <c r="F11" s="68"/>
      <c r="G11" s="68"/>
      <c r="H11" s="68">
        <f t="shared" si="0"/>
        <v>0</v>
      </c>
      <c r="I11" s="67"/>
      <c r="J11" s="82"/>
    </row>
    <row r="12" spans="1:13" s="83" customFormat="1" x14ac:dyDescent="0.25">
      <c r="A12" s="67"/>
      <c r="B12" s="67"/>
      <c r="C12" s="67"/>
      <c r="D12" s="67"/>
      <c r="E12" s="67" t="s">
        <v>421</v>
      </c>
      <c r="F12" s="68"/>
      <c r="G12" s="68"/>
      <c r="H12" s="68">
        <f t="shared" si="0"/>
        <v>0</v>
      </c>
      <c r="I12" s="67"/>
      <c r="J12" s="82"/>
    </row>
    <row r="13" spans="1:13" s="83" customFormat="1" x14ac:dyDescent="0.25">
      <c r="A13" s="20"/>
      <c r="B13" s="20"/>
      <c r="C13" s="21"/>
      <c r="D13" s="20"/>
      <c r="E13" s="20"/>
      <c r="F13" s="81"/>
      <c r="G13" s="81"/>
      <c r="H13" s="24"/>
      <c r="I13" s="20"/>
      <c r="J13" s="82"/>
    </row>
    <row r="14" spans="1:13" s="83" customFormat="1" x14ac:dyDescent="0.25">
      <c r="A14" s="20"/>
      <c r="B14" s="20"/>
      <c r="C14" s="21"/>
      <c r="D14" s="20"/>
      <c r="E14" s="20"/>
      <c r="F14" s="81"/>
      <c r="G14" s="81"/>
      <c r="H14" s="24"/>
      <c r="I14" s="20"/>
      <c r="J14" s="82"/>
    </row>
    <row r="15" spans="1:13" s="83" customFormat="1" x14ac:dyDescent="0.25">
      <c r="A15" s="20"/>
      <c r="B15" s="20"/>
      <c r="C15" s="21"/>
      <c r="D15" s="20"/>
      <c r="E15" s="20"/>
      <c r="F15" s="81"/>
      <c r="G15" s="81"/>
      <c r="H15" s="24"/>
      <c r="I15" s="20"/>
      <c r="J15" s="82"/>
    </row>
    <row r="16" spans="1:13" s="83" customFormat="1" x14ac:dyDescent="0.25">
      <c r="A16" s="20"/>
      <c r="B16" s="20"/>
      <c r="C16" s="21"/>
      <c r="D16" s="20"/>
      <c r="E16" s="20"/>
      <c r="F16" s="81"/>
      <c r="G16" s="81"/>
      <c r="H16" s="24"/>
      <c r="I16" s="20"/>
      <c r="J16" s="82"/>
    </row>
  </sheetData>
  <mergeCells count="3">
    <mergeCell ref="A1:I1"/>
    <mergeCell ref="A2:I2"/>
    <mergeCell ref="A3:I3"/>
  </mergeCells>
  <pageMargins left="1.1811023622047245" right="0.39370078740157483" top="0.39370078740157483" bottom="0.39370078740157483" header="0" footer="0"/>
  <pageSetup paperSize="5" scale="9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workbookViewId="0">
      <pane ySplit="3" topLeftCell="A4" activePane="bottomLeft" state="frozen"/>
      <selection activeCell="E18" sqref="E18"/>
      <selection pane="bottomLeft" activeCell="E18" sqref="E18"/>
    </sheetView>
  </sheetViews>
  <sheetFormatPr baseColWidth="10" defaultRowHeight="15" x14ac:dyDescent="0.25"/>
  <cols>
    <col min="1" max="1" width="12.140625" customWidth="1"/>
    <col min="2" max="2" width="9.85546875" bestFit="1" customWidth="1"/>
    <col min="3" max="3" width="13" customWidth="1"/>
    <col min="4" max="4" width="35.5703125" customWidth="1"/>
    <col min="5" max="5" width="33.42578125" customWidth="1"/>
    <col min="6" max="6" width="13.42578125" customWidth="1"/>
    <col min="7" max="7" width="11.42578125" bestFit="1" customWidth="1"/>
    <col min="8" max="8" width="13.42578125" customWidth="1"/>
    <col min="9" max="9" width="12.85546875" customWidth="1"/>
  </cols>
  <sheetData>
    <row r="1" spans="1:14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4" ht="15.75" x14ac:dyDescent="0.25">
      <c r="A2" s="94" t="s">
        <v>21</v>
      </c>
      <c r="B2" s="94"/>
      <c r="C2" s="94"/>
      <c r="D2" s="94"/>
      <c r="E2" s="94"/>
      <c r="F2" s="94"/>
      <c r="G2" s="94"/>
      <c r="H2" s="94"/>
      <c r="I2" s="94"/>
    </row>
    <row r="3" spans="1:14" ht="15.75" x14ac:dyDescent="0.25">
      <c r="A3" s="94" t="s">
        <v>17</v>
      </c>
      <c r="B3" s="94"/>
      <c r="C3" s="94"/>
      <c r="D3" s="94"/>
      <c r="E3" s="94"/>
      <c r="F3" s="94"/>
      <c r="G3" s="94"/>
      <c r="H3" s="94"/>
      <c r="I3" s="94"/>
    </row>
    <row r="4" spans="1:14" s="1" customFormat="1" ht="29.25" customHeight="1" x14ac:dyDescent="0.25">
      <c r="A4" s="15" t="s">
        <v>0</v>
      </c>
      <c r="B4" s="15" t="s">
        <v>1</v>
      </c>
      <c r="C4" s="15" t="s">
        <v>2</v>
      </c>
      <c r="D4" s="19" t="s">
        <v>20</v>
      </c>
      <c r="E4" s="19" t="s">
        <v>4</v>
      </c>
      <c r="F4" s="28" t="s">
        <v>5</v>
      </c>
      <c r="G4" s="28" t="s">
        <v>6</v>
      </c>
      <c r="H4" s="27" t="s">
        <v>7</v>
      </c>
      <c r="I4" s="46" t="s">
        <v>8</v>
      </c>
      <c r="J4" s="6"/>
      <c r="K4" s="6"/>
      <c r="L4" s="6"/>
      <c r="M4" s="6"/>
      <c r="N4" s="6"/>
    </row>
    <row r="5" spans="1:14" s="11" customFormat="1" x14ac:dyDescent="0.25">
      <c r="A5" s="2"/>
      <c r="B5" s="2"/>
      <c r="C5" s="2"/>
      <c r="D5" s="4"/>
      <c r="E5" s="2" t="s">
        <v>32</v>
      </c>
      <c r="F5" s="8"/>
      <c r="G5" s="8"/>
      <c r="H5" s="8">
        <v>2972.16</v>
      </c>
      <c r="I5" s="8">
        <v>138306.76</v>
      </c>
      <c r="K5" s="12"/>
    </row>
    <row r="6" spans="1:14" s="11" customFormat="1" x14ac:dyDescent="0.25">
      <c r="A6" s="2"/>
      <c r="B6" s="2"/>
      <c r="C6" s="2"/>
      <c r="D6" s="4"/>
      <c r="E6" s="2" t="s">
        <v>33</v>
      </c>
      <c r="F6" s="8"/>
      <c r="G6" s="8"/>
      <c r="H6" s="8">
        <f t="shared" ref="H6:H12" si="0">H5+F6-G6</f>
        <v>2972.16</v>
      </c>
      <c r="I6" s="8"/>
      <c r="K6" s="12"/>
    </row>
    <row r="7" spans="1:14" s="11" customFormat="1" x14ac:dyDescent="0.25">
      <c r="A7" s="29"/>
      <c r="B7" s="20"/>
      <c r="C7" s="23">
        <v>41670</v>
      </c>
      <c r="D7" s="21" t="s">
        <v>37</v>
      </c>
      <c r="E7" s="20" t="s">
        <v>45</v>
      </c>
      <c r="F7" s="13"/>
      <c r="G7" s="13">
        <v>8</v>
      </c>
      <c r="H7" s="13">
        <f t="shared" si="0"/>
        <v>2964.16</v>
      </c>
      <c r="I7" s="13"/>
      <c r="K7" s="12"/>
    </row>
    <row r="8" spans="1:14" s="11" customFormat="1" x14ac:dyDescent="0.25">
      <c r="A8" s="20"/>
      <c r="B8" s="23"/>
      <c r="C8" s="23">
        <v>41670</v>
      </c>
      <c r="D8" s="21" t="s">
        <v>37</v>
      </c>
      <c r="E8" s="20" t="s">
        <v>48</v>
      </c>
      <c r="F8" s="13"/>
      <c r="G8" s="13">
        <v>1.28</v>
      </c>
      <c r="H8" s="13">
        <f t="shared" si="0"/>
        <v>2962.8799999999997</v>
      </c>
      <c r="I8" s="13"/>
      <c r="K8" s="12"/>
    </row>
    <row r="9" spans="1:14" s="11" customFormat="1" x14ac:dyDescent="0.25">
      <c r="A9" s="58"/>
      <c r="B9" s="61"/>
      <c r="C9" s="61"/>
      <c r="D9" s="62"/>
      <c r="E9" s="58" t="s">
        <v>46</v>
      </c>
      <c r="F9" s="60"/>
      <c r="G9" s="60"/>
      <c r="H9" s="60">
        <f t="shared" si="0"/>
        <v>2962.8799999999997</v>
      </c>
      <c r="I9" s="60"/>
      <c r="K9" s="12"/>
    </row>
    <row r="10" spans="1:14" s="11" customFormat="1" x14ac:dyDescent="0.25">
      <c r="A10" s="58"/>
      <c r="B10" s="58"/>
      <c r="C10" s="61"/>
      <c r="D10" s="62"/>
      <c r="E10" s="58" t="s">
        <v>47</v>
      </c>
      <c r="F10" s="60"/>
      <c r="G10" s="60"/>
      <c r="H10" s="60">
        <f t="shared" si="0"/>
        <v>2962.8799999999997</v>
      </c>
      <c r="I10" s="60"/>
      <c r="K10" s="12"/>
    </row>
    <row r="11" spans="1:14" s="11" customFormat="1" ht="29.25" customHeight="1" x14ac:dyDescent="0.25">
      <c r="A11" s="20"/>
      <c r="B11" s="20"/>
      <c r="C11" s="23">
        <v>41689</v>
      </c>
      <c r="D11" s="21" t="s">
        <v>34</v>
      </c>
      <c r="E11" s="66" t="s">
        <v>62</v>
      </c>
      <c r="F11" s="13"/>
      <c r="G11" s="13">
        <v>2962.88</v>
      </c>
      <c r="H11" s="13">
        <f t="shared" si="0"/>
        <v>0</v>
      </c>
      <c r="I11" s="13"/>
      <c r="K11" s="12"/>
    </row>
    <row r="12" spans="1:14" s="11" customFormat="1" x14ac:dyDescent="0.25">
      <c r="A12" s="58"/>
      <c r="B12" s="58"/>
      <c r="C12" s="61">
        <v>41690</v>
      </c>
      <c r="D12" s="62" t="s">
        <v>67</v>
      </c>
      <c r="E12" s="58"/>
      <c r="F12" s="60"/>
      <c r="G12" s="60"/>
      <c r="H12" s="60">
        <f t="shared" si="0"/>
        <v>0</v>
      </c>
      <c r="I12" s="60"/>
    </row>
  </sheetData>
  <mergeCells count="3">
    <mergeCell ref="A1:I1"/>
    <mergeCell ref="A2:I2"/>
    <mergeCell ref="A3:I3"/>
  </mergeCells>
  <pageMargins left="0.98425196850393704" right="0.19685039370078741" top="0.39370078740157483" bottom="0.39370078740157483" header="0" footer="0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"/>
  <sheetViews>
    <sheetView workbookViewId="0">
      <pane xSplit="2" ySplit="4" topLeftCell="C5" activePane="bottomRight" state="frozen"/>
      <selection activeCell="E18" sqref="E18"/>
      <selection pane="topRight" activeCell="E18" sqref="E18"/>
      <selection pane="bottomLeft" activeCell="E18" sqref="E18"/>
      <selection pane="bottomRight" activeCell="E18" sqref="E18"/>
    </sheetView>
  </sheetViews>
  <sheetFormatPr baseColWidth="10" defaultRowHeight="15" x14ac:dyDescent="0.25"/>
  <cols>
    <col min="1" max="1" width="8.85546875" bestFit="1" customWidth="1"/>
    <col min="2" max="3" width="7.42578125" bestFit="1" customWidth="1"/>
    <col min="4" max="4" width="37" customWidth="1"/>
    <col min="5" max="5" width="36.42578125" customWidth="1"/>
    <col min="6" max="8" width="13.42578125" customWidth="1"/>
    <col min="9" max="9" width="19.42578125" bestFit="1" customWidth="1"/>
  </cols>
  <sheetData>
    <row r="1" spans="1:14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4" ht="15.75" x14ac:dyDescent="0.25">
      <c r="A2" s="94" t="s">
        <v>122</v>
      </c>
      <c r="B2" s="94"/>
      <c r="C2" s="94"/>
      <c r="D2" s="94"/>
      <c r="E2" s="94"/>
      <c r="F2" s="94"/>
      <c r="G2" s="94"/>
      <c r="H2" s="94"/>
      <c r="I2" s="94"/>
    </row>
    <row r="3" spans="1:14" ht="15.75" x14ac:dyDescent="0.25">
      <c r="A3" s="94" t="s">
        <v>16</v>
      </c>
      <c r="B3" s="94"/>
      <c r="C3" s="94"/>
      <c r="D3" s="94"/>
      <c r="E3" s="94"/>
      <c r="F3" s="94"/>
      <c r="G3" s="94"/>
      <c r="H3" s="94"/>
      <c r="I3" s="94"/>
    </row>
    <row r="4" spans="1:14" s="1" customFormat="1" x14ac:dyDescent="0.25">
      <c r="A4" s="80" t="s">
        <v>0</v>
      </c>
      <c r="B4" s="80" t="s">
        <v>1</v>
      </c>
      <c r="C4" s="80" t="s">
        <v>2</v>
      </c>
      <c r="D4" s="3" t="s">
        <v>3</v>
      </c>
      <c r="E4" s="19" t="s">
        <v>4</v>
      </c>
      <c r="F4" s="28" t="s">
        <v>5</v>
      </c>
      <c r="G4" s="28" t="s">
        <v>6</v>
      </c>
      <c r="H4" s="27" t="s">
        <v>7</v>
      </c>
      <c r="I4" s="27" t="s">
        <v>8</v>
      </c>
      <c r="J4" s="6"/>
      <c r="K4" s="6"/>
      <c r="L4" s="6"/>
      <c r="M4" s="6"/>
      <c r="N4" s="6"/>
    </row>
    <row r="5" spans="1:14" x14ac:dyDescent="0.25">
      <c r="A5" s="67"/>
      <c r="B5" s="67"/>
      <c r="C5" s="67"/>
      <c r="D5" s="67"/>
      <c r="E5" s="67" t="s">
        <v>157</v>
      </c>
      <c r="F5" s="67"/>
      <c r="G5" s="67"/>
      <c r="H5" s="70">
        <v>3000</v>
      </c>
      <c r="I5" s="67"/>
    </row>
    <row r="6" spans="1:14" x14ac:dyDescent="0.25">
      <c r="A6" s="15"/>
      <c r="B6" s="15"/>
      <c r="C6" s="53">
        <v>42013</v>
      </c>
      <c r="D6" s="15" t="s">
        <v>34</v>
      </c>
      <c r="E6" s="15" t="s">
        <v>156</v>
      </c>
      <c r="F6" s="15"/>
      <c r="G6" s="15">
        <v>3000</v>
      </c>
      <c r="H6" s="13">
        <f t="shared" ref="H6:H7" si="0">H5+F6-G6</f>
        <v>0</v>
      </c>
      <c r="I6" s="15"/>
    </row>
    <row r="7" spans="1:14" x14ac:dyDescent="0.25">
      <c r="A7" s="67"/>
      <c r="B7" s="67"/>
      <c r="C7" s="67"/>
      <c r="D7" s="67"/>
      <c r="E7" s="67" t="s">
        <v>158</v>
      </c>
      <c r="F7" s="67"/>
      <c r="G7" s="67"/>
      <c r="H7" s="70">
        <f t="shared" si="0"/>
        <v>0</v>
      </c>
      <c r="I7" s="67"/>
    </row>
  </sheetData>
  <mergeCells count="3">
    <mergeCell ref="A1:I1"/>
    <mergeCell ref="A2:I2"/>
    <mergeCell ref="A3:I3"/>
  </mergeCells>
  <pageMargins left="1.1811023622047245" right="0.19685039370078741" top="0.74803149606299213" bottom="0.74803149606299213" header="0" footer="0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"/>
  <sheetViews>
    <sheetView workbookViewId="0">
      <pane ySplit="3" topLeftCell="A4" activePane="bottomLeft" state="frozen"/>
      <selection activeCell="E18" sqref="E18"/>
      <selection pane="bottomLeft" activeCell="E18" sqref="E18"/>
    </sheetView>
  </sheetViews>
  <sheetFormatPr baseColWidth="10" defaultRowHeight="15" x14ac:dyDescent="0.25"/>
  <cols>
    <col min="1" max="1" width="14.42578125" customWidth="1"/>
    <col min="2" max="2" width="9.85546875" bestFit="1" customWidth="1"/>
    <col min="3" max="3" width="13" customWidth="1"/>
    <col min="4" max="4" width="31.42578125" style="14" bestFit="1" customWidth="1"/>
    <col min="5" max="5" width="39.5703125" customWidth="1"/>
    <col min="6" max="6" width="13.42578125" customWidth="1"/>
    <col min="7" max="7" width="12.5703125" customWidth="1"/>
    <col min="8" max="8" width="13.42578125" customWidth="1"/>
    <col min="9" max="9" width="19.42578125" bestFit="1" customWidth="1"/>
  </cols>
  <sheetData>
    <row r="1" spans="1:14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4" s="17" customFormat="1" ht="15.75" x14ac:dyDescent="0.25">
      <c r="A2" s="94" t="s">
        <v>15</v>
      </c>
      <c r="B2" s="94"/>
      <c r="C2" s="94"/>
      <c r="D2" s="94"/>
      <c r="E2" s="94"/>
      <c r="F2" s="94"/>
      <c r="G2" s="94"/>
      <c r="H2" s="94"/>
      <c r="I2" s="94"/>
    </row>
    <row r="3" spans="1:14" s="17" customFormat="1" ht="15.75" x14ac:dyDescent="0.25">
      <c r="A3" s="94" t="s">
        <v>14</v>
      </c>
      <c r="B3" s="94"/>
      <c r="C3" s="94"/>
      <c r="D3" s="94"/>
      <c r="E3" s="94"/>
      <c r="F3" s="94"/>
      <c r="G3" s="94"/>
      <c r="H3" s="94"/>
      <c r="I3" s="94"/>
    </row>
    <row r="4" spans="1:14" s="1" customFormat="1" x14ac:dyDescent="0.25">
      <c r="A4" s="15" t="s">
        <v>0</v>
      </c>
      <c r="B4" s="15" t="s">
        <v>1</v>
      </c>
      <c r="C4" s="15" t="s">
        <v>2</v>
      </c>
      <c r="D4" s="3" t="s">
        <v>3</v>
      </c>
      <c r="E4" s="15" t="s">
        <v>4</v>
      </c>
      <c r="F4" s="13" t="s">
        <v>5</v>
      </c>
      <c r="G4" s="13" t="s">
        <v>6</v>
      </c>
      <c r="H4" s="9" t="s">
        <v>7</v>
      </c>
      <c r="I4" s="9" t="s">
        <v>8</v>
      </c>
      <c r="J4" s="6"/>
      <c r="K4" s="6"/>
      <c r="L4" s="6"/>
      <c r="M4" s="6"/>
      <c r="N4" s="6"/>
    </row>
    <row r="5" spans="1:14" s="11" customFormat="1" x14ac:dyDescent="0.25">
      <c r="A5" s="2"/>
      <c r="B5" s="2"/>
      <c r="C5" s="2"/>
      <c r="D5" s="4"/>
      <c r="E5" s="2" t="s">
        <v>32</v>
      </c>
      <c r="F5" s="8"/>
      <c r="G5" s="8"/>
      <c r="H5" s="8">
        <v>3381.68</v>
      </c>
      <c r="I5" s="8"/>
      <c r="K5" s="12"/>
    </row>
    <row r="6" spans="1:14" s="11" customFormat="1" x14ac:dyDescent="0.25">
      <c r="A6" s="2"/>
      <c r="B6" s="2"/>
      <c r="C6" s="2"/>
      <c r="D6" s="4"/>
      <c r="E6" s="2" t="s">
        <v>33</v>
      </c>
      <c r="F6" s="8"/>
      <c r="G6" s="8"/>
      <c r="H6" s="8">
        <v>3381.68</v>
      </c>
      <c r="I6" s="8"/>
      <c r="K6" s="12"/>
    </row>
    <row r="7" spans="1:14" s="11" customFormat="1" x14ac:dyDescent="0.25">
      <c r="A7" s="58"/>
      <c r="B7" s="58"/>
      <c r="C7" s="61"/>
      <c r="D7" s="62"/>
      <c r="E7" s="58" t="s">
        <v>46</v>
      </c>
      <c r="F7" s="60"/>
      <c r="G7" s="60"/>
      <c r="H7" s="60">
        <f>H6+F7-G7</f>
        <v>3381.68</v>
      </c>
      <c r="I7" s="60"/>
    </row>
    <row r="8" spans="1:14" s="11" customFormat="1" x14ac:dyDescent="0.25">
      <c r="A8" s="58"/>
      <c r="B8" s="58"/>
      <c r="C8" s="61"/>
      <c r="D8" s="62"/>
      <c r="E8" s="58" t="s">
        <v>47</v>
      </c>
      <c r="F8" s="60"/>
      <c r="G8" s="60"/>
      <c r="H8" s="60">
        <f>H7+F8-G8</f>
        <v>3381.68</v>
      </c>
      <c r="I8" s="60"/>
    </row>
    <row r="9" spans="1:14" s="11" customFormat="1" ht="30" customHeight="1" x14ac:dyDescent="0.25">
      <c r="A9" s="20"/>
      <c r="B9" s="20"/>
      <c r="C9" s="23">
        <v>41689</v>
      </c>
      <c r="D9" s="21" t="s">
        <v>34</v>
      </c>
      <c r="E9" s="66" t="s">
        <v>61</v>
      </c>
      <c r="F9" s="13"/>
      <c r="G9" s="13">
        <v>3381.68</v>
      </c>
      <c r="H9" s="13">
        <f>H8+F9-G9</f>
        <v>0</v>
      </c>
      <c r="I9" s="13"/>
    </row>
    <row r="10" spans="1:14" s="11" customFormat="1" x14ac:dyDescent="0.25">
      <c r="A10" s="58"/>
      <c r="B10" s="58"/>
      <c r="C10" s="61">
        <v>41690</v>
      </c>
      <c r="D10" s="62" t="s">
        <v>68</v>
      </c>
      <c r="E10" s="58"/>
      <c r="F10" s="60"/>
      <c r="G10" s="60"/>
      <c r="H10" s="60"/>
      <c r="I10" s="60"/>
    </row>
  </sheetData>
  <mergeCells count="3">
    <mergeCell ref="A1:I1"/>
    <mergeCell ref="A2:I2"/>
    <mergeCell ref="A3:I3"/>
  </mergeCells>
  <pageMargins left="0.39370078740157483" right="0.39370078740157483" top="0.39370078740157483" bottom="0.39370078740157483" header="0" footer="0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"/>
  <sheetViews>
    <sheetView workbookViewId="0">
      <pane ySplit="3" topLeftCell="A4" activePane="bottomLeft" state="frozen"/>
      <selection activeCell="E18" sqref="E18"/>
      <selection pane="bottomLeft" activeCell="E18" sqref="E18"/>
    </sheetView>
  </sheetViews>
  <sheetFormatPr baseColWidth="10" defaultRowHeight="15" x14ac:dyDescent="0.25"/>
  <cols>
    <col min="1" max="1" width="14.42578125" customWidth="1"/>
    <col min="2" max="2" width="9.85546875" bestFit="1" customWidth="1"/>
    <col min="3" max="3" width="13" customWidth="1"/>
    <col min="4" max="4" width="31.42578125" style="14" bestFit="1" customWidth="1"/>
    <col min="5" max="5" width="35.42578125" customWidth="1"/>
    <col min="6" max="6" width="13.42578125" customWidth="1"/>
    <col min="7" max="7" width="12.5703125" customWidth="1"/>
    <col min="8" max="8" width="13.42578125" customWidth="1"/>
    <col min="9" max="9" width="19.42578125" bestFit="1" customWidth="1"/>
  </cols>
  <sheetData>
    <row r="1" spans="1:14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4" s="17" customFormat="1" ht="15.75" x14ac:dyDescent="0.25">
      <c r="A2" s="94" t="s">
        <v>18</v>
      </c>
      <c r="B2" s="94"/>
      <c r="C2" s="94"/>
      <c r="D2" s="94"/>
      <c r="E2" s="94"/>
      <c r="F2" s="94"/>
      <c r="G2" s="94"/>
      <c r="H2" s="94"/>
      <c r="I2" s="94"/>
    </row>
    <row r="3" spans="1:14" s="17" customFormat="1" ht="15.75" x14ac:dyDescent="0.25">
      <c r="A3" s="94" t="s">
        <v>19</v>
      </c>
      <c r="B3" s="94"/>
      <c r="C3" s="94"/>
      <c r="D3" s="94"/>
      <c r="E3" s="94"/>
      <c r="F3" s="94"/>
      <c r="G3" s="94"/>
      <c r="H3" s="94"/>
      <c r="I3" s="94"/>
    </row>
    <row r="4" spans="1:14" s="1" customFormat="1" x14ac:dyDescent="0.25">
      <c r="A4" s="15" t="s">
        <v>0</v>
      </c>
      <c r="B4" s="15" t="s">
        <v>1</v>
      </c>
      <c r="C4" s="15" t="s">
        <v>2</v>
      </c>
      <c r="D4" s="3" t="s">
        <v>3</v>
      </c>
      <c r="E4" s="15" t="s">
        <v>4</v>
      </c>
      <c r="F4" s="13" t="s">
        <v>5</v>
      </c>
      <c r="G4" s="13" t="s">
        <v>6</v>
      </c>
      <c r="H4" s="9" t="s">
        <v>7</v>
      </c>
      <c r="I4" s="9" t="s">
        <v>8</v>
      </c>
      <c r="J4" s="6"/>
      <c r="K4" s="6"/>
      <c r="L4" s="6"/>
      <c r="M4" s="6"/>
      <c r="N4" s="6"/>
    </row>
    <row r="5" spans="1:14" s="11" customFormat="1" x14ac:dyDescent="0.25">
      <c r="A5" s="2"/>
      <c r="B5" s="2"/>
      <c r="C5" s="2"/>
      <c r="D5" s="4"/>
      <c r="E5" s="2" t="s">
        <v>32</v>
      </c>
      <c r="F5" s="8"/>
      <c r="G5" s="8"/>
      <c r="H5" s="8">
        <v>3000</v>
      </c>
      <c r="I5" s="8"/>
      <c r="K5" s="12"/>
    </row>
    <row r="6" spans="1:14" s="11" customFormat="1" x14ac:dyDescent="0.25">
      <c r="A6" s="2"/>
      <c r="B6" s="2"/>
      <c r="C6" s="2"/>
      <c r="D6" s="4"/>
      <c r="E6" s="2" t="s">
        <v>33</v>
      </c>
      <c r="F6" s="8"/>
      <c r="G6" s="8"/>
      <c r="H6" s="8">
        <v>3000</v>
      </c>
      <c r="I6" s="8"/>
      <c r="K6" s="12"/>
    </row>
    <row r="7" spans="1:14" s="11" customFormat="1" x14ac:dyDescent="0.25">
      <c r="A7" s="58"/>
      <c r="B7" s="58"/>
      <c r="C7" s="58"/>
      <c r="D7" s="62"/>
      <c r="E7" s="58" t="s">
        <v>46</v>
      </c>
      <c r="F7" s="60"/>
      <c r="G7" s="60"/>
      <c r="H7" s="60">
        <f>H6+F7-G7</f>
        <v>3000</v>
      </c>
      <c r="I7" s="60"/>
      <c r="K7" s="12"/>
    </row>
    <row r="8" spans="1:14" s="11" customFormat="1" x14ac:dyDescent="0.25">
      <c r="A8" s="58"/>
      <c r="B8" s="58"/>
      <c r="C8" s="58"/>
      <c r="D8" s="62"/>
      <c r="E8" s="58" t="s">
        <v>47</v>
      </c>
      <c r="F8" s="60"/>
      <c r="G8" s="60"/>
      <c r="H8" s="60">
        <f>H7+F8-G8</f>
        <v>3000</v>
      </c>
      <c r="I8" s="60"/>
      <c r="K8" s="12"/>
    </row>
    <row r="9" spans="1:14" s="11" customFormat="1" ht="33.75" customHeight="1" x14ac:dyDescent="0.25">
      <c r="A9" s="20"/>
      <c r="B9" s="20"/>
      <c r="C9" s="23">
        <v>41689</v>
      </c>
      <c r="D9" s="21" t="s">
        <v>34</v>
      </c>
      <c r="E9" s="66" t="s">
        <v>63</v>
      </c>
      <c r="F9" s="13"/>
      <c r="G9" s="13">
        <v>3000</v>
      </c>
      <c r="H9" s="13">
        <f>H8+F9-G9</f>
        <v>0</v>
      </c>
      <c r="I9" s="13"/>
      <c r="K9" s="12"/>
    </row>
    <row r="10" spans="1:14" s="11" customFormat="1" x14ac:dyDescent="0.25">
      <c r="A10" s="58"/>
      <c r="B10" s="58"/>
      <c r="C10" s="61">
        <v>41690</v>
      </c>
      <c r="D10" s="62" t="s">
        <v>69</v>
      </c>
      <c r="E10" s="58"/>
      <c r="F10" s="60"/>
      <c r="G10" s="60"/>
      <c r="H10" s="60"/>
      <c r="I10" s="60"/>
      <c r="K10" s="12"/>
    </row>
  </sheetData>
  <mergeCells count="3">
    <mergeCell ref="A1:I1"/>
    <mergeCell ref="A2:I2"/>
    <mergeCell ref="A3:I3"/>
  </mergeCells>
  <pageMargins left="0.39370078740157483" right="0.39370078740157483" top="0.39370078740157483" bottom="0.39370078740157483" header="0" footer="0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"/>
  <sheetViews>
    <sheetView workbookViewId="0">
      <pane ySplit="4" topLeftCell="A5" activePane="bottomLeft" state="frozen"/>
      <selection pane="bottomLeft" activeCell="E21" sqref="E21"/>
    </sheetView>
  </sheetViews>
  <sheetFormatPr baseColWidth="10" defaultRowHeight="15" x14ac:dyDescent="0.25"/>
  <cols>
    <col min="1" max="1" width="7.5703125" bestFit="1" customWidth="1"/>
    <col min="2" max="2" width="8.85546875" bestFit="1" customWidth="1"/>
    <col min="3" max="3" width="8.5703125" style="5" bestFit="1" customWidth="1"/>
    <col min="4" max="4" width="41" customWidth="1"/>
    <col min="5" max="5" width="42.8554687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2.5703125" customWidth="1"/>
  </cols>
  <sheetData>
    <row r="1" spans="1:12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12" s="17" customFormat="1" ht="15.75" x14ac:dyDescent="0.25">
      <c r="A2" s="94" t="s">
        <v>23</v>
      </c>
      <c r="B2" s="94"/>
      <c r="C2" s="94"/>
      <c r="D2" s="94"/>
      <c r="E2" s="94"/>
      <c r="F2" s="94"/>
      <c r="G2" s="94"/>
      <c r="H2" s="94"/>
      <c r="I2" s="94"/>
    </row>
    <row r="3" spans="1:12" s="17" customFormat="1" ht="15.75" x14ac:dyDescent="0.25">
      <c r="A3" s="94" t="s">
        <v>22</v>
      </c>
      <c r="B3" s="94"/>
      <c r="C3" s="94"/>
      <c r="D3" s="94"/>
      <c r="E3" s="94"/>
      <c r="F3" s="94"/>
      <c r="G3" s="94"/>
      <c r="H3" s="94"/>
      <c r="I3" s="94"/>
    </row>
    <row r="4" spans="1:12" s="1" customFormat="1" ht="34.5" customHeight="1" x14ac:dyDescent="0.25">
      <c r="A4" s="47" t="s">
        <v>27</v>
      </c>
      <c r="B4" s="40" t="s">
        <v>1</v>
      </c>
      <c r="C4" s="40" t="s">
        <v>2</v>
      </c>
      <c r="D4" s="40" t="s">
        <v>20</v>
      </c>
      <c r="E4" s="40" t="s">
        <v>4</v>
      </c>
      <c r="F4" s="41" t="s">
        <v>5</v>
      </c>
      <c r="G4" s="41" t="s">
        <v>6</v>
      </c>
      <c r="H4" s="42" t="s">
        <v>7</v>
      </c>
      <c r="I4" s="43" t="s">
        <v>8</v>
      </c>
      <c r="J4" s="6"/>
      <c r="K4" s="6"/>
      <c r="L4" s="6"/>
    </row>
    <row r="5" spans="1:12" x14ac:dyDescent="0.25">
      <c r="A5" s="67"/>
      <c r="B5" s="67"/>
      <c r="C5" s="71"/>
      <c r="D5" s="67"/>
      <c r="E5" s="67" t="s">
        <v>157</v>
      </c>
      <c r="F5" s="74"/>
      <c r="G5" s="74"/>
      <c r="H5" s="70">
        <v>3863.35</v>
      </c>
      <c r="I5" s="67"/>
    </row>
    <row r="6" spans="1:12" x14ac:dyDescent="0.25">
      <c r="A6" s="15"/>
      <c r="B6" s="15"/>
      <c r="C6" s="54">
        <v>42013</v>
      </c>
      <c r="D6" s="15" t="s">
        <v>34</v>
      </c>
      <c r="E6" s="15" t="s">
        <v>156</v>
      </c>
      <c r="F6" s="50"/>
      <c r="G6" s="51">
        <v>3863.35</v>
      </c>
      <c r="H6" s="13">
        <f t="shared" ref="H6:H7" si="0">H5+F6-G6</f>
        <v>0</v>
      </c>
      <c r="I6" s="15"/>
    </row>
    <row r="7" spans="1:12" x14ac:dyDescent="0.25">
      <c r="A7" s="67"/>
      <c r="B7" s="67"/>
      <c r="C7" s="71"/>
      <c r="D7" s="67"/>
      <c r="E7" s="67" t="s">
        <v>158</v>
      </c>
      <c r="F7" s="74"/>
      <c r="G7" s="74"/>
      <c r="H7" s="70">
        <f t="shared" si="0"/>
        <v>0</v>
      </c>
      <c r="I7" s="67"/>
    </row>
  </sheetData>
  <mergeCells count="3">
    <mergeCell ref="A1:I1"/>
    <mergeCell ref="A2:I2"/>
    <mergeCell ref="A3:I3"/>
  </mergeCells>
  <pageMargins left="0.45" right="0.39370078740157483" top="0.39370078740157483" bottom="0.39370078740157483" header="0" footer="0"/>
  <pageSetup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showGridLines="0" workbookViewId="0">
      <pane ySplit="4" topLeftCell="A8" activePane="bottomLeft" state="frozen"/>
      <selection pane="bottomLeft" activeCell="E20" sqref="E20"/>
    </sheetView>
  </sheetViews>
  <sheetFormatPr baseColWidth="10" defaultRowHeight="15" x14ac:dyDescent="0.25"/>
  <cols>
    <col min="2" max="2" width="9.5703125" customWidth="1"/>
    <col min="3" max="3" width="11.42578125" style="5" customWidth="1"/>
    <col min="4" max="4" width="34.42578125" customWidth="1"/>
    <col min="5" max="5" width="39.42578125" customWidth="1"/>
    <col min="6" max="6" width="13.140625" style="16" bestFit="1" customWidth="1"/>
    <col min="7" max="7" width="11.5703125" style="7" bestFit="1" customWidth="1"/>
    <col min="8" max="8" width="13.42578125" style="7" customWidth="1"/>
    <col min="9" max="9" width="11.42578125" customWidth="1"/>
    <col min="10" max="10" width="11.42578125" style="7" customWidth="1"/>
  </cols>
  <sheetData>
    <row r="1" spans="1:13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18"/>
    </row>
    <row r="2" spans="1:13" s="17" customFormat="1" ht="15.75" x14ac:dyDescent="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18"/>
    </row>
    <row r="3" spans="1:13" s="17" customFormat="1" ht="15.75" x14ac:dyDescent="0.25">
      <c r="A3" s="94" t="s">
        <v>121</v>
      </c>
      <c r="B3" s="94"/>
      <c r="C3" s="94"/>
      <c r="D3" s="94"/>
      <c r="E3" s="94"/>
      <c r="F3" s="94"/>
      <c r="G3" s="94"/>
      <c r="H3" s="94"/>
      <c r="I3" s="94"/>
      <c r="J3" s="18"/>
    </row>
    <row r="4" spans="1:13" s="1" customFormat="1" ht="30" customHeight="1" x14ac:dyDescent="0.25">
      <c r="A4" s="15" t="s">
        <v>0</v>
      </c>
      <c r="B4" s="15" t="s">
        <v>1</v>
      </c>
      <c r="C4" s="15" t="s">
        <v>2</v>
      </c>
      <c r="D4" s="19" t="s">
        <v>20</v>
      </c>
      <c r="E4" s="19" t="s">
        <v>4</v>
      </c>
      <c r="F4" s="13" t="s">
        <v>5</v>
      </c>
      <c r="G4" s="13" t="s">
        <v>6</v>
      </c>
      <c r="H4" s="9" t="s">
        <v>7</v>
      </c>
      <c r="I4" s="49" t="s">
        <v>49</v>
      </c>
      <c r="J4" s="6"/>
      <c r="K4" s="6"/>
      <c r="L4" s="6"/>
      <c r="M4" s="6"/>
    </row>
    <row r="5" spans="1:13" x14ac:dyDescent="0.25">
      <c r="A5" s="67"/>
      <c r="B5" s="67"/>
      <c r="C5" s="71"/>
      <c r="D5" s="67"/>
      <c r="E5" s="67" t="s">
        <v>127</v>
      </c>
      <c r="F5" s="74"/>
      <c r="G5" s="74"/>
      <c r="H5" s="70">
        <v>1230302.22</v>
      </c>
      <c r="I5" s="67"/>
    </row>
    <row r="6" spans="1:13" x14ac:dyDescent="0.25">
      <c r="A6" s="67"/>
      <c r="B6" s="67"/>
      <c r="C6" s="71"/>
      <c r="D6" s="67"/>
      <c r="E6" s="67" t="s">
        <v>128</v>
      </c>
      <c r="F6" s="74"/>
      <c r="G6" s="74"/>
      <c r="H6" s="70">
        <f t="shared" ref="H6:H7" si="0">H5+F6-G6</f>
        <v>1230302.22</v>
      </c>
      <c r="I6" s="67"/>
    </row>
    <row r="7" spans="1:13" x14ac:dyDescent="0.25">
      <c r="A7" s="67"/>
      <c r="B7" s="67"/>
      <c r="C7" s="71"/>
      <c r="D7" s="67"/>
      <c r="E7" s="67" t="s">
        <v>129</v>
      </c>
      <c r="F7" s="74"/>
      <c r="G7" s="74"/>
      <c r="H7" s="70">
        <f t="shared" si="0"/>
        <v>1230302.22</v>
      </c>
      <c r="I7" s="67"/>
    </row>
    <row r="8" spans="1:13" x14ac:dyDescent="0.25">
      <c r="A8" s="67"/>
      <c r="B8" s="67"/>
      <c r="C8" s="71"/>
      <c r="D8" s="67"/>
      <c r="E8" s="67" t="s">
        <v>130</v>
      </c>
      <c r="F8" s="74"/>
      <c r="G8" s="74"/>
      <c r="H8" s="70">
        <f t="shared" ref="H8:H21" si="1">H7+F8-G8</f>
        <v>1230302.22</v>
      </c>
      <c r="I8" s="67"/>
    </row>
    <row r="9" spans="1:13" x14ac:dyDescent="0.25">
      <c r="A9" s="67"/>
      <c r="B9" s="67"/>
      <c r="C9" s="71"/>
      <c r="D9" s="67"/>
      <c r="E9" s="67" t="s">
        <v>131</v>
      </c>
      <c r="F9" s="74"/>
      <c r="G9" s="74"/>
      <c r="H9" s="70">
        <f t="shared" si="1"/>
        <v>1230302.22</v>
      </c>
      <c r="I9" s="67"/>
    </row>
    <row r="10" spans="1:13" x14ac:dyDescent="0.25">
      <c r="A10" s="15"/>
      <c r="B10" s="15"/>
      <c r="C10" s="54">
        <v>42081</v>
      </c>
      <c r="D10" s="15" t="s">
        <v>209</v>
      </c>
      <c r="E10" s="15" t="s">
        <v>210</v>
      </c>
      <c r="F10" s="50"/>
      <c r="G10" s="51">
        <v>414764.12</v>
      </c>
      <c r="H10" s="13">
        <f t="shared" si="1"/>
        <v>815538.1</v>
      </c>
      <c r="I10" s="15"/>
    </row>
    <row r="11" spans="1:13" x14ac:dyDescent="0.25">
      <c r="A11" s="67"/>
      <c r="B11" s="67"/>
      <c r="C11" s="71"/>
      <c r="D11" s="67"/>
      <c r="E11" s="67" t="s">
        <v>219</v>
      </c>
      <c r="F11" s="74"/>
      <c r="G11" s="74"/>
      <c r="H11" s="70">
        <f t="shared" si="1"/>
        <v>815538.1</v>
      </c>
      <c r="I11" s="67"/>
    </row>
    <row r="12" spans="1:13" x14ac:dyDescent="0.25">
      <c r="A12" s="67"/>
      <c r="B12" s="67"/>
      <c r="C12" s="71"/>
      <c r="D12" s="67"/>
      <c r="E12" s="67" t="s">
        <v>220</v>
      </c>
      <c r="F12" s="74"/>
      <c r="G12" s="74"/>
      <c r="H12" s="70">
        <f t="shared" si="1"/>
        <v>815538.1</v>
      </c>
      <c r="I12" s="67"/>
    </row>
    <row r="13" spans="1:13" x14ac:dyDescent="0.25">
      <c r="A13" s="67"/>
      <c r="B13" s="67"/>
      <c r="C13" s="71"/>
      <c r="D13" s="67"/>
      <c r="E13" s="67" t="s">
        <v>216</v>
      </c>
      <c r="F13" s="74"/>
      <c r="G13" s="68"/>
      <c r="H13" s="70">
        <f t="shared" si="1"/>
        <v>815538.1</v>
      </c>
      <c r="I13" s="67"/>
    </row>
    <row r="14" spans="1:13" x14ac:dyDescent="0.25">
      <c r="A14" s="67"/>
      <c r="B14" s="67"/>
      <c r="C14" s="71"/>
      <c r="D14" s="67"/>
      <c r="E14" s="67" t="s">
        <v>217</v>
      </c>
      <c r="F14" s="74"/>
      <c r="G14" s="68"/>
      <c r="H14" s="70">
        <f t="shared" si="1"/>
        <v>815538.1</v>
      </c>
      <c r="I14" s="67"/>
    </row>
    <row r="15" spans="1:13" x14ac:dyDescent="0.25">
      <c r="A15" s="15"/>
      <c r="B15" s="15"/>
      <c r="C15" s="54">
        <v>42146</v>
      </c>
      <c r="D15" s="15" t="s">
        <v>256</v>
      </c>
      <c r="E15" s="15" t="s">
        <v>257</v>
      </c>
      <c r="F15" s="50"/>
      <c r="G15" s="51">
        <v>429344.79</v>
      </c>
      <c r="H15" s="13">
        <f t="shared" si="1"/>
        <v>386193.31</v>
      </c>
      <c r="I15" s="15"/>
    </row>
    <row r="16" spans="1:13" x14ac:dyDescent="0.25">
      <c r="A16" s="67"/>
      <c r="B16" s="67"/>
      <c r="C16" s="71"/>
      <c r="D16" s="67"/>
      <c r="E16" s="67" t="s">
        <v>243</v>
      </c>
      <c r="F16" s="74"/>
      <c r="G16" s="68"/>
      <c r="H16" s="70">
        <f t="shared" si="1"/>
        <v>386193.31</v>
      </c>
      <c r="I16" s="67"/>
    </row>
    <row r="17" spans="1:9" x14ac:dyDescent="0.25">
      <c r="A17" s="67"/>
      <c r="B17" s="67"/>
      <c r="C17" s="71"/>
      <c r="D17" s="67"/>
      <c r="E17" s="67" t="s">
        <v>244</v>
      </c>
      <c r="F17" s="74"/>
      <c r="G17" s="68"/>
      <c r="H17" s="70">
        <f t="shared" si="1"/>
        <v>386193.31</v>
      </c>
      <c r="I17" s="67"/>
    </row>
    <row r="18" spans="1:9" x14ac:dyDescent="0.25">
      <c r="A18" s="15"/>
      <c r="B18" s="15"/>
      <c r="C18" s="54">
        <v>42159</v>
      </c>
      <c r="D18" s="15" t="s">
        <v>256</v>
      </c>
      <c r="E18" s="15" t="s">
        <v>289</v>
      </c>
      <c r="F18" s="50"/>
      <c r="G18" s="51">
        <v>379981.2</v>
      </c>
      <c r="H18" s="13">
        <f t="shared" si="1"/>
        <v>6212.109999999986</v>
      </c>
      <c r="I18" s="15"/>
    </row>
    <row r="19" spans="1:9" x14ac:dyDescent="0.25">
      <c r="A19" s="15"/>
      <c r="B19" s="15"/>
      <c r="C19" s="54">
        <v>42159</v>
      </c>
      <c r="D19" s="15" t="s">
        <v>34</v>
      </c>
      <c r="E19" s="15" t="s">
        <v>311</v>
      </c>
      <c r="F19" s="50"/>
      <c r="G19" s="51">
        <v>6212.11</v>
      </c>
      <c r="H19" s="13">
        <f t="shared" si="1"/>
        <v>-1.3642420526593924E-11</v>
      </c>
      <c r="I19" s="15"/>
    </row>
    <row r="20" spans="1:9" x14ac:dyDescent="0.25">
      <c r="A20" s="67"/>
      <c r="B20" s="67"/>
      <c r="C20" s="71"/>
      <c r="D20" s="67"/>
      <c r="E20" s="67" t="s">
        <v>308</v>
      </c>
      <c r="F20" s="74"/>
      <c r="G20" s="68"/>
      <c r="H20" s="70">
        <f t="shared" si="1"/>
        <v>-1.3642420526593924E-11</v>
      </c>
      <c r="I20" s="67"/>
    </row>
    <row r="21" spans="1:9" x14ac:dyDescent="0.25">
      <c r="A21" s="67"/>
      <c r="B21" s="67"/>
      <c r="C21" s="71"/>
      <c r="D21" s="67"/>
      <c r="E21" s="67" t="s">
        <v>309</v>
      </c>
      <c r="F21" s="74"/>
      <c r="G21" s="68"/>
      <c r="H21" s="70">
        <f t="shared" si="1"/>
        <v>-1.3642420526593924E-11</v>
      </c>
      <c r="I21" s="67"/>
    </row>
    <row r="22" spans="1:9" x14ac:dyDescent="0.25">
      <c r="A22" s="15"/>
      <c r="B22" s="15"/>
      <c r="C22" s="3"/>
      <c r="D22" s="15"/>
      <c r="E22" s="15"/>
      <c r="F22" s="50"/>
      <c r="G22" s="51"/>
      <c r="H22" s="51"/>
      <c r="I22" s="15"/>
    </row>
  </sheetData>
  <mergeCells count="3">
    <mergeCell ref="A1:I1"/>
    <mergeCell ref="A2:I2"/>
    <mergeCell ref="A3:I3"/>
  </mergeCells>
  <pageMargins left="1.3779527559055118" right="0.39370078740157483" top="0.35433070866141736" bottom="0.35433070866141736" header="0" footer="0"/>
  <pageSetup paperSize="190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workbookViewId="0">
      <pane ySplit="4" topLeftCell="A5" activePane="bottomLeft" state="frozen"/>
      <selection activeCell="G14" sqref="G14"/>
      <selection pane="bottomLeft" activeCell="G14" sqref="G14"/>
    </sheetView>
  </sheetViews>
  <sheetFormatPr baseColWidth="10" defaultRowHeight="15" x14ac:dyDescent="0.25"/>
  <cols>
    <col min="1" max="1" width="10" customWidth="1"/>
    <col min="2" max="2" width="9.5703125" customWidth="1"/>
    <col min="3" max="3" width="11.42578125" style="5" customWidth="1"/>
    <col min="4" max="4" width="35.5703125" customWidth="1"/>
    <col min="5" max="5" width="41" customWidth="1"/>
    <col min="6" max="6" width="11.42578125" style="16" customWidth="1"/>
    <col min="7" max="7" width="11.42578125" style="7" customWidth="1"/>
    <col min="8" max="8" width="12.42578125" style="7" customWidth="1"/>
    <col min="9" max="9" width="12.85546875" customWidth="1"/>
  </cols>
  <sheetData>
    <row r="1" spans="1:9" s="17" customFormat="1" ht="15.75" x14ac:dyDescent="0.25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9" s="17" customFormat="1" ht="15.75" x14ac:dyDescent="0.25">
      <c r="A2" s="94" t="s">
        <v>25</v>
      </c>
      <c r="B2" s="94"/>
      <c r="C2" s="94"/>
      <c r="D2" s="94"/>
      <c r="E2" s="94"/>
      <c r="F2" s="94"/>
      <c r="G2" s="94"/>
      <c r="H2" s="94"/>
      <c r="I2" s="94"/>
    </row>
    <row r="3" spans="1:9" s="17" customFormat="1" ht="15.75" x14ac:dyDescent="0.25">
      <c r="A3" s="94" t="s">
        <v>26</v>
      </c>
      <c r="B3" s="94"/>
      <c r="C3" s="94"/>
      <c r="D3" s="94"/>
      <c r="E3" s="94"/>
      <c r="F3" s="94"/>
      <c r="G3" s="94"/>
      <c r="H3" s="94"/>
      <c r="I3" s="94"/>
    </row>
    <row r="4" spans="1:9" ht="39" customHeight="1" x14ac:dyDescent="0.25">
      <c r="A4" s="36" t="s">
        <v>0</v>
      </c>
      <c r="B4" s="32" t="s">
        <v>1</v>
      </c>
      <c r="C4" s="32" t="s">
        <v>2</v>
      </c>
      <c r="D4" s="32" t="s">
        <v>20</v>
      </c>
      <c r="E4" s="32" t="s">
        <v>4</v>
      </c>
      <c r="F4" s="33" t="s">
        <v>5</v>
      </c>
      <c r="G4" s="33" t="s">
        <v>6</v>
      </c>
      <c r="H4" s="35" t="s">
        <v>7</v>
      </c>
      <c r="I4" s="44" t="s">
        <v>8</v>
      </c>
    </row>
    <row r="5" spans="1:9" x14ac:dyDescent="0.25">
      <c r="A5" s="2"/>
      <c r="B5" s="2"/>
      <c r="C5" s="4"/>
      <c r="D5" s="2"/>
      <c r="E5" s="2" t="s">
        <v>32</v>
      </c>
      <c r="F5" s="48"/>
      <c r="G5" s="25"/>
      <c r="H5" s="8">
        <v>2582.4</v>
      </c>
      <c r="I5" s="25">
        <v>15000</v>
      </c>
    </row>
    <row r="6" spans="1:9" x14ac:dyDescent="0.25">
      <c r="A6" s="2"/>
      <c r="B6" s="2"/>
      <c r="C6" s="4"/>
      <c r="D6" s="2"/>
      <c r="E6" s="2" t="s">
        <v>33</v>
      </c>
      <c r="F6" s="48"/>
      <c r="G6" s="25"/>
      <c r="H6" s="8">
        <v>2582.4</v>
      </c>
      <c r="I6" s="25">
        <v>15000</v>
      </c>
    </row>
    <row r="7" spans="1:9" x14ac:dyDescent="0.25">
      <c r="A7" s="20"/>
      <c r="B7" s="20"/>
      <c r="C7" s="30">
        <v>41670</v>
      </c>
      <c r="D7" s="20" t="s">
        <v>37</v>
      </c>
      <c r="E7" s="20" t="s">
        <v>50</v>
      </c>
      <c r="F7" s="31"/>
      <c r="G7" s="24">
        <v>24</v>
      </c>
      <c r="H7" s="13">
        <f>H6+F7-G7</f>
        <v>2558.4</v>
      </c>
      <c r="I7" s="24"/>
    </row>
    <row r="8" spans="1:9" x14ac:dyDescent="0.25">
      <c r="A8" s="20"/>
      <c r="B8" s="20"/>
      <c r="C8" s="30">
        <v>41670</v>
      </c>
      <c r="D8" s="20" t="s">
        <v>37</v>
      </c>
      <c r="E8" s="20" t="s">
        <v>51</v>
      </c>
      <c r="F8" s="31"/>
      <c r="G8" s="24">
        <v>3.84</v>
      </c>
      <c r="H8" s="13">
        <f>H7+F8-G8</f>
        <v>2554.56</v>
      </c>
      <c r="I8" s="24"/>
    </row>
    <row r="9" spans="1:9" x14ac:dyDescent="0.25">
      <c r="A9" s="58"/>
      <c r="B9" s="58"/>
      <c r="C9" s="62"/>
      <c r="D9" s="58"/>
      <c r="E9" s="58" t="s">
        <v>46</v>
      </c>
      <c r="F9" s="63"/>
      <c r="G9" s="59"/>
      <c r="H9" s="60">
        <f>H8+F9-G9</f>
        <v>2554.56</v>
      </c>
      <c r="I9" s="59"/>
    </row>
    <row r="10" spans="1:9" x14ac:dyDescent="0.25">
      <c r="A10" s="58"/>
      <c r="B10" s="58"/>
      <c r="C10" s="62"/>
      <c r="D10" s="58"/>
      <c r="E10" s="58" t="s">
        <v>47</v>
      </c>
      <c r="F10" s="63"/>
      <c r="G10" s="59"/>
      <c r="H10" s="60">
        <f>H9+F10-G10</f>
        <v>2554.56</v>
      </c>
      <c r="I10" s="59"/>
    </row>
    <row r="11" spans="1:9" ht="33" customHeight="1" x14ac:dyDescent="0.25">
      <c r="A11" s="20"/>
      <c r="B11" s="20"/>
      <c r="C11" s="30">
        <v>41689</v>
      </c>
      <c r="D11" s="20" t="s">
        <v>34</v>
      </c>
      <c r="E11" s="66" t="s">
        <v>63</v>
      </c>
      <c r="F11" s="31"/>
      <c r="G11" s="24">
        <v>2554.56</v>
      </c>
      <c r="H11" s="13">
        <f>H10+F11-G11</f>
        <v>0</v>
      </c>
      <c r="I11" s="24"/>
    </row>
    <row r="12" spans="1:9" x14ac:dyDescent="0.25">
      <c r="A12" s="20"/>
      <c r="B12" s="20"/>
      <c r="C12" s="30">
        <v>41690</v>
      </c>
      <c r="D12" s="20" t="s">
        <v>69</v>
      </c>
      <c r="E12" s="20"/>
      <c r="F12" s="31"/>
      <c r="G12" s="24"/>
      <c r="H12" s="13"/>
      <c r="I12" s="24"/>
    </row>
  </sheetData>
  <mergeCells count="3">
    <mergeCell ref="A1:I1"/>
    <mergeCell ref="A2:I2"/>
    <mergeCell ref="A3:I3"/>
  </mergeCells>
  <pageMargins left="1.3779527559055118" right="0.39370078740157483" top="0.74803149606299213" bottom="0.74803149606299213" header="0" footer="0"/>
  <pageSetup paperSize="190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8</vt:i4>
      </vt:variant>
    </vt:vector>
  </HeadingPairs>
  <TitlesOfParts>
    <vt:vector size="36" baseType="lpstr">
      <vt:lpstr>GC</vt:lpstr>
      <vt:lpstr>3) FORTA</vt:lpstr>
      <vt:lpstr>7)CONACULTA</vt:lpstr>
      <vt:lpstr>8)PRESA A. HONDO</vt:lpstr>
      <vt:lpstr>9)FONDO I Y S</vt:lpstr>
      <vt:lpstr>10) EQ E INFR DEP</vt:lpstr>
      <vt:lpstr>fondereg13</vt:lpstr>
      <vt:lpstr>Infra 2013</vt:lpstr>
      <vt:lpstr>migrantes</vt:lpstr>
      <vt:lpstr>3X1</vt:lpstr>
      <vt:lpstr>fise 13</vt:lpstr>
      <vt:lpstr>forta 2014</vt:lpstr>
      <vt:lpstr>Infra 2014</vt:lpstr>
      <vt:lpstr>Ramo 23- 7148</vt:lpstr>
      <vt:lpstr>Anim Cult -1434</vt:lpstr>
      <vt:lpstr>Talleres Art.-1519</vt:lpstr>
      <vt:lpstr>Fondereg 14- 5976</vt:lpstr>
      <vt:lpstr>Prog Reg 14- 5994</vt:lpstr>
      <vt:lpstr>Inst Mujer 6067</vt:lpstr>
      <vt:lpstr>Cont Econ 6106</vt:lpstr>
      <vt:lpstr>Ap Migr 4730</vt:lpstr>
      <vt:lpstr>Ap e Infr y Prod 0977</vt:lpstr>
      <vt:lpstr>F infra dep 2873</vt:lpstr>
      <vt:lpstr>Fondereg 15-9591</vt:lpstr>
      <vt:lpstr>3x1 Migr 9528</vt:lpstr>
      <vt:lpstr>F Anim Cul 9676</vt:lpstr>
      <vt:lpstr>Ramo 20 7307</vt:lpstr>
      <vt:lpstr>Hoja1</vt:lpstr>
      <vt:lpstr>GC!Área_de_impresión</vt:lpstr>
      <vt:lpstr>'10) EQ E INFR DEP'!Títulos_a_imprimir</vt:lpstr>
      <vt:lpstr>'3) FORTA'!Títulos_a_imprimir</vt:lpstr>
      <vt:lpstr>'7)CONACULTA'!Títulos_a_imprimir</vt:lpstr>
      <vt:lpstr>'8)PRESA A. HONDO'!Títulos_a_imprimir</vt:lpstr>
      <vt:lpstr>'9)FONDO I Y S'!Títulos_a_imprimir</vt:lpstr>
      <vt:lpstr>fondereg13!Títulos_a_imprimir</vt:lpstr>
      <vt:lpstr>'forta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</dc:creator>
  <cp:lastModifiedBy>presidencia totatiche</cp:lastModifiedBy>
  <cp:lastPrinted>2017-02-21T21:09:37Z</cp:lastPrinted>
  <dcterms:created xsi:type="dcterms:W3CDTF">2011-09-01T21:10:44Z</dcterms:created>
  <dcterms:modified xsi:type="dcterms:W3CDTF">2017-02-21T21:10:51Z</dcterms:modified>
</cp:coreProperties>
</file>