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8_{64552475-DABF-4B98-A686-2ED61BBFB4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5/ZZjeskL+xyzauef+nTJ35DLjQ=="/>
    </ext>
  </extLst>
</workbook>
</file>

<file path=xl/calcChain.xml><?xml version="1.0" encoding="utf-8"?>
<calcChain xmlns="http://schemas.openxmlformats.org/spreadsheetml/2006/main">
  <c r="H158" i="1" l="1"/>
  <c r="H160" i="1" s="1"/>
  <c r="G156" i="1"/>
  <c r="F156" i="1"/>
  <c r="H155" i="1"/>
  <c r="H154" i="1"/>
  <c r="H156" i="1" s="1"/>
  <c r="H161" i="1" s="1"/>
  <c r="G146" i="1"/>
  <c r="H145" i="1"/>
  <c r="H146" i="1" s="1"/>
  <c r="F144" i="1"/>
  <c r="E144" i="1"/>
  <c r="E147" i="1" s="1"/>
  <c r="H143" i="1"/>
  <c r="H142" i="1"/>
  <c r="H141" i="1"/>
  <c r="H140" i="1"/>
  <c r="H139" i="1"/>
  <c r="H138" i="1"/>
  <c r="H137" i="1"/>
  <c r="H136" i="1"/>
  <c r="H135" i="1"/>
  <c r="H134" i="1"/>
  <c r="H133" i="1"/>
  <c r="H132" i="1"/>
  <c r="G131" i="1"/>
  <c r="H131" i="1" s="1"/>
  <c r="H130" i="1"/>
  <c r="H144" i="1" s="1"/>
  <c r="G129" i="1"/>
  <c r="F129" i="1"/>
  <c r="E129" i="1"/>
  <c r="H128" i="1"/>
  <c r="H129" i="1" s="1"/>
  <c r="H127" i="1"/>
  <c r="F126" i="1"/>
  <c r="F147" i="1" s="1"/>
  <c r="E126" i="1"/>
  <c r="H125" i="1"/>
  <c r="H124" i="1"/>
  <c r="H123" i="1"/>
  <c r="F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G105" i="1"/>
  <c r="G126" i="1" s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G81" i="1"/>
  <c r="F81" i="1"/>
  <c r="E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81" i="1" s="1"/>
  <c r="H47" i="1"/>
  <c r="G46" i="1"/>
  <c r="F46" i="1"/>
  <c r="E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46" i="1" s="1"/>
  <c r="H18" i="1"/>
  <c r="H126" i="1" l="1"/>
  <c r="H147" i="1"/>
  <c r="I161" i="1" s="1"/>
  <c r="G147" i="1"/>
  <c r="H105" i="1"/>
  <c r="G144" i="1"/>
</calcChain>
</file>

<file path=xl/sharedStrings.xml><?xml version="1.0" encoding="utf-8"?>
<sst xmlns="http://schemas.openxmlformats.org/spreadsheetml/2006/main" count="154" uniqueCount="150">
  <si>
    <t>SECRETARIA DE EDUCACIÓN JALISCO.</t>
  </si>
  <si>
    <t>COORDINACIÓN DE EDUCACIÓN MEDIA SUPERIOR</t>
  </si>
  <si>
    <t>INSTITUTO DE FORMACIÓN PARA EL TRABAJO DEL ESTADO DE JALISCO</t>
  </si>
  <si>
    <t xml:space="preserve"> PRIMER MODIFICACIÓN DE PRESUPUESTO 2020</t>
  </si>
  <si>
    <t>ACUERDO S.E. 18. 01. 20</t>
  </si>
  <si>
    <t>PARTIDA</t>
  </si>
  <si>
    <t>DESCRIPCIÒN</t>
  </si>
  <si>
    <t xml:space="preserve">PRESUPUESTO ESTATAL(Recurso fiscal) FEDERALIZADO </t>
  </si>
  <si>
    <t>FRESUPUESTO FEDERAL</t>
  </si>
  <si>
    <t>INGRESO PROPIO</t>
  </si>
  <si>
    <t>TOTAL POR PARTIDA</t>
  </si>
  <si>
    <t>Sueldo base</t>
  </si>
  <si>
    <t>Honorarios por servicios personales</t>
  </si>
  <si>
    <t>Prima Quinquenal</t>
  </si>
  <si>
    <t>Prima vacacional y dominical</t>
  </si>
  <si>
    <t>Aguinaldo</t>
  </si>
  <si>
    <t>Asignación especifica para para docentes</t>
  </si>
  <si>
    <t>Compensaciones para material didáctico</t>
  </si>
  <si>
    <t xml:space="preserve">Compensacion por titulación a nivel </t>
  </si>
  <si>
    <t>Compensaciones por nomina</t>
  </si>
  <si>
    <t>Cuotas al imss</t>
  </si>
  <si>
    <t>Cuotas para la vivienda 3%</t>
  </si>
  <si>
    <t>Cuotas a pensiones</t>
  </si>
  <si>
    <t>Cuotas para el sistema de ahorro para el retiro</t>
  </si>
  <si>
    <t>Cuotas para el seguro de gastos médicos</t>
  </si>
  <si>
    <t>Indemnizaciones por separación</t>
  </si>
  <si>
    <t>Previsión social multiple para personal de educación</t>
  </si>
  <si>
    <t>Gratificaciones Genericas</t>
  </si>
  <si>
    <t>Estímulos al personal (Formacion Curricular Directivos)</t>
  </si>
  <si>
    <t>Homologación</t>
  </si>
  <si>
    <t>Asignación por Servicios Curriculares</t>
  </si>
  <si>
    <t>Sueldos, demás percepciones y gratificación anual</t>
  </si>
  <si>
    <t>Impacto al salario en el transcurso del año</t>
  </si>
  <si>
    <t>Otras medidas de carácter laboral y económicas</t>
  </si>
  <si>
    <t>Ayuda para despensa</t>
  </si>
  <si>
    <t>Ayuda para pasajes</t>
  </si>
  <si>
    <t>Estimulo para el dia del servidor público</t>
  </si>
  <si>
    <t>Estimulo de antigüedad</t>
  </si>
  <si>
    <t>Otros Estimulos</t>
  </si>
  <si>
    <t xml:space="preserve"> TOTAL </t>
  </si>
  <si>
    <t xml:space="preserve"> SERVICIOS PERSONALES CAPITULO 1000 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</si>
  <si>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</si>
  <si>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</si>
  <si>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</si>
  <si>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</si>
  <si>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 xml:space="preserve">Materiales y ùtiles de enseñanza </t>
  </si>
  <si>
    <t>Productos alimenticios para el personal en las instalaciones de las depedencias y entidades</t>
  </si>
  <si>
    <t>Productos alimenticios para el personal derivado de actividades extraordinarias</t>
  </si>
  <si>
    <t>Alimentos de animales</t>
  </si>
  <si>
    <t>Utensilios  para el servicio de alimentación</t>
  </si>
  <si>
    <t>Productos minerales no metálicos</t>
  </si>
  <si>
    <t>Cemento y Productos de Concreto</t>
  </si>
  <si>
    <t>Cal, Yeso y Otros Productos de Yeso</t>
  </si>
  <si>
    <t>Madera y productos  de  madera</t>
  </si>
  <si>
    <t>Vidrio y productos de vidrio</t>
  </si>
  <si>
    <t>Material electrico y electrónico</t>
  </si>
  <si>
    <t xml:space="preserve">Artículos metálicos para la construcción </t>
  </si>
  <si>
    <t>Materiales Complementarios</t>
  </si>
  <si>
    <t xml:space="preserve">Otros materiales y artículos de construcción y reparación </t>
  </si>
  <si>
    <t>Fertilizantes, pesticidas y otros agroquímicos</t>
  </si>
  <si>
    <t>Medicinas y Productos Farmaceuticos</t>
  </si>
  <si>
    <t>Materiales Accesorios y Suministros Medicos</t>
  </si>
  <si>
    <t xml:space="preserve">Fibras sintéticas, hules, plásticos y derivados                                                                                                       </t>
  </si>
  <si>
    <t xml:space="preserve">Combustibles, lubricantes y aditivos para vehìculos destinados a servicios pùblicos y la operaciòn de programas pùblicos </t>
  </si>
  <si>
    <t xml:space="preserve">Combustibles, lubricantes y aditivos para vehìculos destinados a servicios administrativos </t>
  </si>
  <si>
    <t xml:space="preserve">Vestuario y  Uniformes </t>
  </si>
  <si>
    <t>Prendas de seguridad y proteccion personal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</si>
  <si>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</si>
  <si>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</si>
  <si>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</si>
  <si>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</si>
  <si>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 xml:space="preserve">Refacciones y accesorios menores para equipo de còmputo y telecomunicaciones </t>
  </si>
  <si>
    <t>Refacciones y accesorios menores de equipo de transporte</t>
  </si>
  <si>
    <t>Refacciones y accesorios menores de maquinaria y otros equipos</t>
  </si>
  <si>
    <t>Refacciones y accesorios menores otros bienes muebles</t>
  </si>
  <si>
    <t>TOTAL</t>
  </si>
  <si>
    <t>MATERIALES Y SUMINISTROS CAPITULO 2000</t>
  </si>
  <si>
    <t>Servicio de energía eléctrica</t>
  </si>
  <si>
    <t xml:space="preserve">Servicio de gas </t>
  </si>
  <si>
    <t xml:space="preserve">Servicio de agua </t>
  </si>
  <si>
    <t xml:space="preserve">Servicio telefonico tradicional </t>
  </si>
  <si>
    <t>Servicio de acceso de internet, redes y procesamiento de información</t>
  </si>
  <si>
    <t>Servicio postal</t>
  </si>
  <si>
    <t xml:space="preserve">Arrendamiento de edificios </t>
  </si>
  <si>
    <t>Arrendamiento de equipo y bienes informáticos</t>
  </si>
  <si>
    <t>Arrendamiento de equipo de telecomunicaciones</t>
  </si>
  <si>
    <t>Arrendamiento de maquinaria, otros equipos y herramientas</t>
  </si>
  <si>
    <t>Patentes, regalías y otros</t>
  </si>
  <si>
    <t>Arrendamientos especiales</t>
  </si>
  <si>
    <t xml:space="preserve">Servicios legales, de contabilidad, auditoría y relacionados </t>
  </si>
  <si>
    <t>Servicio de diseño, arquitectura,ingeniería y actividades relacionadas</t>
  </si>
  <si>
    <t>Servicios de consultoría administrativa e informatica</t>
  </si>
  <si>
    <t>Capacitación institucional</t>
  </si>
  <si>
    <t>Capacitación especializada</t>
  </si>
  <si>
    <t>Servicios de impresión de documentos y papeleria oficial</t>
  </si>
  <si>
    <t>Servicios de impresión de Material informativo derivado de la operación y Administración</t>
  </si>
  <si>
    <t>Servicios de vigilancia</t>
  </si>
  <si>
    <t>Servicios financieros y bancarios</t>
  </si>
  <si>
    <t xml:space="preserve">Seguros de bienes patrimoniales </t>
  </si>
  <si>
    <t>Fletes y maniobras</t>
  </si>
  <si>
    <t>Comisiones por ventas</t>
  </si>
  <si>
    <t>Mantenimiento y conservacion menor de inmuebles para la prestacion de servicios administrativos</t>
  </si>
  <si>
    <t>Mantenimiento y conservacion menor de inmuebles para prestacion de servicios publicos</t>
  </si>
  <si>
    <t>Mantenimiento y conservaciòn de mobiliario y equipo de administraciòn, educacional y recreativo</t>
  </si>
  <si>
    <t xml:space="preserve">Instalación, reparación y mantenimiento de equipo de computo y tecnologías de la información </t>
  </si>
  <si>
    <t>Mantenimiento y conservaciòn de vehìculos terrestres, aèreos, marìtimos, lacustres y fluviales</t>
  </si>
  <si>
    <t>Reparación y mantenimiento de maquinaria y otros equipos</t>
  </si>
  <si>
    <t>Intalación, reparación y mantenimiento de maquinaria y equipo de trabajo específico</t>
  </si>
  <si>
    <t xml:space="preserve">Servicios de jardinería y fumigación </t>
  </si>
  <si>
    <t>Difusión por radio, televisión y otros medios de mensajes sobre programas y actividades gubernamentales</t>
  </si>
  <si>
    <t>Servicios de la Industria filmica, del sonido y del video</t>
  </si>
  <si>
    <t>Pasajes aéreos nacionales</t>
  </si>
  <si>
    <t xml:space="preserve">Pasajes terrestres nacionales </t>
  </si>
  <si>
    <t xml:space="preserve">Viáticos en el país </t>
  </si>
  <si>
    <t>Otros servicios de traslado y hospedaje</t>
  </si>
  <si>
    <t xml:space="preserve">Gastos de instalaciòn del personal estatal y translado de menaje </t>
  </si>
  <si>
    <t xml:space="preserve">Gastos de orden cultural </t>
  </si>
  <si>
    <t>Congresos</t>
  </si>
  <si>
    <t>Otros impuestos y derechos</t>
  </si>
  <si>
    <t>Laudos laborales</t>
  </si>
  <si>
    <t>Penas, multas, accesorios y actualizaciones</t>
  </si>
  <si>
    <t>SERVICIOS GENERALES CAPITULO 3000</t>
  </si>
  <si>
    <t>Ayudas sociales a instituciones sin fines de lucro</t>
  </si>
  <si>
    <t>Ayuda erogaciones imprevistas (Pandemia de COVID-19)</t>
  </si>
  <si>
    <t>TOTAL EROGACIONES CONTINGENTES 4000</t>
  </si>
  <si>
    <t>Muebles de Oficina y estanteria</t>
  </si>
  <si>
    <t>Muebles, excepto de oficina y estantería</t>
  </si>
  <si>
    <t>Equipo de computo y Tecnologìa de la Información</t>
  </si>
  <si>
    <t>Otros mobiliarios y equipos de administración</t>
  </si>
  <si>
    <t>Equipos y aparatos audiovisuales</t>
  </si>
  <si>
    <t>Cámaras fotograficás y de video</t>
  </si>
  <si>
    <t>Equipo médico y de laboratorio</t>
  </si>
  <si>
    <t>Instrumental médico y de laboratorio</t>
  </si>
  <si>
    <t>Carrocerías, remolques y equipo auxiliar de transporte</t>
  </si>
  <si>
    <t>Sistema de aire acondicionado,calefacción y de refrigeración</t>
  </si>
  <si>
    <t>Equipo de generación electrica, aparatos  y accesorios eléctricos</t>
  </si>
  <si>
    <t>Herramientas y máquinas herramienta</t>
  </si>
  <si>
    <t>Maquinaria y equipo diverso</t>
  </si>
  <si>
    <t>Software</t>
  </si>
  <si>
    <t>SERVICIOS GENERALES CAPITULO 5000</t>
  </si>
  <si>
    <t>Provisiones para erogaciones especiales</t>
  </si>
  <si>
    <t>SERVICIOS GENERALES CAPITULO 7000</t>
  </si>
  <si>
    <t>TOTAL GENERAL</t>
  </si>
  <si>
    <t xml:space="preserve">ESTATAL </t>
  </si>
  <si>
    <t>FEDERAL</t>
  </si>
  <si>
    <t>CAP1000</t>
  </si>
  <si>
    <t>GASTO OP</t>
  </si>
  <si>
    <t>INGRESOS PROPIOS</t>
  </si>
  <si>
    <t>LIQUIDOS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</si>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</sst>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"/>
    <numFmt numFmtId="165" formatCode="_-* #,##0.00_-;\-* #,##0.00_-;_-* &quot;-&quot;??_-;_-@"/>
    <numFmt numFmtId="166" formatCode="yyyy\-m"/>
    <numFmt numFmtId="167" formatCode="_-\$* #,##0.00_-;&quot;-$&quot;* #,##0.00_-;_-\$* \-??_-;_-@"/>
  </numFmts>
  <fonts count="4" x14ac:knownFonts="1">
    <font>
      <sz val="11"/>
      <color rgb="FF000000"/>
      <name val="Calibri"/>
    </font>
    <font>
      <sz val="11"/>
      <color rgb="FF000000"/>
      <name val="Century Gothic"/>
    </font>
    <font>
      <b/>
      <sz val="12"/>
      <color rgb="FF000000"/>
      <name val="Century Gothic"/>
    </font>
    <font>
      <b/>
      <sz val="11"/>
      <color rgb="FF000000"/>
      <name val="Century Gothic"/>
    </font>
  </fonts>
  <fills count="4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1" fillId="0" borderId="1" xfId="0" applyNumberFormat="1" applyFont="1" applyBorder="1"/>
    <xf numFmtId="164" fontId="3" fillId="2" borderId="1" xfId="0" applyNumberFormat="1" applyFont="1" applyFill="1" applyBorder="1"/>
    <xf numFmtId="165" fontId="1" fillId="0" borderId="0" xfId="0" applyNumberFormat="1" applyFont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5" fontId="3" fillId="3" borderId="2" xfId="0" applyNumberFormat="1" applyFont="1" applyFill="1" applyBorder="1"/>
    <xf numFmtId="164" fontId="3" fillId="3" borderId="2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/>
    <xf numFmtId="164" fontId="3" fillId="3" borderId="3" xfId="0" applyNumberFormat="1" applyFont="1" applyFill="1" applyBorder="1" applyAlignment="1">
      <alignment vertical="center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164" fontId="2" fillId="2" borderId="3" xfId="0" applyNumberFormat="1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/>
    <xf numFmtId="165" fontId="1" fillId="3" borderId="2" xfId="0" applyNumberFormat="1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64" fontId="1" fillId="0" borderId="0" xfId="0" applyNumberFormat="1" applyFont="1"/>
    <xf numFmtId="0" fontId="3" fillId="3" borderId="9" xfId="0" applyFont="1" applyFill="1" applyBorder="1"/>
    <xf numFmtId="164" fontId="3" fillId="3" borderId="10" xfId="0" applyNumberFormat="1" applyFont="1" applyFill="1" applyBorder="1"/>
    <xf numFmtId="0" fontId="3" fillId="3" borderId="11" xfId="0" applyFont="1" applyFill="1" applyBorder="1"/>
    <xf numFmtId="164" fontId="3" fillId="3" borderId="12" xfId="0" applyNumberFormat="1" applyFont="1" applyFill="1" applyBorder="1"/>
    <xf numFmtId="164" fontId="3" fillId="3" borderId="13" xfId="0" applyNumberFormat="1" applyFont="1" applyFill="1" applyBorder="1"/>
    <xf numFmtId="167" fontId="3" fillId="3" borderId="2" xfId="0" applyNumberFormat="1" applyFont="1" applyFill="1" applyBorder="1"/>
    <xf numFmtId="0" fontId="3" fillId="3" borderId="14" xfId="0" applyFont="1" applyFill="1" applyBorder="1"/>
    <xf numFmtId="167" fontId="3" fillId="3" borderId="15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2286000</xdr:colOff>
      <xdr:row>9</xdr:row>
      <xdr:rowOff>180975</xdr:rowOff>
    </xdr:from>
    <xdr:ext cx="4524375" cy="1095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baseColWidth="10" defaultColWidth="14.42578125" defaultRowHeight="15" customHeight="1" x14ac:dyDescent="0.25"/>
  <cols>
    <col min="1" max="1" width="0.85546875" customWidth="1"/>
    <col min="2" max="2" width="5.85546875" customWidth="1"/>
    <col min="3" max="3" width="14.42578125" customWidth="1"/>
    <col min="4" max="4" width="66.28515625" customWidth="1"/>
    <col min="5" max="5" width="29.42578125" customWidth="1"/>
    <col min="6" max="6" width="24.140625" customWidth="1"/>
    <col min="7" max="7" width="20.7109375" customWidth="1"/>
    <col min="8" max="8" width="21.5703125" customWidth="1"/>
    <col min="9" max="10" width="18.140625" customWidth="1"/>
    <col min="11" max="11" width="18.5703125" customWidth="1"/>
    <col min="12" max="12" width="11.140625" customWidth="1"/>
    <col min="13" max="13" width="14.140625" customWidth="1"/>
    <col min="14" max="26" width="9.140625" customWidth="1"/>
  </cols>
  <sheetData>
    <row r="1" spans="1:26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1"/>
      <c r="B4" s="1"/>
      <c r="C4" s="53" t="s">
        <v>0</v>
      </c>
      <c r="D4" s="54"/>
      <c r="E4" s="54"/>
      <c r="F4" s="54"/>
      <c r="G4" s="54"/>
      <c r="H4" s="5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1"/>
      <c r="B5" s="1"/>
      <c r="C5" s="53" t="s">
        <v>1</v>
      </c>
      <c r="D5" s="54"/>
      <c r="E5" s="54"/>
      <c r="F5" s="54"/>
      <c r="G5" s="54"/>
      <c r="H5" s="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"/>
      <c r="B6" s="1"/>
      <c r="C6" s="53" t="s">
        <v>2</v>
      </c>
      <c r="D6" s="54"/>
      <c r="E6" s="54"/>
      <c r="F6" s="54"/>
      <c r="G6" s="54"/>
      <c r="H6" s="5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"/>
      <c r="B7" s="1"/>
      <c r="C7" s="53" t="s">
        <v>3</v>
      </c>
      <c r="D7" s="54"/>
      <c r="E7" s="54"/>
      <c r="F7" s="54"/>
      <c r="G7" s="54"/>
      <c r="H7" s="5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1"/>
      <c r="B8" s="1"/>
      <c r="C8" s="55" t="s">
        <v>4</v>
      </c>
      <c r="D8" s="54"/>
      <c r="E8" s="54"/>
      <c r="F8" s="54"/>
      <c r="G8" s="54"/>
      <c r="H8" s="5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1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"/>
      <c r="B10" s="1"/>
      <c r="C10" s="2"/>
      <c r="D10" s="2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1"/>
      <c r="B11" s="1"/>
      <c r="C11" s="2"/>
      <c r="D11" s="2"/>
      <c r="E11" s="2"/>
      <c r="F11" s="2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1"/>
      <c r="B12" s="1"/>
      <c r="C12" s="2"/>
      <c r="D12" s="2"/>
      <c r="E12" s="2"/>
      <c r="F12" s="2"/>
      <c r="G12" s="2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A13" s="1"/>
      <c r="B13" s="1"/>
      <c r="C13" s="2"/>
      <c r="D13" s="2"/>
      <c r="E13" s="2"/>
      <c r="F13" s="2"/>
      <c r="G13" s="2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A14" s="1"/>
      <c r="B14" s="1"/>
      <c r="C14" s="2"/>
      <c r="D14" s="2"/>
      <c r="E14" s="2"/>
      <c r="F14" s="2"/>
      <c r="G14" s="2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A15" s="1"/>
      <c r="B15" s="1"/>
      <c r="C15" s="2"/>
      <c r="D15" s="2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A16" s="1"/>
      <c r="B16" s="1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1"/>
      <c r="B17" s="1"/>
      <c r="C17" s="3" t="s">
        <v>5</v>
      </c>
      <c r="D17" s="3" t="s">
        <v>6</v>
      </c>
      <c r="E17" s="4" t="s">
        <v>7</v>
      </c>
      <c r="F17" s="3" t="s">
        <v>8</v>
      </c>
      <c r="G17" s="3" t="s">
        <v>9</v>
      </c>
      <c r="H17" s="3" t="s">
        <v>10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1"/>
      <c r="B18" s="1"/>
      <c r="C18" s="5">
        <v>1131</v>
      </c>
      <c r="D18" s="6" t="s">
        <v>11</v>
      </c>
      <c r="E18" s="7">
        <v>19601995.199999999</v>
      </c>
      <c r="F18" s="7">
        <v>29402992.800000001</v>
      </c>
      <c r="G18" s="7"/>
      <c r="H18" s="7">
        <f t="shared" ref="H18:H45" si="0">+E18+F18+G18</f>
        <v>49004988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A19" s="1"/>
      <c r="B19" s="1"/>
      <c r="C19" s="5">
        <v>1211</v>
      </c>
      <c r="D19" s="6" t="s">
        <v>12</v>
      </c>
      <c r="E19" s="7">
        <v>14758343.063999999</v>
      </c>
      <c r="F19" s="7">
        <v>22137514.595999997</v>
      </c>
      <c r="G19" s="7">
        <v>0</v>
      </c>
      <c r="H19" s="7">
        <f t="shared" si="0"/>
        <v>36895857.659999996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1"/>
      <c r="B20" s="1"/>
      <c r="C20" s="5">
        <v>1311</v>
      </c>
      <c r="D20" s="6" t="s">
        <v>13</v>
      </c>
      <c r="E20" s="7">
        <v>103440</v>
      </c>
      <c r="F20" s="7">
        <v>155160</v>
      </c>
      <c r="G20" s="7">
        <v>0</v>
      </c>
      <c r="H20" s="7">
        <f t="shared" si="0"/>
        <v>258600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5">
        <v>1321</v>
      </c>
      <c r="D21" s="6" t="s">
        <v>14</v>
      </c>
      <c r="E21" s="7">
        <v>545247.6</v>
      </c>
      <c r="F21" s="7">
        <v>817871.4</v>
      </c>
      <c r="G21" s="7"/>
      <c r="H21" s="7">
        <f t="shared" si="0"/>
        <v>1363119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5">
        <v>1322</v>
      </c>
      <c r="D22" s="6" t="s">
        <v>15</v>
      </c>
      <c r="E22" s="7">
        <v>3818165.6</v>
      </c>
      <c r="F22" s="7">
        <v>5727248.3999999994</v>
      </c>
      <c r="G22" s="7"/>
      <c r="H22" s="7">
        <f t="shared" si="0"/>
        <v>9545414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5">
        <v>1546</v>
      </c>
      <c r="D23" s="6" t="s">
        <v>16</v>
      </c>
      <c r="E23" s="7">
        <v>1952870</v>
      </c>
      <c r="F23" s="7">
        <v>2929305</v>
      </c>
      <c r="G23" s="7">
        <v>0</v>
      </c>
      <c r="H23" s="7">
        <f t="shared" si="0"/>
        <v>4882175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5">
        <v>1343</v>
      </c>
      <c r="D24" s="6" t="s">
        <v>17</v>
      </c>
      <c r="E24" s="7">
        <v>140000</v>
      </c>
      <c r="F24" s="7">
        <v>210000</v>
      </c>
      <c r="G24" s="7">
        <v>0</v>
      </c>
      <c r="H24" s="7">
        <f t="shared" si="0"/>
        <v>350000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5">
        <v>1344</v>
      </c>
      <c r="D25" s="6" t="s">
        <v>18</v>
      </c>
      <c r="E25" s="7">
        <v>0</v>
      </c>
      <c r="F25" s="7">
        <v>0</v>
      </c>
      <c r="G25" s="7">
        <v>0</v>
      </c>
      <c r="H25" s="7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5">
        <v>1347</v>
      </c>
      <c r="D26" s="6" t="s">
        <v>19</v>
      </c>
      <c r="E26" s="7">
        <v>438120</v>
      </c>
      <c r="F26" s="7">
        <v>657180</v>
      </c>
      <c r="G26" s="7"/>
      <c r="H26" s="7">
        <f t="shared" si="0"/>
        <v>1095300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5">
        <v>1411</v>
      </c>
      <c r="D27" s="6" t="s">
        <v>20</v>
      </c>
      <c r="E27" s="7">
        <v>1880000</v>
      </c>
      <c r="F27" s="7">
        <v>2820000</v>
      </c>
      <c r="G27" s="7"/>
      <c r="H27" s="7">
        <f t="shared" si="0"/>
        <v>4700000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5">
        <v>1421</v>
      </c>
      <c r="D28" s="6" t="s">
        <v>21</v>
      </c>
      <c r="E28" s="7">
        <v>981097.20000000007</v>
      </c>
      <c r="F28" s="7">
        <v>1471645.8</v>
      </c>
      <c r="G28" s="7"/>
      <c r="H28" s="7">
        <f t="shared" si="0"/>
        <v>2452743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5">
        <v>1431</v>
      </c>
      <c r="D29" s="6" t="s">
        <v>22</v>
      </c>
      <c r="E29" s="7">
        <v>2273201.7400000002</v>
      </c>
      <c r="F29" s="7">
        <v>3409804.6</v>
      </c>
      <c r="G29" s="7"/>
      <c r="H29" s="7">
        <f t="shared" si="0"/>
        <v>5683006.3399999999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5">
        <v>1432</v>
      </c>
      <c r="D30" s="6" t="s">
        <v>23</v>
      </c>
      <c r="E30" s="7">
        <v>392434</v>
      </c>
      <c r="F30" s="7">
        <v>588651</v>
      </c>
      <c r="G30" s="7"/>
      <c r="H30" s="7">
        <f t="shared" si="0"/>
        <v>981085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5">
        <v>1442</v>
      </c>
      <c r="D31" s="6" t="s">
        <v>24</v>
      </c>
      <c r="E31" s="7">
        <v>0</v>
      </c>
      <c r="F31" s="7">
        <v>0</v>
      </c>
      <c r="G31" s="7">
        <v>0</v>
      </c>
      <c r="H31" s="7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5">
        <v>1521</v>
      </c>
      <c r="D32" s="6" t="s">
        <v>25</v>
      </c>
      <c r="E32" s="7">
        <v>0</v>
      </c>
      <c r="F32" s="7">
        <v>0</v>
      </c>
      <c r="G32" s="7">
        <v>2500000</v>
      </c>
      <c r="H32" s="7">
        <f t="shared" si="0"/>
        <v>2500000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5">
        <v>1541</v>
      </c>
      <c r="D33" s="6" t="s">
        <v>26</v>
      </c>
      <c r="E33" s="7">
        <v>395737.60000000003</v>
      </c>
      <c r="F33" s="7">
        <v>593606.40000000002</v>
      </c>
      <c r="G33" s="7">
        <v>0</v>
      </c>
      <c r="H33" s="7">
        <f t="shared" si="0"/>
        <v>989344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5">
        <v>1542</v>
      </c>
      <c r="D34" s="6" t="s">
        <v>27</v>
      </c>
      <c r="E34" s="7">
        <v>0</v>
      </c>
      <c r="F34" s="7">
        <v>0</v>
      </c>
      <c r="G34" s="7">
        <v>0</v>
      </c>
      <c r="H34" s="7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5">
        <v>1543</v>
      </c>
      <c r="D35" s="6" t="s">
        <v>28</v>
      </c>
      <c r="E35" s="7"/>
      <c r="F35" s="7"/>
      <c r="G35" s="7"/>
      <c r="H35" s="7">
        <f t="shared" si="0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5">
        <v>1544</v>
      </c>
      <c r="D36" s="6" t="s">
        <v>29</v>
      </c>
      <c r="E36" s="7"/>
      <c r="F36" s="7"/>
      <c r="G36" s="7">
        <v>810000</v>
      </c>
      <c r="H36" s="7">
        <f t="shared" si="0"/>
        <v>810000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5">
        <v>1547</v>
      </c>
      <c r="D37" s="6" t="s">
        <v>30</v>
      </c>
      <c r="E37" s="7">
        <v>860085.60000000009</v>
      </c>
      <c r="F37" s="7">
        <v>1290128.3999999999</v>
      </c>
      <c r="G37" s="7">
        <v>0</v>
      </c>
      <c r="H37" s="7">
        <f t="shared" si="0"/>
        <v>2150214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5">
        <v>1548</v>
      </c>
      <c r="D38" s="6" t="s">
        <v>31</v>
      </c>
      <c r="E38" s="7"/>
      <c r="F38" s="7"/>
      <c r="G38" s="7"/>
      <c r="H38" s="7">
        <f t="shared" si="0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5">
        <v>1611</v>
      </c>
      <c r="D39" s="6" t="s">
        <v>32</v>
      </c>
      <c r="E39" s="7">
        <v>1420668</v>
      </c>
      <c r="F39" s="7">
        <v>2131002</v>
      </c>
      <c r="G39" s="7">
        <v>0</v>
      </c>
      <c r="H39" s="7">
        <f t="shared" si="0"/>
        <v>3551670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5">
        <v>1612</v>
      </c>
      <c r="D40" s="6" t="s">
        <v>33</v>
      </c>
      <c r="E40" s="7">
        <v>0</v>
      </c>
      <c r="F40" s="7">
        <v>0</v>
      </c>
      <c r="G40" s="7">
        <v>0</v>
      </c>
      <c r="H40" s="7">
        <f t="shared" si="0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5">
        <v>1712</v>
      </c>
      <c r="D41" s="6" t="s">
        <v>34</v>
      </c>
      <c r="E41" s="7">
        <v>322470.40000000002</v>
      </c>
      <c r="F41" s="7">
        <v>483705.59999999998</v>
      </c>
      <c r="G41" s="7"/>
      <c r="H41" s="7">
        <f t="shared" si="0"/>
        <v>806176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5">
        <v>1713</v>
      </c>
      <c r="D42" s="6" t="s">
        <v>35</v>
      </c>
      <c r="E42" s="7"/>
      <c r="F42" s="7"/>
      <c r="G42" s="7"/>
      <c r="H42" s="7">
        <f t="shared" si="0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5">
        <v>1715</v>
      </c>
      <c r="D43" s="6" t="s">
        <v>36</v>
      </c>
      <c r="E43" s="7"/>
      <c r="F43" s="7"/>
      <c r="G43" s="7">
        <v>1700000</v>
      </c>
      <c r="H43" s="7">
        <f t="shared" si="0"/>
        <v>1700000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5">
        <v>1716</v>
      </c>
      <c r="D44" s="6" t="s">
        <v>37</v>
      </c>
      <c r="E44" s="7"/>
      <c r="F44" s="7"/>
      <c r="G44" s="7">
        <v>0</v>
      </c>
      <c r="H44" s="7">
        <f t="shared" si="0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5">
        <v>1719</v>
      </c>
      <c r="D45" s="6" t="s">
        <v>38</v>
      </c>
      <c r="E45" s="7">
        <v>0</v>
      </c>
      <c r="F45" s="7">
        <v>0</v>
      </c>
      <c r="G45" s="7">
        <v>0</v>
      </c>
      <c r="H45" s="7">
        <f t="shared" si="0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3" t="s">
        <v>39</v>
      </c>
      <c r="D46" s="3" t="s">
        <v>40</v>
      </c>
      <c r="E46" s="8">
        <f t="shared" ref="E46:H46" si="1">SUM(E18:E45)</f>
        <v>49883876.004000008</v>
      </c>
      <c r="F46" s="8">
        <f t="shared" si="1"/>
        <v>74825815.995999992</v>
      </c>
      <c r="G46" s="8">
        <f t="shared" si="1"/>
        <v>5010000</v>
      </c>
      <c r="H46" s="8">
        <f t="shared" si="1"/>
        <v>129719692</v>
      </c>
      <c r="I46" s="9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5">
      <c r="A47" s="10"/>
      <c r="B47" s="10"/>
      <c r="C47" s="11">
        <v>2111</v>
      </c>
      <c r="D47" s="12" t="s">
        <v>41</v>
      </c>
      <c r="E47" s="13">
        <v>8227.0400000000009</v>
      </c>
      <c r="F47" s="13">
        <v>4428.6400000000003</v>
      </c>
      <c r="G47" s="13">
        <v>887344.32</v>
      </c>
      <c r="H47" s="13">
        <f t="shared" ref="H47:H80" si="2">+E47+F47+G47</f>
        <v>900000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6.5" customHeight="1" x14ac:dyDescent="0.25">
      <c r="A48" s="10"/>
      <c r="B48" s="10"/>
      <c r="C48" s="11">
        <v>2141</v>
      </c>
      <c r="D48" s="12" t="s">
        <v>42</v>
      </c>
      <c r="E48" s="13">
        <v>0</v>
      </c>
      <c r="F48" s="13">
        <v>26792.59</v>
      </c>
      <c r="G48" s="13">
        <v>53207.41</v>
      </c>
      <c r="H48" s="13">
        <f t="shared" si="2"/>
        <v>80000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6.5" customHeight="1" x14ac:dyDescent="0.25">
      <c r="A49" s="10"/>
      <c r="B49" s="10"/>
      <c r="C49" s="11">
        <v>2151</v>
      </c>
      <c r="D49" s="12" t="s">
        <v>43</v>
      </c>
      <c r="E49" s="13">
        <v>0</v>
      </c>
      <c r="F49" s="13">
        <v>0</v>
      </c>
      <c r="G49" s="13">
        <v>200000</v>
      </c>
      <c r="H49" s="13">
        <f t="shared" si="2"/>
        <v>200000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6.5" customHeight="1" x14ac:dyDescent="0.25">
      <c r="A50" s="10"/>
      <c r="B50" s="10"/>
      <c r="C50" s="11">
        <v>2161</v>
      </c>
      <c r="D50" s="12" t="s">
        <v>44</v>
      </c>
      <c r="E50" s="13">
        <v>384787.46</v>
      </c>
      <c r="F50" s="13">
        <v>4834.72</v>
      </c>
      <c r="G50" s="13">
        <v>510377.82</v>
      </c>
      <c r="H50" s="13">
        <f t="shared" si="2"/>
        <v>900000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6.5" customHeight="1" x14ac:dyDescent="0.25">
      <c r="A51" s="10"/>
      <c r="B51" s="10"/>
      <c r="C51" s="11">
        <v>2171</v>
      </c>
      <c r="D51" s="12" t="s">
        <v>45</v>
      </c>
      <c r="E51" s="13">
        <v>126036.5</v>
      </c>
      <c r="F51" s="13">
        <v>189054.75000000093</v>
      </c>
      <c r="G51" s="13">
        <v>50000</v>
      </c>
      <c r="H51" s="13">
        <f t="shared" si="2"/>
        <v>365091.25000000093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6.5" customHeight="1" x14ac:dyDescent="0.25">
      <c r="A52" s="10"/>
      <c r="B52" s="10"/>
      <c r="C52" s="11">
        <v>2214</v>
      </c>
      <c r="D52" s="14" t="s">
        <v>46</v>
      </c>
      <c r="E52" s="13">
        <v>93382.05</v>
      </c>
      <c r="F52" s="13">
        <v>14136.06</v>
      </c>
      <c r="G52" s="13">
        <v>150000</v>
      </c>
      <c r="H52" s="13">
        <f t="shared" si="2"/>
        <v>257518.11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6.5" customHeight="1" x14ac:dyDescent="0.25">
      <c r="A53" s="10"/>
      <c r="B53" s="10"/>
      <c r="C53" s="11">
        <v>2216</v>
      </c>
      <c r="D53" s="12" t="s">
        <v>47</v>
      </c>
      <c r="E53" s="13"/>
      <c r="F53" s="13"/>
      <c r="G53" s="13">
        <v>185000</v>
      </c>
      <c r="H53" s="13">
        <f t="shared" si="2"/>
        <v>185000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6.5" customHeight="1" x14ac:dyDescent="0.25">
      <c r="A54" s="10"/>
      <c r="B54" s="10"/>
      <c r="C54" s="11">
        <v>2221</v>
      </c>
      <c r="D54" s="12" t="s">
        <v>48</v>
      </c>
      <c r="E54" s="13">
        <v>6953.07</v>
      </c>
      <c r="F54" s="13">
        <v>4784</v>
      </c>
      <c r="G54" s="13">
        <v>35000</v>
      </c>
      <c r="H54" s="13">
        <f t="shared" si="2"/>
        <v>46737.07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6.5" customHeight="1" x14ac:dyDescent="0.25">
      <c r="A55" s="10"/>
      <c r="B55" s="10"/>
      <c r="C55" s="11">
        <v>2231</v>
      </c>
      <c r="D55" s="12" t="s">
        <v>49</v>
      </c>
      <c r="E55" s="13">
        <v>0</v>
      </c>
      <c r="F55" s="13">
        <v>0</v>
      </c>
      <c r="G55" s="13">
        <v>400000</v>
      </c>
      <c r="H55" s="13">
        <f t="shared" si="2"/>
        <v>400000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6.5" customHeight="1" x14ac:dyDescent="0.25">
      <c r="A56" s="10"/>
      <c r="B56" s="10"/>
      <c r="C56" s="11">
        <v>2411</v>
      </c>
      <c r="D56" s="12" t="s">
        <v>50</v>
      </c>
      <c r="E56" s="13"/>
      <c r="F56" s="13"/>
      <c r="G56" s="13">
        <v>2000000</v>
      </c>
      <c r="H56" s="13">
        <f t="shared" si="2"/>
        <v>2000000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6.5" customHeight="1" x14ac:dyDescent="0.25">
      <c r="A57" s="10"/>
      <c r="B57" s="10"/>
      <c r="C57" s="11">
        <v>2421</v>
      </c>
      <c r="D57" s="12" t="s">
        <v>51</v>
      </c>
      <c r="E57" s="13">
        <v>471.04</v>
      </c>
      <c r="F57" s="13">
        <v>174.91</v>
      </c>
      <c r="G57" s="13">
        <v>399354.05</v>
      </c>
      <c r="H57" s="13">
        <f t="shared" si="2"/>
        <v>400000</v>
      </c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6.5" customHeight="1" x14ac:dyDescent="0.25">
      <c r="A58" s="10"/>
      <c r="B58" s="10"/>
      <c r="C58" s="11">
        <v>2431</v>
      </c>
      <c r="D58" s="12" t="s">
        <v>52</v>
      </c>
      <c r="E58" s="13">
        <v>1494.25</v>
      </c>
      <c r="F58" s="13">
        <v>0</v>
      </c>
      <c r="G58" s="13">
        <v>598505.75</v>
      </c>
      <c r="H58" s="13">
        <f t="shared" si="2"/>
        <v>600000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6.5" customHeight="1" x14ac:dyDescent="0.25">
      <c r="A59" s="10"/>
      <c r="B59" s="10"/>
      <c r="C59" s="11">
        <v>2441</v>
      </c>
      <c r="D59" s="12" t="s">
        <v>53</v>
      </c>
      <c r="E59" s="13">
        <v>11752.83</v>
      </c>
      <c r="F59" s="13">
        <v>2922.88</v>
      </c>
      <c r="G59" s="13">
        <v>105324.29</v>
      </c>
      <c r="H59" s="13">
        <f t="shared" si="2"/>
        <v>120000</v>
      </c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6.5" customHeight="1" x14ac:dyDescent="0.25">
      <c r="A60" s="10"/>
      <c r="B60" s="10"/>
      <c r="C60" s="11">
        <v>2451</v>
      </c>
      <c r="D60" s="12" t="s">
        <v>54</v>
      </c>
      <c r="E60" s="13"/>
      <c r="F60" s="13"/>
      <c r="G60" s="13">
        <v>300000</v>
      </c>
      <c r="H60" s="13">
        <f t="shared" si="2"/>
        <v>300000</v>
      </c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6.5" customHeight="1" x14ac:dyDescent="0.25">
      <c r="A61" s="10"/>
      <c r="B61" s="10"/>
      <c r="C61" s="11">
        <v>2461</v>
      </c>
      <c r="D61" s="12" t="s">
        <v>55</v>
      </c>
      <c r="E61" s="13">
        <v>22051.8</v>
      </c>
      <c r="F61" s="13">
        <v>23817.83</v>
      </c>
      <c r="G61" s="13">
        <v>1454130.37</v>
      </c>
      <c r="H61" s="13">
        <f t="shared" si="2"/>
        <v>1500000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6.5" customHeight="1" x14ac:dyDescent="0.25">
      <c r="A62" s="10"/>
      <c r="B62" s="10"/>
      <c r="C62" s="11">
        <v>2471</v>
      </c>
      <c r="D62" s="12" t="s">
        <v>56</v>
      </c>
      <c r="E62" s="13">
        <v>2499.79</v>
      </c>
      <c r="F62" s="13">
        <v>1912.36</v>
      </c>
      <c r="G62" s="13">
        <v>2495587.85</v>
      </c>
      <c r="H62" s="13">
        <f t="shared" si="2"/>
        <v>2500000</v>
      </c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6.5" customHeight="1" x14ac:dyDescent="0.25">
      <c r="A63" s="10"/>
      <c r="B63" s="10"/>
      <c r="C63" s="11">
        <v>2481</v>
      </c>
      <c r="D63" s="12" t="s">
        <v>57</v>
      </c>
      <c r="E63" s="13">
        <v>13898.9</v>
      </c>
      <c r="F63" s="13">
        <v>8308.31</v>
      </c>
      <c r="G63" s="13">
        <v>727792.79</v>
      </c>
      <c r="H63" s="13">
        <f t="shared" si="2"/>
        <v>750000</v>
      </c>
      <c r="I63" s="1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6.5" customHeight="1" x14ac:dyDescent="0.25">
      <c r="A64" s="10"/>
      <c r="B64" s="10"/>
      <c r="C64" s="11">
        <v>2491</v>
      </c>
      <c r="D64" s="12" t="s">
        <v>58</v>
      </c>
      <c r="E64" s="13">
        <v>2142.69</v>
      </c>
      <c r="F64" s="13">
        <v>3924.62</v>
      </c>
      <c r="G64" s="13">
        <v>593932.68999999994</v>
      </c>
      <c r="H64" s="13">
        <f t="shared" si="2"/>
        <v>600000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6.5" customHeight="1" x14ac:dyDescent="0.25">
      <c r="A65" s="10"/>
      <c r="B65" s="10"/>
      <c r="C65" s="11">
        <v>2521</v>
      </c>
      <c r="D65" s="12" t="s">
        <v>59</v>
      </c>
      <c r="E65" s="13">
        <v>1672.95</v>
      </c>
      <c r="F65" s="13">
        <v>952.98</v>
      </c>
      <c r="G65" s="13">
        <v>197374.07</v>
      </c>
      <c r="H65" s="13">
        <f t="shared" si="2"/>
        <v>200000</v>
      </c>
      <c r="I65" s="15"/>
      <c r="J65" s="10"/>
      <c r="K65" s="15"/>
      <c r="L65" s="10"/>
      <c r="M65" s="1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6.5" customHeight="1" x14ac:dyDescent="0.25">
      <c r="A66" s="10"/>
      <c r="B66" s="10"/>
      <c r="C66" s="11">
        <v>2531</v>
      </c>
      <c r="D66" s="12" t="s">
        <v>60</v>
      </c>
      <c r="E66" s="13">
        <v>0</v>
      </c>
      <c r="F66" s="13">
        <v>0</v>
      </c>
      <c r="G66" s="13">
        <v>130000</v>
      </c>
      <c r="H66" s="13">
        <f t="shared" si="2"/>
        <v>130000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6.5" customHeight="1" x14ac:dyDescent="0.25">
      <c r="A67" s="10"/>
      <c r="B67" s="10"/>
      <c r="C67" s="11">
        <v>2541</v>
      </c>
      <c r="D67" s="12" t="s">
        <v>61</v>
      </c>
      <c r="E67" s="13">
        <v>0</v>
      </c>
      <c r="F67" s="13">
        <v>0</v>
      </c>
      <c r="G67" s="13">
        <v>5000</v>
      </c>
      <c r="H67" s="13">
        <f t="shared" si="2"/>
        <v>5000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6.5" customHeight="1" x14ac:dyDescent="0.25">
      <c r="A68" s="10"/>
      <c r="B68" s="10"/>
      <c r="C68" s="11">
        <v>2561</v>
      </c>
      <c r="D68" s="12" t="s">
        <v>62</v>
      </c>
      <c r="E68" s="13">
        <v>430.08</v>
      </c>
      <c r="F68" s="13">
        <v>0</v>
      </c>
      <c r="G68" s="13">
        <v>599569.92000000004</v>
      </c>
      <c r="H68" s="13">
        <f t="shared" si="2"/>
        <v>600000</v>
      </c>
      <c r="I68" s="10"/>
      <c r="J68" s="15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6.5" customHeight="1" x14ac:dyDescent="0.25">
      <c r="A69" s="10"/>
      <c r="B69" s="10"/>
      <c r="C69" s="11">
        <v>2611</v>
      </c>
      <c r="D69" s="12" t="s">
        <v>63</v>
      </c>
      <c r="E69" s="13">
        <v>50000</v>
      </c>
      <c r="F69" s="13">
        <v>800000</v>
      </c>
      <c r="G69" s="13">
        <v>20000</v>
      </c>
      <c r="H69" s="13">
        <f t="shared" si="2"/>
        <v>870000</v>
      </c>
      <c r="I69" s="10"/>
      <c r="J69" s="16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6.5" customHeight="1" x14ac:dyDescent="0.25">
      <c r="A70" s="10"/>
      <c r="B70" s="10"/>
      <c r="C70" s="11">
        <v>2612</v>
      </c>
      <c r="D70" s="12" t="s">
        <v>64</v>
      </c>
      <c r="E70" s="13">
        <v>13972.69</v>
      </c>
      <c r="F70" s="13">
        <v>1858.91</v>
      </c>
      <c r="G70" s="13">
        <v>584168.4</v>
      </c>
      <c r="H70" s="13">
        <f t="shared" si="2"/>
        <v>600000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6.5" customHeight="1" x14ac:dyDescent="0.25">
      <c r="A71" s="10"/>
      <c r="B71" s="10"/>
      <c r="C71" s="11">
        <v>2711</v>
      </c>
      <c r="D71" s="12" t="s">
        <v>65</v>
      </c>
      <c r="E71" s="13">
        <v>197540.68</v>
      </c>
      <c r="F71" s="13">
        <v>0</v>
      </c>
      <c r="G71" s="13">
        <v>552459.31999999995</v>
      </c>
      <c r="H71" s="13">
        <f t="shared" si="2"/>
        <v>750000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6.5" customHeight="1" x14ac:dyDescent="0.25">
      <c r="A72" s="10"/>
      <c r="B72" s="10"/>
      <c r="C72" s="11">
        <v>2721</v>
      </c>
      <c r="D72" s="12" t="s">
        <v>66</v>
      </c>
      <c r="E72" s="13">
        <v>0</v>
      </c>
      <c r="F72" s="13">
        <v>180</v>
      </c>
      <c r="G72" s="13">
        <v>599820</v>
      </c>
      <c r="H72" s="13">
        <f t="shared" si="2"/>
        <v>600000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6.5" customHeight="1" x14ac:dyDescent="0.25">
      <c r="A73" s="10"/>
      <c r="B73" s="10"/>
      <c r="C73" s="11">
        <v>2741</v>
      </c>
      <c r="D73" s="12" t="s">
        <v>67</v>
      </c>
      <c r="E73" s="13">
        <v>1139.8800000000001</v>
      </c>
      <c r="F73" s="13">
        <v>169.99</v>
      </c>
      <c r="G73" s="13">
        <v>5000</v>
      </c>
      <c r="H73" s="13">
        <f t="shared" si="2"/>
        <v>6309.87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6.5" customHeight="1" x14ac:dyDescent="0.25">
      <c r="A74" s="10"/>
      <c r="B74" s="10"/>
      <c r="C74" s="11">
        <v>2911</v>
      </c>
      <c r="D74" s="12" t="s">
        <v>68</v>
      </c>
      <c r="E74" s="13">
        <v>4847.32</v>
      </c>
      <c r="F74" s="13">
        <v>3315.64</v>
      </c>
      <c r="G74" s="13">
        <v>171837.04</v>
      </c>
      <c r="H74" s="13">
        <f t="shared" si="2"/>
        <v>180000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6.5" customHeight="1" x14ac:dyDescent="0.25">
      <c r="A75" s="10"/>
      <c r="B75" s="10"/>
      <c r="C75" s="11">
        <v>2921</v>
      </c>
      <c r="D75" s="12" t="s">
        <v>69</v>
      </c>
      <c r="E75" s="13">
        <v>16194.81</v>
      </c>
      <c r="F75" s="13">
        <v>9217.83</v>
      </c>
      <c r="G75" s="13">
        <v>174587.36</v>
      </c>
      <c r="H75" s="13">
        <f t="shared" si="2"/>
        <v>200000</v>
      </c>
      <c r="I75" s="15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6.5" customHeight="1" x14ac:dyDescent="0.25">
      <c r="A76" s="10"/>
      <c r="B76" s="10"/>
      <c r="C76" s="11">
        <v>2931</v>
      </c>
      <c r="D76" s="12" t="s">
        <v>70</v>
      </c>
      <c r="E76" s="13">
        <v>711.45</v>
      </c>
      <c r="F76" s="13">
        <v>158.43</v>
      </c>
      <c r="G76" s="13">
        <v>25000</v>
      </c>
      <c r="H76" s="13">
        <f t="shared" si="2"/>
        <v>25869.88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6.5" customHeight="1" x14ac:dyDescent="0.25">
      <c r="A77" s="10"/>
      <c r="B77" s="10"/>
      <c r="C77" s="11">
        <v>2941</v>
      </c>
      <c r="D77" s="12" t="s">
        <v>71</v>
      </c>
      <c r="E77" s="13">
        <v>2814.51</v>
      </c>
      <c r="F77" s="13">
        <v>5811.58</v>
      </c>
      <c r="G77" s="13">
        <v>191373.91</v>
      </c>
      <c r="H77" s="13">
        <f t="shared" si="2"/>
        <v>200000</v>
      </c>
      <c r="I77" s="15"/>
      <c r="J77" s="15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6.5" customHeight="1" x14ac:dyDescent="0.25">
      <c r="A78" s="10"/>
      <c r="B78" s="10"/>
      <c r="C78" s="11">
        <v>2961</v>
      </c>
      <c r="D78" s="12" t="s">
        <v>72</v>
      </c>
      <c r="E78" s="13">
        <v>14539.09</v>
      </c>
      <c r="F78" s="13">
        <v>25869.759999999998</v>
      </c>
      <c r="G78" s="13">
        <v>559591.15</v>
      </c>
      <c r="H78" s="13">
        <f t="shared" si="2"/>
        <v>600000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6.5" customHeight="1" x14ac:dyDescent="0.25">
      <c r="A79" s="10"/>
      <c r="B79" s="10"/>
      <c r="C79" s="11">
        <v>2981</v>
      </c>
      <c r="D79" s="12" t="s">
        <v>73</v>
      </c>
      <c r="E79" s="13">
        <v>3613.48</v>
      </c>
      <c r="F79" s="13">
        <v>5325.77</v>
      </c>
      <c r="G79" s="13">
        <v>41060.75</v>
      </c>
      <c r="H79" s="13">
        <f t="shared" si="2"/>
        <v>50000</v>
      </c>
      <c r="I79" s="15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6.5" customHeight="1" x14ac:dyDescent="0.25">
      <c r="A80" s="10"/>
      <c r="B80" s="10"/>
      <c r="C80" s="11">
        <v>2991</v>
      </c>
      <c r="D80" s="12" t="s">
        <v>74</v>
      </c>
      <c r="E80" s="13"/>
      <c r="F80" s="13"/>
      <c r="G80" s="13">
        <v>80000</v>
      </c>
      <c r="H80" s="13">
        <f t="shared" si="2"/>
        <v>80000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6.5" customHeight="1" x14ac:dyDescent="0.25">
      <c r="A81" s="10"/>
      <c r="B81" s="10"/>
      <c r="C81" s="17" t="s">
        <v>75</v>
      </c>
      <c r="D81" s="18" t="s">
        <v>76</v>
      </c>
      <c r="E81" s="19">
        <f t="shared" ref="E81:H81" si="3">SUM(E47:E80)</f>
        <v>981174.35999999975</v>
      </c>
      <c r="F81" s="19">
        <f t="shared" si="3"/>
        <v>1137952.5600000008</v>
      </c>
      <c r="G81" s="19">
        <f t="shared" si="3"/>
        <v>15082399.259999998</v>
      </c>
      <c r="H81" s="19">
        <f t="shared" si="3"/>
        <v>17201526.18</v>
      </c>
      <c r="I81" s="15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6.5" customHeight="1" x14ac:dyDescent="0.25">
      <c r="A82" s="10"/>
      <c r="B82" s="10"/>
      <c r="C82" s="11">
        <v>3111</v>
      </c>
      <c r="D82" s="12" t="s">
        <v>77</v>
      </c>
      <c r="E82" s="13">
        <v>10898</v>
      </c>
      <c r="F82" s="13">
        <v>1158294.24</v>
      </c>
      <c r="G82" s="13">
        <v>100000</v>
      </c>
      <c r="H82" s="13">
        <f t="shared" ref="H82:H125" si="4">+E82+F82+G82</f>
        <v>1269192.24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6.5" customHeight="1" x14ac:dyDescent="0.25">
      <c r="A83" s="10"/>
      <c r="B83" s="10"/>
      <c r="C83" s="11">
        <v>3121</v>
      </c>
      <c r="D83" s="12" t="s">
        <v>78</v>
      </c>
      <c r="E83" s="13">
        <v>37448.699999999997</v>
      </c>
      <c r="F83" s="13">
        <v>16058.3</v>
      </c>
      <c r="G83" s="13">
        <v>66493</v>
      </c>
      <c r="H83" s="13">
        <f t="shared" si="4"/>
        <v>120000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6.5" customHeight="1" x14ac:dyDescent="0.25">
      <c r="A84" s="10"/>
      <c r="B84" s="10"/>
      <c r="C84" s="11">
        <v>3131</v>
      </c>
      <c r="D84" s="12" t="s">
        <v>79</v>
      </c>
      <c r="E84" s="13">
        <v>1826.53</v>
      </c>
      <c r="F84" s="13">
        <v>12314.09</v>
      </c>
      <c r="G84" s="13">
        <v>30000</v>
      </c>
      <c r="H84" s="13">
        <f t="shared" si="4"/>
        <v>44140.62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6.5" customHeight="1" x14ac:dyDescent="0.25">
      <c r="A85" s="10"/>
      <c r="B85" s="10"/>
      <c r="C85" s="11">
        <v>3141</v>
      </c>
      <c r="D85" s="12" t="s">
        <v>80</v>
      </c>
      <c r="E85" s="13">
        <v>56395.63</v>
      </c>
      <c r="F85" s="13">
        <v>239032.04</v>
      </c>
      <c r="G85" s="13">
        <v>75000</v>
      </c>
      <c r="H85" s="13">
        <f t="shared" si="4"/>
        <v>370427.67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6.5" customHeight="1" x14ac:dyDescent="0.25">
      <c r="A86" s="10"/>
      <c r="B86" s="10"/>
      <c r="C86" s="11">
        <v>3171</v>
      </c>
      <c r="D86" s="12" t="s">
        <v>81</v>
      </c>
      <c r="E86" s="13">
        <v>6304.5</v>
      </c>
      <c r="F86" s="13">
        <v>60179.63</v>
      </c>
      <c r="G86" s="13">
        <v>75000</v>
      </c>
      <c r="H86" s="13">
        <f t="shared" si="4"/>
        <v>141484.13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6.5" customHeight="1" x14ac:dyDescent="0.25">
      <c r="A87" s="10"/>
      <c r="B87" s="10"/>
      <c r="C87" s="11">
        <v>3181</v>
      </c>
      <c r="D87" s="12" t="s">
        <v>82</v>
      </c>
      <c r="E87" s="13">
        <v>0</v>
      </c>
      <c r="F87" s="13">
        <v>0</v>
      </c>
      <c r="G87" s="13">
        <v>100000</v>
      </c>
      <c r="H87" s="13">
        <f t="shared" si="4"/>
        <v>100000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6.5" customHeight="1" x14ac:dyDescent="0.25">
      <c r="A88" s="10"/>
      <c r="B88" s="10"/>
      <c r="C88" s="11">
        <v>3221</v>
      </c>
      <c r="D88" s="12" t="s">
        <v>83</v>
      </c>
      <c r="E88" s="13">
        <v>370785</v>
      </c>
      <c r="F88" s="13">
        <v>370785</v>
      </c>
      <c r="G88" s="13">
        <v>1250430</v>
      </c>
      <c r="H88" s="13">
        <f t="shared" si="4"/>
        <v>1992000</v>
      </c>
      <c r="I88" s="1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6.5" customHeight="1" x14ac:dyDescent="0.25">
      <c r="A89" s="10"/>
      <c r="B89" s="10"/>
      <c r="C89" s="11">
        <v>3232</v>
      </c>
      <c r="D89" s="12" t="s">
        <v>84</v>
      </c>
      <c r="E89" s="13">
        <v>8238.82</v>
      </c>
      <c r="F89" s="13">
        <v>110673.55</v>
      </c>
      <c r="G89" s="13">
        <v>125000</v>
      </c>
      <c r="H89" s="13">
        <f t="shared" si="4"/>
        <v>243912.37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6.5" customHeight="1" x14ac:dyDescent="0.25">
      <c r="A90" s="10"/>
      <c r="B90" s="10"/>
      <c r="C90" s="11">
        <v>3233</v>
      </c>
      <c r="D90" s="12" t="s">
        <v>85</v>
      </c>
      <c r="E90" s="13"/>
      <c r="F90" s="13"/>
      <c r="G90" s="13">
        <v>50000</v>
      </c>
      <c r="H90" s="13">
        <f t="shared" si="4"/>
        <v>50000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6.5" customHeight="1" x14ac:dyDescent="0.25">
      <c r="A91" s="10"/>
      <c r="B91" s="10"/>
      <c r="C91" s="11">
        <v>3261</v>
      </c>
      <c r="D91" s="12" t="s">
        <v>86</v>
      </c>
      <c r="E91" s="13"/>
      <c r="F91" s="13"/>
      <c r="G91" s="13">
        <v>200000</v>
      </c>
      <c r="H91" s="13">
        <f t="shared" si="4"/>
        <v>200000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6.5" customHeight="1" x14ac:dyDescent="0.25">
      <c r="A92" s="10"/>
      <c r="B92" s="10"/>
      <c r="C92" s="11">
        <v>3271</v>
      </c>
      <c r="D92" s="12" t="s">
        <v>87</v>
      </c>
      <c r="E92" s="13">
        <v>13467.6</v>
      </c>
      <c r="F92" s="13">
        <v>13927.2</v>
      </c>
      <c r="G92" s="13">
        <v>222605.2</v>
      </c>
      <c r="H92" s="13">
        <f t="shared" si="4"/>
        <v>250000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6.5" customHeight="1" x14ac:dyDescent="0.25">
      <c r="A93" s="10"/>
      <c r="B93" s="10"/>
      <c r="C93" s="11">
        <v>3291</v>
      </c>
      <c r="D93" s="12" t="s">
        <v>88</v>
      </c>
      <c r="E93" s="13">
        <v>0</v>
      </c>
      <c r="F93" s="13">
        <v>0</v>
      </c>
      <c r="G93" s="13">
        <v>200000</v>
      </c>
      <c r="H93" s="13">
        <f t="shared" si="4"/>
        <v>200000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6.5" customHeight="1" x14ac:dyDescent="0.25">
      <c r="A94" s="10"/>
      <c r="B94" s="10"/>
      <c r="C94" s="11">
        <v>3311</v>
      </c>
      <c r="D94" s="12" t="s">
        <v>89</v>
      </c>
      <c r="E94" s="13">
        <v>770205.5</v>
      </c>
      <c r="F94" s="13">
        <v>3828</v>
      </c>
      <c r="G94" s="13"/>
      <c r="H94" s="13">
        <f t="shared" si="4"/>
        <v>774033.5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6.5" customHeight="1" x14ac:dyDescent="0.25">
      <c r="A95" s="10"/>
      <c r="B95" s="10"/>
      <c r="C95" s="11">
        <v>3321</v>
      </c>
      <c r="D95" s="12" t="s">
        <v>90</v>
      </c>
      <c r="E95" s="13"/>
      <c r="F95" s="13"/>
      <c r="G95" s="20">
        <v>400000</v>
      </c>
      <c r="H95" s="13">
        <f t="shared" si="4"/>
        <v>400000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6.5" customHeight="1" x14ac:dyDescent="0.25">
      <c r="A96" s="10"/>
      <c r="B96" s="10"/>
      <c r="C96" s="11">
        <v>3331</v>
      </c>
      <c r="D96" s="12" t="s">
        <v>91</v>
      </c>
      <c r="E96" s="13">
        <v>1531.2</v>
      </c>
      <c r="F96" s="13">
        <v>26088.400000000001</v>
      </c>
      <c r="G96" s="13">
        <v>322380.40000000002</v>
      </c>
      <c r="H96" s="13">
        <f t="shared" si="4"/>
        <v>350000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6.5" customHeight="1" x14ac:dyDescent="0.25">
      <c r="A97" s="10"/>
      <c r="B97" s="10"/>
      <c r="C97" s="11">
        <v>3341</v>
      </c>
      <c r="D97" s="12" t="s">
        <v>92</v>
      </c>
      <c r="E97" s="13">
        <v>0</v>
      </c>
      <c r="F97" s="13">
        <v>0</v>
      </c>
      <c r="G97" s="13">
        <v>400000</v>
      </c>
      <c r="H97" s="13">
        <f t="shared" si="4"/>
        <v>400000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6.5" customHeight="1" x14ac:dyDescent="0.25">
      <c r="A98" s="10"/>
      <c r="B98" s="10"/>
      <c r="C98" s="11">
        <v>3342</v>
      </c>
      <c r="D98" s="12" t="s">
        <v>93</v>
      </c>
      <c r="E98" s="13">
        <v>3689.91</v>
      </c>
      <c r="F98" s="13">
        <v>12983.47</v>
      </c>
      <c r="G98" s="13">
        <v>508447.16</v>
      </c>
      <c r="H98" s="13">
        <f t="shared" si="4"/>
        <v>525120.53999999992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6.5" customHeight="1" x14ac:dyDescent="0.25">
      <c r="A99" s="10"/>
      <c r="B99" s="10"/>
      <c r="C99" s="11">
        <v>3362</v>
      </c>
      <c r="D99" s="12" t="s">
        <v>94</v>
      </c>
      <c r="E99" s="13">
        <v>132306.76</v>
      </c>
      <c r="F99" s="13">
        <v>0</v>
      </c>
      <c r="G99" s="13">
        <v>1317693.24</v>
      </c>
      <c r="H99" s="13">
        <f t="shared" si="4"/>
        <v>1450000</v>
      </c>
      <c r="I99" s="15"/>
      <c r="J99" s="1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6.5" customHeight="1" x14ac:dyDescent="0.25">
      <c r="A100" s="10"/>
      <c r="B100" s="10"/>
      <c r="C100" s="11">
        <v>3363</v>
      </c>
      <c r="D100" s="12" t="s">
        <v>95</v>
      </c>
      <c r="E100" s="13">
        <v>0</v>
      </c>
      <c r="F100" s="13">
        <v>380941.32</v>
      </c>
      <c r="G100" s="13">
        <v>219058.68</v>
      </c>
      <c r="H100" s="13">
        <f t="shared" si="4"/>
        <v>600000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6.5" customHeight="1" x14ac:dyDescent="0.25">
      <c r="A101" s="10"/>
      <c r="B101" s="10"/>
      <c r="C101" s="11">
        <v>3381</v>
      </c>
      <c r="D101" s="12" t="s">
        <v>96</v>
      </c>
      <c r="E101" s="13"/>
      <c r="F101" s="13"/>
      <c r="G101" s="13">
        <v>500000</v>
      </c>
      <c r="H101" s="13">
        <f t="shared" si="4"/>
        <v>500000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6.5" customHeight="1" x14ac:dyDescent="0.25">
      <c r="A102" s="10"/>
      <c r="B102" s="10"/>
      <c r="C102" s="11">
        <v>3411</v>
      </c>
      <c r="D102" s="12" t="s">
        <v>97</v>
      </c>
      <c r="E102" s="13"/>
      <c r="F102" s="13"/>
      <c r="G102" s="13">
        <v>50000</v>
      </c>
      <c r="H102" s="13">
        <f t="shared" si="4"/>
        <v>50000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6.5" customHeight="1" x14ac:dyDescent="0.25">
      <c r="A103" s="10"/>
      <c r="B103" s="10"/>
      <c r="C103" s="11">
        <v>3451</v>
      </c>
      <c r="D103" s="12" t="s">
        <v>98</v>
      </c>
      <c r="E103" s="13">
        <v>0</v>
      </c>
      <c r="F103" s="13">
        <v>0</v>
      </c>
      <c r="G103" s="13">
        <v>350295.97</v>
      </c>
      <c r="H103" s="13">
        <f t="shared" si="4"/>
        <v>350295.97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6.5" customHeight="1" x14ac:dyDescent="0.25">
      <c r="A104" s="10"/>
      <c r="B104" s="10"/>
      <c r="C104" s="11">
        <v>3471</v>
      </c>
      <c r="D104" s="12" t="s">
        <v>99</v>
      </c>
      <c r="E104" s="13"/>
      <c r="F104" s="13"/>
      <c r="G104" s="13">
        <v>250000</v>
      </c>
      <c r="H104" s="13">
        <f t="shared" si="4"/>
        <v>250000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6.5" customHeight="1" x14ac:dyDescent="0.25">
      <c r="A105" s="10"/>
      <c r="B105" s="10"/>
      <c r="C105" s="11">
        <v>3481</v>
      </c>
      <c r="D105" s="12" t="s">
        <v>100</v>
      </c>
      <c r="E105" s="13">
        <v>1515.59</v>
      </c>
      <c r="F105" s="13">
        <v>10392.879999999999</v>
      </c>
      <c r="G105" s="13">
        <f>45560.48+70</f>
        <v>45630.48</v>
      </c>
      <c r="H105" s="13">
        <f t="shared" si="4"/>
        <v>57538.950000000004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6.5" customHeight="1" x14ac:dyDescent="0.25">
      <c r="A106" s="10"/>
      <c r="B106" s="10"/>
      <c r="C106" s="11">
        <v>3511</v>
      </c>
      <c r="D106" s="12" t="s">
        <v>101</v>
      </c>
      <c r="E106" s="13">
        <v>139.19999999999999</v>
      </c>
      <c r="F106" s="13">
        <v>1508.5</v>
      </c>
      <c r="G106" s="13">
        <v>598352.30000000005</v>
      </c>
      <c r="H106" s="13">
        <f t="shared" si="4"/>
        <v>600000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6.5" customHeight="1" x14ac:dyDescent="0.25">
      <c r="A107" s="10"/>
      <c r="B107" s="10"/>
      <c r="C107" s="11">
        <v>3512</v>
      </c>
      <c r="D107" s="12" t="s">
        <v>102</v>
      </c>
      <c r="E107" s="13">
        <v>0</v>
      </c>
      <c r="F107" s="13">
        <v>0</v>
      </c>
      <c r="G107" s="13">
        <v>1500000</v>
      </c>
      <c r="H107" s="13">
        <f t="shared" si="4"/>
        <v>1500000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6.5" customHeight="1" x14ac:dyDescent="0.25">
      <c r="A108" s="10"/>
      <c r="B108" s="10"/>
      <c r="C108" s="11">
        <v>3521</v>
      </c>
      <c r="D108" s="12" t="s">
        <v>103</v>
      </c>
      <c r="E108" s="13">
        <v>0</v>
      </c>
      <c r="F108" s="13">
        <v>76503.98</v>
      </c>
      <c r="G108" s="13">
        <v>43496.020000000011</v>
      </c>
      <c r="H108" s="13">
        <f t="shared" si="4"/>
        <v>120000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6.5" customHeight="1" x14ac:dyDescent="0.25">
      <c r="A109" s="10"/>
      <c r="B109" s="10"/>
      <c r="C109" s="11">
        <v>3531</v>
      </c>
      <c r="D109" s="12" t="s">
        <v>104</v>
      </c>
      <c r="E109" s="13">
        <v>0</v>
      </c>
      <c r="F109" s="13">
        <v>0</v>
      </c>
      <c r="G109" s="13">
        <v>250000</v>
      </c>
      <c r="H109" s="13">
        <f t="shared" si="4"/>
        <v>250000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6.5" customHeight="1" x14ac:dyDescent="0.25">
      <c r="A110" s="10"/>
      <c r="B110" s="10"/>
      <c r="C110" s="11">
        <v>3551</v>
      </c>
      <c r="D110" s="12" t="s">
        <v>105</v>
      </c>
      <c r="E110" s="13"/>
      <c r="F110" s="13">
        <v>1906.01</v>
      </c>
      <c r="G110" s="13">
        <v>888453.11</v>
      </c>
      <c r="H110" s="13">
        <f t="shared" si="4"/>
        <v>890359.12</v>
      </c>
      <c r="I110" s="16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6.5" customHeight="1" x14ac:dyDescent="0.25">
      <c r="A111" s="10"/>
      <c r="B111" s="10"/>
      <c r="C111" s="11">
        <v>3571</v>
      </c>
      <c r="D111" s="12" t="s">
        <v>106</v>
      </c>
      <c r="E111" s="13">
        <v>5554</v>
      </c>
      <c r="F111" s="13">
        <v>15660</v>
      </c>
      <c r="G111" s="13">
        <v>878786</v>
      </c>
      <c r="H111" s="13">
        <f t="shared" si="4"/>
        <v>900000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6.5" customHeight="1" x14ac:dyDescent="0.25">
      <c r="A112" s="10"/>
      <c r="B112" s="10"/>
      <c r="C112" s="11">
        <v>3572</v>
      </c>
      <c r="D112" s="12" t="s">
        <v>107</v>
      </c>
      <c r="E112" s="13"/>
      <c r="F112" s="13"/>
      <c r="G112" s="13">
        <v>250000</v>
      </c>
      <c r="H112" s="13">
        <f t="shared" si="4"/>
        <v>250000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6.5" customHeight="1" x14ac:dyDescent="0.25">
      <c r="A113" s="10"/>
      <c r="B113" s="10"/>
      <c r="C113" s="11">
        <v>3591</v>
      </c>
      <c r="D113" s="12" t="s">
        <v>108</v>
      </c>
      <c r="E113" s="13">
        <v>148</v>
      </c>
      <c r="F113" s="13">
        <v>0</v>
      </c>
      <c r="G113" s="13">
        <v>399852</v>
      </c>
      <c r="H113" s="13">
        <f t="shared" si="4"/>
        <v>400000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6.5" customHeight="1" x14ac:dyDescent="0.25">
      <c r="A114" s="10"/>
      <c r="B114" s="10"/>
      <c r="C114" s="11">
        <v>3611</v>
      </c>
      <c r="D114" s="12" t="s">
        <v>109</v>
      </c>
      <c r="E114" s="13"/>
      <c r="F114" s="13"/>
      <c r="G114" s="13">
        <v>300000</v>
      </c>
      <c r="H114" s="13">
        <f t="shared" si="4"/>
        <v>300000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6.5" customHeight="1" x14ac:dyDescent="0.25">
      <c r="A115" s="10"/>
      <c r="B115" s="10"/>
      <c r="C115" s="11">
        <v>3651</v>
      </c>
      <c r="D115" s="12" t="s">
        <v>110</v>
      </c>
      <c r="E115" s="13">
        <v>13920</v>
      </c>
      <c r="F115" s="13">
        <v>0</v>
      </c>
      <c r="G115" s="13">
        <v>686080</v>
      </c>
      <c r="H115" s="13">
        <f t="shared" si="4"/>
        <v>700000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6.5" customHeight="1" x14ac:dyDescent="0.25">
      <c r="A116" s="10"/>
      <c r="B116" s="10"/>
      <c r="C116" s="11">
        <v>3711</v>
      </c>
      <c r="D116" s="12" t="s">
        <v>111</v>
      </c>
      <c r="E116" s="13">
        <v>8363.23</v>
      </c>
      <c r="F116" s="13">
        <v>51348.38</v>
      </c>
      <c r="G116" s="13">
        <v>190288.39</v>
      </c>
      <c r="H116" s="13">
        <f t="shared" si="4"/>
        <v>250000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6.5" customHeight="1" x14ac:dyDescent="0.25">
      <c r="A117" s="10"/>
      <c r="B117" s="10"/>
      <c r="C117" s="11">
        <v>3721</v>
      </c>
      <c r="D117" s="12" t="s">
        <v>112</v>
      </c>
      <c r="E117" s="13">
        <v>11375.48</v>
      </c>
      <c r="F117" s="13">
        <v>8118</v>
      </c>
      <c r="G117" s="13">
        <v>80506.52</v>
      </c>
      <c r="H117" s="13">
        <f t="shared" si="4"/>
        <v>100000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6.5" customHeight="1" x14ac:dyDescent="0.25">
      <c r="A118" s="10"/>
      <c r="B118" s="10"/>
      <c r="C118" s="11">
        <v>3751</v>
      </c>
      <c r="D118" s="12" t="s">
        <v>113</v>
      </c>
      <c r="E118" s="13">
        <v>52648.3</v>
      </c>
      <c r="F118" s="13">
        <v>31612.28</v>
      </c>
      <c r="G118" s="13">
        <v>315739.42</v>
      </c>
      <c r="H118" s="13">
        <f t="shared" si="4"/>
        <v>400000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6.5" customHeight="1" x14ac:dyDescent="0.25">
      <c r="A119" s="10"/>
      <c r="B119" s="10"/>
      <c r="C119" s="11">
        <v>3791</v>
      </c>
      <c r="D119" s="12" t="s">
        <v>114</v>
      </c>
      <c r="E119" s="13">
        <v>0</v>
      </c>
      <c r="F119" s="13">
        <v>0</v>
      </c>
      <c r="G119" s="13">
        <v>50000</v>
      </c>
      <c r="H119" s="13">
        <f t="shared" si="4"/>
        <v>50000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6.5" customHeight="1" x14ac:dyDescent="0.25">
      <c r="A120" s="10"/>
      <c r="B120" s="10"/>
      <c r="C120" s="11">
        <v>3771</v>
      </c>
      <c r="D120" s="12" t="s">
        <v>115</v>
      </c>
      <c r="E120" s="13">
        <v>0</v>
      </c>
      <c r="F120" s="13">
        <v>0</v>
      </c>
      <c r="G120" s="13">
        <v>50000</v>
      </c>
      <c r="H120" s="13">
        <f t="shared" si="4"/>
        <v>50000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6.5" customHeight="1" x14ac:dyDescent="0.25">
      <c r="A121" s="10"/>
      <c r="B121" s="10"/>
      <c r="C121" s="11">
        <v>3822</v>
      </c>
      <c r="D121" s="12" t="s">
        <v>116</v>
      </c>
      <c r="E121" s="13"/>
      <c r="F121" s="13"/>
      <c r="G121" s="20">
        <v>1200000</v>
      </c>
      <c r="H121" s="13">
        <f t="shared" si="4"/>
        <v>1200000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6.5" customHeight="1" x14ac:dyDescent="0.25">
      <c r="A122" s="10"/>
      <c r="B122" s="10"/>
      <c r="C122" s="11">
        <v>3831</v>
      </c>
      <c r="D122" s="12" t="s">
        <v>117</v>
      </c>
      <c r="E122" s="13"/>
      <c r="F122" s="13">
        <v>0</v>
      </c>
      <c r="G122" s="20">
        <v>400000</v>
      </c>
      <c r="H122" s="13">
        <f t="shared" si="4"/>
        <v>400000</v>
      </c>
      <c r="I122" s="10"/>
      <c r="J122" s="16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6.5" customHeight="1" x14ac:dyDescent="0.25">
      <c r="A123" s="10"/>
      <c r="B123" s="10"/>
      <c r="C123" s="11">
        <v>3921</v>
      </c>
      <c r="D123" s="12" t="s">
        <v>118</v>
      </c>
      <c r="E123" s="13">
        <v>32793.69</v>
      </c>
      <c r="F123" s="13">
        <f>40981.37+5.8</f>
        <v>40987.170000000006</v>
      </c>
      <c r="G123" s="13">
        <v>4803.83</v>
      </c>
      <c r="H123" s="13">
        <f t="shared" si="4"/>
        <v>78584.690000000017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6.5" customHeight="1" x14ac:dyDescent="0.25">
      <c r="A124" s="10"/>
      <c r="B124" s="10"/>
      <c r="C124" s="11">
        <v>3941</v>
      </c>
      <c r="D124" s="12" t="s">
        <v>119</v>
      </c>
      <c r="E124" s="13">
        <v>0</v>
      </c>
      <c r="F124" s="13">
        <v>0</v>
      </c>
      <c r="G124" s="13">
        <v>13312704.25</v>
      </c>
      <c r="H124" s="13">
        <f t="shared" si="4"/>
        <v>13312704.25</v>
      </c>
      <c r="I124" s="10"/>
      <c r="J124" s="10"/>
      <c r="K124" s="16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6.5" customHeight="1" x14ac:dyDescent="0.25">
      <c r="A125" s="10"/>
      <c r="B125" s="10"/>
      <c r="C125" s="11">
        <v>3951</v>
      </c>
      <c r="D125" s="12" t="s">
        <v>120</v>
      </c>
      <c r="E125" s="13"/>
      <c r="F125" s="13">
        <v>0</v>
      </c>
      <c r="G125" s="13">
        <v>10000</v>
      </c>
      <c r="H125" s="13">
        <f t="shared" si="4"/>
        <v>10000</v>
      </c>
      <c r="I125" s="10"/>
      <c r="J125" s="15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6.5" customHeight="1" x14ac:dyDescent="0.25">
      <c r="A126" s="10"/>
      <c r="B126" s="10"/>
      <c r="C126" s="17" t="s">
        <v>75</v>
      </c>
      <c r="D126" s="18" t="s">
        <v>121</v>
      </c>
      <c r="E126" s="19">
        <f t="shared" ref="E126:H126" si="5">SUM(E82:E125)</f>
        <v>1539555.64</v>
      </c>
      <c r="F126" s="19">
        <f t="shared" si="5"/>
        <v>2643142.439999999</v>
      </c>
      <c r="G126" s="19">
        <f t="shared" si="5"/>
        <v>28267095.969999999</v>
      </c>
      <c r="H126" s="19">
        <f t="shared" si="5"/>
        <v>32449794.050000001</v>
      </c>
      <c r="I126" s="15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6.5" customHeight="1" x14ac:dyDescent="0.25">
      <c r="A127" s="10"/>
      <c r="B127" s="10"/>
      <c r="C127" s="11">
        <v>4451</v>
      </c>
      <c r="D127" s="12" t="s">
        <v>122</v>
      </c>
      <c r="E127" s="21">
        <v>0</v>
      </c>
      <c r="F127" s="21">
        <v>0</v>
      </c>
      <c r="G127" s="13">
        <v>120000</v>
      </c>
      <c r="H127" s="13">
        <f>+E127+F127+G127</f>
        <v>120000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6.5" customHeight="1" x14ac:dyDescent="0.25">
      <c r="A128" s="10"/>
      <c r="B128" s="10"/>
      <c r="C128" s="22">
        <v>919683</v>
      </c>
      <c r="D128" s="23" t="s">
        <v>123</v>
      </c>
      <c r="E128" s="21"/>
      <c r="F128" s="21"/>
      <c r="G128" s="13">
        <v>23000000</v>
      </c>
      <c r="H128" s="13">
        <f>+G128</f>
        <v>23000000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6.5" customHeight="1" x14ac:dyDescent="0.25">
      <c r="A129" s="10"/>
      <c r="B129" s="10"/>
      <c r="C129" s="17" t="s">
        <v>75</v>
      </c>
      <c r="D129" s="24" t="s">
        <v>124</v>
      </c>
      <c r="E129" s="25">
        <f t="shared" ref="E129:F129" si="6">SUM(E127)</f>
        <v>0</v>
      </c>
      <c r="F129" s="25">
        <f t="shared" si="6"/>
        <v>0</v>
      </c>
      <c r="G129" s="25">
        <f t="shared" ref="G129:H129" si="7">SUM(G127:G128)</f>
        <v>23120000</v>
      </c>
      <c r="H129" s="25">
        <f t="shared" si="7"/>
        <v>23120000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6.5" customHeight="1" x14ac:dyDescent="0.25">
      <c r="A130" s="10"/>
      <c r="B130" s="10"/>
      <c r="C130" s="11">
        <v>5111</v>
      </c>
      <c r="D130" s="12" t="s">
        <v>125</v>
      </c>
      <c r="E130" s="21"/>
      <c r="F130" s="21"/>
      <c r="G130" s="20">
        <v>500000</v>
      </c>
      <c r="H130" s="13">
        <f t="shared" ref="H130:H143" si="8">+G130</f>
        <v>500000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6.5" customHeight="1" x14ac:dyDescent="0.25">
      <c r="A131" s="10"/>
      <c r="B131" s="10"/>
      <c r="C131" s="11">
        <v>5121</v>
      </c>
      <c r="D131" s="12" t="s">
        <v>126</v>
      </c>
      <c r="E131" s="21"/>
      <c r="F131" s="21"/>
      <c r="G131" s="13">
        <f>SUM(G130)</f>
        <v>500000</v>
      </c>
      <c r="H131" s="13">
        <f t="shared" si="8"/>
        <v>500000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6.5" customHeight="1" x14ac:dyDescent="0.25">
      <c r="A132" s="10"/>
      <c r="B132" s="10"/>
      <c r="C132" s="11">
        <v>5151</v>
      </c>
      <c r="D132" s="12" t="s">
        <v>127</v>
      </c>
      <c r="E132" s="21"/>
      <c r="F132" s="21"/>
      <c r="G132" s="13">
        <v>600000</v>
      </c>
      <c r="H132" s="13">
        <f t="shared" si="8"/>
        <v>600000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6.5" customHeight="1" x14ac:dyDescent="0.25">
      <c r="A133" s="10"/>
      <c r="B133" s="10"/>
      <c r="C133" s="11">
        <v>5191</v>
      </c>
      <c r="D133" s="12" t="s">
        <v>128</v>
      </c>
      <c r="E133" s="21"/>
      <c r="F133" s="21"/>
      <c r="G133" s="13">
        <v>1200000</v>
      </c>
      <c r="H133" s="13">
        <f t="shared" si="8"/>
        <v>1200000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6.5" customHeight="1" x14ac:dyDescent="0.25">
      <c r="A134" s="10"/>
      <c r="B134" s="10"/>
      <c r="C134" s="11">
        <v>5211</v>
      </c>
      <c r="D134" s="12" t="s">
        <v>129</v>
      </c>
      <c r="E134" s="21"/>
      <c r="F134" s="21"/>
      <c r="G134" s="13">
        <v>200000</v>
      </c>
      <c r="H134" s="13">
        <f t="shared" si="8"/>
        <v>200000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6.5" customHeight="1" x14ac:dyDescent="0.25">
      <c r="A135" s="10"/>
      <c r="B135" s="10"/>
      <c r="C135" s="11">
        <v>5231</v>
      </c>
      <c r="D135" s="12" t="s">
        <v>130</v>
      </c>
      <c r="E135" s="21"/>
      <c r="F135" s="21"/>
      <c r="G135" s="13">
        <v>100000</v>
      </c>
      <c r="H135" s="13">
        <f t="shared" si="8"/>
        <v>100000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6.5" customHeight="1" x14ac:dyDescent="0.25">
      <c r="A136" s="10"/>
      <c r="B136" s="10"/>
      <c r="C136" s="11">
        <v>5311</v>
      </c>
      <c r="D136" s="12" t="s">
        <v>131</v>
      </c>
      <c r="E136" s="21"/>
      <c r="F136" s="21"/>
      <c r="G136" s="13">
        <v>200000</v>
      </c>
      <c r="H136" s="13">
        <f t="shared" si="8"/>
        <v>200000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6.5" customHeight="1" x14ac:dyDescent="0.25">
      <c r="A137" s="10"/>
      <c r="B137" s="10"/>
      <c r="C137" s="11">
        <v>5321</v>
      </c>
      <c r="D137" s="12" t="s">
        <v>132</v>
      </c>
      <c r="E137" s="21"/>
      <c r="F137" s="21"/>
      <c r="G137" s="13">
        <v>200000</v>
      </c>
      <c r="H137" s="13">
        <f t="shared" si="8"/>
        <v>200000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6.5" customHeight="1" x14ac:dyDescent="0.25">
      <c r="A138" s="10"/>
      <c r="B138" s="10"/>
      <c r="C138" s="11">
        <v>5421</v>
      </c>
      <c r="D138" s="12" t="s">
        <v>133</v>
      </c>
      <c r="E138" s="21"/>
      <c r="F138" s="21"/>
      <c r="G138" s="13">
        <v>1300000</v>
      </c>
      <c r="H138" s="13">
        <f t="shared" si="8"/>
        <v>1300000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6.5" customHeight="1" x14ac:dyDescent="0.25">
      <c r="A139" s="10"/>
      <c r="B139" s="10"/>
      <c r="C139" s="11">
        <v>5641</v>
      </c>
      <c r="D139" s="12" t="s">
        <v>134</v>
      </c>
      <c r="E139" s="21"/>
      <c r="F139" s="21"/>
      <c r="G139" s="13">
        <v>300000</v>
      </c>
      <c r="H139" s="13">
        <f t="shared" si="8"/>
        <v>300000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6.5" customHeight="1" x14ac:dyDescent="0.25">
      <c r="A140" s="10"/>
      <c r="B140" s="10"/>
      <c r="C140" s="11">
        <v>5661</v>
      </c>
      <c r="D140" s="12" t="s">
        <v>135</v>
      </c>
      <c r="E140" s="21"/>
      <c r="F140" s="21"/>
      <c r="G140" s="13">
        <v>600000</v>
      </c>
      <c r="H140" s="13">
        <f t="shared" si="8"/>
        <v>600000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6.5" customHeight="1" x14ac:dyDescent="0.25">
      <c r="A141" s="10"/>
      <c r="B141" s="10"/>
      <c r="C141" s="11">
        <v>5671</v>
      </c>
      <c r="D141" s="12" t="s">
        <v>136</v>
      </c>
      <c r="E141" s="21"/>
      <c r="F141" s="21"/>
      <c r="G141" s="13">
        <v>300000</v>
      </c>
      <c r="H141" s="13">
        <f t="shared" si="8"/>
        <v>300000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6.5" customHeight="1" x14ac:dyDescent="0.25">
      <c r="A142" s="10"/>
      <c r="B142" s="10"/>
      <c r="C142" s="11">
        <v>5694</v>
      </c>
      <c r="D142" s="12" t="s">
        <v>137</v>
      </c>
      <c r="E142" s="21"/>
      <c r="F142" s="21"/>
      <c r="G142" s="13">
        <v>120000</v>
      </c>
      <c r="H142" s="13">
        <f t="shared" si="8"/>
        <v>120000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6.5" customHeight="1" x14ac:dyDescent="0.25">
      <c r="A143" s="10"/>
      <c r="B143" s="10"/>
      <c r="C143" s="11">
        <v>5911</v>
      </c>
      <c r="D143" s="12" t="s">
        <v>138</v>
      </c>
      <c r="E143" s="21"/>
      <c r="F143" s="21"/>
      <c r="G143" s="13">
        <v>1800000</v>
      </c>
      <c r="H143" s="13">
        <f t="shared" si="8"/>
        <v>1800000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6.5" customHeight="1" x14ac:dyDescent="0.25">
      <c r="A144" s="10"/>
      <c r="B144" s="10"/>
      <c r="C144" s="26" t="s">
        <v>75</v>
      </c>
      <c r="D144" s="27" t="s">
        <v>139</v>
      </c>
      <c r="E144" s="28">
        <f t="shared" ref="E144:H144" si="9">SUM(E130:E143)</f>
        <v>0</v>
      </c>
      <c r="F144" s="28">
        <f t="shared" si="9"/>
        <v>0</v>
      </c>
      <c r="G144" s="28">
        <f t="shared" si="9"/>
        <v>7920000</v>
      </c>
      <c r="H144" s="28">
        <f t="shared" si="9"/>
        <v>7920000</v>
      </c>
      <c r="I144" s="16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6.5" customHeight="1" x14ac:dyDescent="0.25">
      <c r="A145" s="10"/>
      <c r="B145" s="10"/>
      <c r="C145" s="29">
        <v>7991</v>
      </c>
      <c r="D145" s="30" t="s">
        <v>140</v>
      </c>
      <c r="E145" s="31"/>
      <c r="F145" s="31"/>
      <c r="G145" s="31">
        <v>6939230.9299999997</v>
      </c>
      <c r="H145" s="31">
        <f>+E145+F145+G145</f>
        <v>6939230.9299999997</v>
      </c>
      <c r="I145" s="10"/>
      <c r="J145" s="16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25" customHeight="1" x14ac:dyDescent="0.25">
      <c r="A146" s="10"/>
      <c r="B146" s="10"/>
      <c r="C146" s="32" t="s">
        <v>75</v>
      </c>
      <c r="D146" s="33" t="s">
        <v>141</v>
      </c>
      <c r="E146" s="34"/>
      <c r="F146" s="34"/>
      <c r="G146" s="34">
        <f>SUM(G145)</f>
        <v>6939230.9299999997</v>
      </c>
      <c r="H146" s="34">
        <f>+H145</f>
        <v>6939230.9299999997</v>
      </c>
      <c r="I146" s="15"/>
      <c r="J146" s="10"/>
      <c r="K146" s="15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6.5" customHeight="1" x14ac:dyDescent="0.3">
      <c r="A147" s="35"/>
      <c r="B147" s="35"/>
      <c r="C147" s="36"/>
      <c r="D147" s="37" t="s">
        <v>142</v>
      </c>
      <c r="E147" s="38">
        <f t="shared" ref="E147:H147" si="10">+E146+E144+E129+E126+E81+E46</f>
        <v>52404606.004000008</v>
      </c>
      <c r="F147" s="38">
        <f t="shared" si="10"/>
        <v>78606910.995999992</v>
      </c>
      <c r="G147" s="38">
        <f t="shared" si="10"/>
        <v>86338726.159999996</v>
      </c>
      <c r="H147" s="38">
        <f t="shared" si="10"/>
        <v>217350243.16</v>
      </c>
      <c r="I147" s="39"/>
      <c r="J147" s="40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6.5" customHeight="1" x14ac:dyDescent="0.3">
      <c r="A148" s="35"/>
      <c r="B148" s="35"/>
      <c r="C148" s="35"/>
      <c r="D148" s="35"/>
      <c r="E148" s="39"/>
      <c r="F148" s="39"/>
      <c r="G148" s="40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6.5" customHeight="1" x14ac:dyDescent="0.3">
      <c r="A149" s="35"/>
      <c r="B149" s="35"/>
      <c r="C149" s="35"/>
      <c r="D149" s="35"/>
      <c r="E149" s="39"/>
      <c r="F149" s="39"/>
      <c r="G149" s="35"/>
      <c r="H149" s="35"/>
      <c r="I149" s="40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6.5" customHeight="1" x14ac:dyDescent="0.3">
      <c r="A150" s="35"/>
      <c r="B150" s="35"/>
      <c r="C150" s="35"/>
      <c r="D150" s="35"/>
      <c r="E150" s="39"/>
      <c r="F150" s="40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6.5" customHeight="1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6.5" customHeight="1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6.5" customHeight="1" x14ac:dyDescent="0.3">
      <c r="A153" s="35"/>
      <c r="B153" s="40"/>
      <c r="C153" s="40"/>
      <c r="D153" s="35"/>
      <c r="E153" s="41"/>
      <c r="F153" s="42" t="s">
        <v>143</v>
      </c>
      <c r="G153" s="42" t="s">
        <v>144</v>
      </c>
      <c r="H153" s="43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6.5" customHeight="1" x14ac:dyDescent="0.3">
      <c r="A154" s="35"/>
      <c r="B154" s="40"/>
      <c r="C154" s="40"/>
      <c r="D154" s="44"/>
      <c r="E154" s="45" t="s">
        <v>145</v>
      </c>
      <c r="F154" s="16">
        <v>49883876</v>
      </c>
      <c r="G154" s="16">
        <v>74825816</v>
      </c>
      <c r="H154" s="46">
        <f t="shared" ref="H154:H155" si="11">+F154+G154</f>
        <v>124709692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6.5" customHeight="1" x14ac:dyDescent="0.3">
      <c r="A155" s="35"/>
      <c r="B155" s="40"/>
      <c r="C155" s="35"/>
      <c r="D155" s="44"/>
      <c r="E155" s="45" t="s">
        <v>146</v>
      </c>
      <c r="F155" s="16">
        <v>2520730</v>
      </c>
      <c r="G155" s="16">
        <v>3781095</v>
      </c>
      <c r="H155" s="46">
        <f t="shared" si="11"/>
        <v>6301825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6.5" customHeight="1" x14ac:dyDescent="0.3">
      <c r="A156" s="35"/>
      <c r="B156" s="35"/>
      <c r="C156" s="35"/>
      <c r="D156" s="44"/>
      <c r="E156" s="47"/>
      <c r="F156" s="48">
        <f t="shared" ref="F156:H156" si="12">SUM(F154:F155)</f>
        <v>52404606</v>
      </c>
      <c r="G156" s="48">
        <f t="shared" si="12"/>
        <v>78606911</v>
      </c>
      <c r="H156" s="49">
        <f t="shared" si="12"/>
        <v>131011517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6.5" customHeight="1" x14ac:dyDescent="0.3">
      <c r="A157" s="35"/>
      <c r="B157" s="35"/>
      <c r="C157" s="35"/>
      <c r="D157" s="35"/>
      <c r="E157" s="35" t="s">
        <v>147</v>
      </c>
      <c r="F157" s="35"/>
      <c r="G157" s="35"/>
      <c r="H157" s="39">
        <v>18086900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6.5" customHeight="1" x14ac:dyDescent="0.3">
      <c r="A158" s="35"/>
      <c r="B158" s="35"/>
      <c r="C158" s="35"/>
      <c r="D158" s="35"/>
      <c r="E158" s="35"/>
      <c r="F158" s="35"/>
      <c r="G158" s="35"/>
      <c r="H158" s="50">
        <f>SUM(H157)</f>
        <v>18086900</v>
      </c>
      <c r="I158" s="40"/>
      <c r="J158" s="40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6.5" customHeight="1" x14ac:dyDescent="0.3">
      <c r="A159" s="35"/>
      <c r="B159" s="35"/>
      <c r="C159" s="35"/>
      <c r="D159" s="35"/>
      <c r="E159" s="35" t="s">
        <v>148</v>
      </c>
      <c r="F159" s="35"/>
      <c r="G159" s="35"/>
      <c r="H159" s="50">
        <v>68251826.159999996</v>
      </c>
      <c r="I159" s="40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6.5" customHeight="1" x14ac:dyDescent="0.3">
      <c r="A160" s="35"/>
      <c r="B160" s="35"/>
      <c r="C160" s="35"/>
      <c r="D160" s="35"/>
      <c r="E160" s="35"/>
      <c r="F160" s="35"/>
      <c r="G160" s="35"/>
      <c r="H160" s="50">
        <f>SUM(+H159+H158)</f>
        <v>86338726.159999996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6.5" customHeight="1" x14ac:dyDescent="0.3">
      <c r="A161" s="35"/>
      <c r="B161" s="35"/>
      <c r="C161" s="35"/>
      <c r="D161" s="35"/>
      <c r="E161" s="51" t="s">
        <v>149</v>
      </c>
      <c r="F161" s="51"/>
      <c r="G161" s="51"/>
      <c r="H161" s="52">
        <f>+H156+H160</f>
        <v>217350243.16</v>
      </c>
      <c r="I161" s="40">
        <f>+H147-H161</f>
        <v>0</v>
      </c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6.5" customHeight="1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6.5" customHeight="1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6.5" customHeight="1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6.5" customHeight="1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6.5" customHeight="1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6.5" customHeight="1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6.5" customHeight="1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6.5" customHeight="1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6.5" customHeight="1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6.5" customHeight="1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6.5" customHeight="1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6.5" customHeight="1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6.5" customHeight="1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6.5" customHeight="1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6.5" customHeight="1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6.5" customHeight="1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6.5" customHeight="1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6.5" customHeight="1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6.5" customHeight="1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6.5" customHeight="1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6.5" customHeight="1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6.5" customHeight="1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6.5" customHeight="1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6.5" customHeight="1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6.5" customHeight="1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6.5" customHeight="1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6.5" customHeight="1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6.5" customHeight="1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6.5" customHeight="1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6.5" customHeight="1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6.5" customHeight="1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6.5" customHeight="1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C4:H4"/>
    <mergeCell ref="C5:H5"/>
    <mergeCell ref="C6:H6"/>
    <mergeCell ref="C7:H7"/>
    <mergeCell ref="C8:H8"/>
  </mergeCells>
  <pageMargins left="0.70866141732283472" right="0.70866141732283472" top="0.74803149606299213" bottom="0.74803149606299213" header="0" footer="0"/>
  <pageSetup scale="6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ivan</cp:lastModifiedBy>
  <dcterms:created xsi:type="dcterms:W3CDTF">2019-01-15T18:18:53Z</dcterms:created>
  <dcterms:modified xsi:type="dcterms:W3CDTF">2020-04-20T20:18:26Z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