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codeName="ThisWorkbook" defaultThemeVersion="124226"/>
  <mc:AlternateContent xmlns:mc="http://schemas.openxmlformats.org/markup-compatibility/2006">
    <mc:Choice Requires="x15">
      <x15ac:absPath xmlns:x15ac="http://schemas.microsoft.com/office/spreadsheetml/2010/11/ac" url="C:\Users\Equipo\Desktop\PRESUPUESTO DIF 2018\"/>
    </mc:Choice>
  </mc:AlternateContent>
  <bookViews>
    <workbookView xWindow="0" yWindow="0" windowWidth="20400" windowHeight="7530" tabRatio="997" firstSheet="2" activeTab="2"/>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EAPED 6 (a)" sheetId="43" r:id="rId9"/>
    <sheet name="EAPED 6 (b)" sheetId="44" r:id="rId10"/>
    <sheet name="EAPED 6 (c)" sheetId="45" r:id="rId11"/>
    <sheet name="EAPED 6 (d)" sheetId="46" r:id="rId12"/>
    <sheet name="PLANTILLA  " sheetId="32" r:id="rId13"/>
    <sheet name="CLASIFIC.ADMINISTRATIVA" sheetId="25" r:id="rId14"/>
    <sheet name="CLASIFIC.FUNCIONAL DEL GASTO" sheetId="24" r:id="rId15"/>
    <sheet name="PRES. CLASIF.  PROGRAMATICA" sheetId="38" r:id="rId16"/>
    <sheet name=" CAT. FUNCION, SUB FUNCION" sheetId="21" r:id="rId17"/>
    <sheet name="CAT FF" sheetId="39" r:id="rId18"/>
    <sheet name="CAT. CLASIFICACIÓN PROGRAMATICA" sheetId="33" r:id="rId19"/>
  </sheets>
  <definedNames>
    <definedName name="_xlnm._FilterDatabase" localSheetId="6" hidden="1">'ESTIMACION DE INGRESOS'!$A$1:$C$295</definedName>
    <definedName name="_xlnm._FilterDatabase" localSheetId="7" hidden="1">'PRESUP.EGRESOS FUENTE FINANCIAM'!$A$6:$B$432</definedName>
    <definedName name="_xlnm._FilterDatabase" localSheetId="5" hidden="1">'S.H. EGRESOS'!$A$6:$G$85</definedName>
    <definedName name="_xlnm._FilterDatabase" localSheetId="4" hidden="1">'S.H-INGRESOS'!$A$6:$G$6</definedName>
    <definedName name="_xlnm.Print_Area" localSheetId="18">'CAT. CLASIFICACIÓN PROGRAMATICA'!$A$1:$D$25</definedName>
    <definedName name="_xlnm.Print_Area" localSheetId="12">'PLANTILLA  '!$A$1:$DE$109</definedName>
    <definedName name="_xlnm.Print_Area" localSheetId="15">'PRES. CLASIF.  PROGRAMATICA'!$A$1:$F$46</definedName>
    <definedName name="_xlnm.Print_Titles" localSheetId="16">' CAT. FUNCION, SUB FUNCION'!$2:$2</definedName>
    <definedName name="_xlnm.Print_Titles" localSheetId="13">'CLASIFIC.ADMINISTRATIVA'!$1:$5</definedName>
    <definedName name="_xlnm.Print_Titles" localSheetId="14">'CLASIFIC.FUNCIONAL DEL GASTO'!$1:$3</definedName>
    <definedName name="_xlnm.Print_Titles" localSheetId="1">'Compromisos PMD'!$1:$4</definedName>
    <definedName name="_xlnm.Print_Titles" localSheetId="8">'EAPED 6 (a)'!$1:$4</definedName>
    <definedName name="_xlnm.Print_Titles" localSheetId="9">'EAPED 6 (b)'!$1:$4</definedName>
    <definedName name="_xlnm.Print_Titles" localSheetId="10">'EAPED 6 (c)'!$1:$4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12">'PLANTILLA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62913"/>
</workbook>
</file>

<file path=xl/calcChain.xml><?xml version="1.0" encoding="utf-8"?>
<calcChain xmlns="http://schemas.openxmlformats.org/spreadsheetml/2006/main">
  <c r="C79" i="11" l="1"/>
  <c r="E24" i="38"/>
  <c r="F52" i="24"/>
  <c r="C12" i="14"/>
  <c r="F49" i="10"/>
  <c r="C7" i="14" l="1"/>
  <c r="G49" i="10"/>
  <c r="E33" i="43" l="1"/>
  <c r="E34" i="43"/>
  <c r="E32" i="43"/>
  <c r="E31" i="43"/>
  <c r="E30" i="43"/>
  <c r="E29" i="43"/>
  <c r="E28" i="43"/>
  <c r="E27" i="43"/>
  <c r="E24" i="43"/>
  <c r="E23" i="43"/>
  <c r="E22" i="43"/>
  <c r="E21" i="43"/>
  <c r="E20" i="43"/>
  <c r="E19" i="43"/>
  <c r="E18" i="43"/>
  <c r="E17" i="43"/>
  <c r="E16" i="43"/>
  <c r="E12" i="43"/>
  <c r="E11" i="43"/>
  <c r="E10" i="43"/>
  <c r="E9" i="43"/>
  <c r="E35" i="43"/>
  <c r="E45" i="43"/>
  <c r="E55" i="43"/>
  <c r="E59" i="43"/>
  <c r="E68" i="43"/>
  <c r="E72" i="43"/>
  <c r="E81" i="43"/>
  <c r="E89" i="43"/>
  <c r="E99" i="43"/>
  <c r="E8" i="43"/>
  <c r="C7" i="43"/>
  <c r="D7" i="43"/>
  <c r="E15" i="43" l="1"/>
  <c r="E25" i="43"/>
  <c r="E7" i="43"/>
  <c r="E6" i="43" l="1"/>
  <c r="AQ12" i="32"/>
  <c r="BO12" i="32" s="1"/>
  <c r="C77" i="14"/>
  <c r="BP34" i="42"/>
  <c r="A2" i="46" l="1"/>
  <c r="A2" i="45"/>
  <c r="A2" i="44"/>
  <c r="A2" i="43"/>
  <c r="D25" i="46"/>
  <c r="C25" i="46"/>
  <c r="B25" i="46"/>
  <c r="D21" i="46"/>
  <c r="C21" i="46"/>
  <c r="C18" i="46" s="1"/>
  <c r="B21" i="46"/>
  <c r="B18" i="46" s="1"/>
  <c r="D13" i="46"/>
  <c r="C13" i="46"/>
  <c r="B13" i="46"/>
  <c r="D9" i="46"/>
  <c r="C9" i="46"/>
  <c r="C6" i="46" s="1"/>
  <c r="B9" i="46"/>
  <c r="E67" i="45"/>
  <c r="D67" i="45"/>
  <c r="C67" i="45"/>
  <c r="E57" i="45"/>
  <c r="D57" i="45"/>
  <c r="C57" i="45"/>
  <c r="E49" i="45"/>
  <c r="D49" i="45"/>
  <c r="C49" i="45"/>
  <c r="E40" i="45"/>
  <c r="D40" i="45"/>
  <c r="C40" i="45"/>
  <c r="E34" i="45"/>
  <c r="D34" i="45"/>
  <c r="C34" i="45"/>
  <c r="E24" i="45"/>
  <c r="D24" i="45"/>
  <c r="C24" i="45"/>
  <c r="E16" i="45"/>
  <c r="D16" i="45"/>
  <c r="C16" i="45"/>
  <c r="E7" i="45"/>
  <c r="D7" i="45"/>
  <c r="C7" i="45"/>
  <c r="D16" i="44"/>
  <c r="C16" i="44"/>
  <c r="B16" i="44"/>
  <c r="D6" i="44"/>
  <c r="C6" i="44"/>
  <c r="C26" i="44" s="1"/>
  <c r="B6" i="44"/>
  <c r="B26" i="44" s="1"/>
  <c r="E146" i="43"/>
  <c r="D146" i="43"/>
  <c r="C146" i="43"/>
  <c r="E142" i="43"/>
  <c r="D142" i="43"/>
  <c r="C142" i="43"/>
  <c r="E133" i="43"/>
  <c r="D133" i="43"/>
  <c r="C133" i="43"/>
  <c r="E129" i="43"/>
  <c r="D129" i="43"/>
  <c r="C129" i="43"/>
  <c r="E119" i="43"/>
  <c r="D119" i="43"/>
  <c r="C119" i="43"/>
  <c r="E109" i="43"/>
  <c r="E80" i="43" s="1"/>
  <c r="D109" i="43"/>
  <c r="C109" i="43"/>
  <c r="D99" i="43"/>
  <c r="C99" i="43"/>
  <c r="D89" i="43"/>
  <c r="C89" i="43"/>
  <c r="D81" i="43"/>
  <c r="C81" i="43"/>
  <c r="D72" i="43"/>
  <c r="C72" i="43"/>
  <c r="D68" i="43"/>
  <c r="C68" i="43"/>
  <c r="D59" i="43"/>
  <c r="C59" i="43"/>
  <c r="D55" i="43"/>
  <c r="C55" i="43"/>
  <c r="D45" i="43"/>
  <c r="C45" i="43"/>
  <c r="D35" i="43"/>
  <c r="C35" i="43"/>
  <c r="D25" i="43"/>
  <c r="C25" i="43"/>
  <c r="D15" i="43"/>
  <c r="C15" i="43"/>
  <c r="C6" i="43" s="1"/>
  <c r="A3" i="42"/>
  <c r="B3" i="41"/>
  <c r="C56" i="12"/>
  <c r="C55" i="12" s="1"/>
  <c r="D429" i="14"/>
  <c r="D426" i="14"/>
  <c r="D424" i="14"/>
  <c r="D421" i="14"/>
  <c r="D418" i="14"/>
  <c r="D409" i="14"/>
  <c r="D400" i="14"/>
  <c r="D399" i="14" s="1"/>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C227" i="12"/>
  <c r="C226" i="12" s="1"/>
  <c r="F36" i="10" s="1"/>
  <c r="G36" i="10" s="1"/>
  <c r="C48" i="12"/>
  <c r="C223" i="12"/>
  <c r="C289" i="12"/>
  <c r="C288" i="12" s="1"/>
  <c r="F60" i="10" s="1"/>
  <c r="G60" i="10" s="1"/>
  <c r="C285" i="12"/>
  <c r="F58" i="10" s="1"/>
  <c r="C283" i="12"/>
  <c r="C279" i="12" s="1"/>
  <c r="C280" i="12"/>
  <c r="C275" i="12"/>
  <c r="C274" i="12" s="1"/>
  <c r="F54" i="10" s="1"/>
  <c r="G54" i="10" s="1"/>
  <c r="C270" i="12"/>
  <c r="C269" i="12" s="1"/>
  <c r="F52" i="10" s="1"/>
  <c r="G52" i="10" s="1"/>
  <c r="C267" i="12"/>
  <c r="C265" i="12"/>
  <c r="C255" i="12"/>
  <c r="C254" i="12" s="1"/>
  <c r="F47" i="10" s="1"/>
  <c r="G47" i="10" s="1"/>
  <c r="C249" i="12"/>
  <c r="C248" i="12"/>
  <c r="C245" i="12"/>
  <c r="C244" i="12"/>
  <c r="C240" i="12"/>
  <c r="C238" i="12"/>
  <c r="F42" i="10" s="1"/>
  <c r="G42" i="10" s="1"/>
  <c r="C236" i="12"/>
  <c r="C234" i="12"/>
  <c r="F40" i="10" s="1"/>
  <c r="C230" i="12"/>
  <c r="C229" i="12" s="1"/>
  <c r="F37" i="10" s="1"/>
  <c r="G37" i="10" s="1"/>
  <c r="C221" i="12"/>
  <c r="C219" i="12"/>
  <c r="C217" i="12"/>
  <c r="C215" i="12"/>
  <c r="C213" i="12"/>
  <c r="C211" i="12"/>
  <c r="C207" i="12"/>
  <c r="C206" i="12" s="1"/>
  <c r="C204" i="12"/>
  <c r="C203" i="12"/>
  <c r="F31" i="10" s="1"/>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c r="F14" i="10" s="1"/>
  <c r="G14" i="10" s="1"/>
  <c r="C42" i="12"/>
  <c r="C38" i="12"/>
  <c r="C36" i="12"/>
  <c r="C34" i="12"/>
  <c r="C31" i="12" s="1"/>
  <c r="F13" i="10" s="1"/>
  <c r="G13" i="10" s="1"/>
  <c r="C32" i="12"/>
  <c r="C23" i="12"/>
  <c r="C20" i="12"/>
  <c r="C17" i="12"/>
  <c r="C16" i="12" s="1"/>
  <c r="F8" i="10" s="1"/>
  <c r="G8" i="10" s="1"/>
  <c r="C8" i="12"/>
  <c r="C7" i="12" s="1"/>
  <c r="F7" i="10" s="1"/>
  <c r="A2" i="38"/>
  <c r="E9" i="38"/>
  <c r="F108" i="24"/>
  <c r="F121" i="24"/>
  <c r="F146" i="24"/>
  <c r="F141" i="24"/>
  <c r="F137" i="24"/>
  <c r="F134" i="24"/>
  <c r="F129" i="24"/>
  <c r="F124" i="24"/>
  <c r="F119" i="24"/>
  <c r="F112" i="24"/>
  <c r="F101" i="24"/>
  <c r="F94" i="24"/>
  <c r="F91" i="24"/>
  <c r="F88" i="24"/>
  <c r="F78" i="24"/>
  <c r="F71" i="24"/>
  <c r="F66" i="24"/>
  <c r="F60" i="24"/>
  <c r="F45" i="24"/>
  <c r="F44" i="24" s="1"/>
  <c r="F38" i="24"/>
  <c r="F33" i="24"/>
  <c r="F29" i="24"/>
  <c r="F26" i="24"/>
  <c r="F24" i="24"/>
  <c r="F14" i="24"/>
  <c r="F9" i="24"/>
  <c r="F6" i="24"/>
  <c r="AG109" i="32"/>
  <c r="C2" i="32"/>
  <c r="A2" i="24"/>
  <c r="A2" i="25"/>
  <c r="A2" i="14"/>
  <c r="E15" i="10"/>
  <c r="E58" i="11"/>
  <c r="E55" i="10"/>
  <c r="AY109" i="32"/>
  <c r="AQ92" i="32"/>
  <c r="BO92" i="32" s="1"/>
  <c r="CV92" i="32" s="1"/>
  <c r="AQ91" i="32"/>
  <c r="BO91" i="32" s="1"/>
  <c r="AQ90" i="32"/>
  <c r="BO90" i="32"/>
  <c r="CV90" i="32" s="1"/>
  <c r="AQ98" i="32"/>
  <c r="BO98" i="32" s="1"/>
  <c r="AQ97" i="32"/>
  <c r="AQ96" i="32"/>
  <c r="BO96" i="32"/>
  <c r="AQ95" i="32"/>
  <c r="BO95" i="32" s="1"/>
  <c r="CV95" i="32" s="1"/>
  <c r="AQ94" i="32"/>
  <c r="AQ93" i="32"/>
  <c r="BO93" i="32" s="1"/>
  <c r="CV93" i="32" s="1"/>
  <c r="AQ89" i="32"/>
  <c r="BO89" i="32" s="1"/>
  <c r="F248" i="14"/>
  <c r="G248" i="14"/>
  <c r="F265" i="14"/>
  <c r="G265" i="14"/>
  <c r="F424" i="14"/>
  <c r="G424" i="14"/>
  <c r="C426" i="14"/>
  <c r="C347" i="14"/>
  <c r="L312" i="14"/>
  <c r="K312" i="14"/>
  <c r="J312" i="14"/>
  <c r="E286" i="14"/>
  <c r="F286" i="14"/>
  <c r="C260" i="14"/>
  <c r="L248" i="14"/>
  <c r="M18" i="14"/>
  <c r="F56" i="10"/>
  <c r="G56" i="10" s="1"/>
  <c r="C40" i="14"/>
  <c r="M254" i="14"/>
  <c r="E6" i="11"/>
  <c r="C98" i="14"/>
  <c r="C88" i="14"/>
  <c r="C85" i="14"/>
  <c r="C67" i="14"/>
  <c r="C57" i="14"/>
  <c r="C53" i="14"/>
  <c r="C44" i="14"/>
  <c r="C31" i="14"/>
  <c r="C26" i="14"/>
  <c r="E12" i="14"/>
  <c r="CN109" i="32"/>
  <c r="CE109" i="32"/>
  <c r="BW109" i="32"/>
  <c r="BG109" i="32"/>
  <c r="AK109" i="32"/>
  <c r="AQ108" i="32"/>
  <c r="BO108" i="32" s="1"/>
  <c r="AQ106" i="32"/>
  <c r="BO106" i="32"/>
  <c r="AQ105" i="32"/>
  <c r="BO105" i="32" s="1"/>
  <c r="AQ104" i="32"/>
  <c r="AQ103" i="32"/>
  <c r="BO103" i="32" s="1"/>
  <c r="AQ102" i="32"/>
  <c r="BO102" i="32" s="1"/>
  <c r="AQ101" i="32"/>
  <c r="BO101" i="32" s="1"/>
  <c r="CV101" i="32" s="1"/>
  <c r="AQ100" i="32"/>
  <c r="BO100" i="32" s="1"/>
  <c r="AQ99" i="32"/>
  <c r="AQ88" i="32"/>
  <c r="BO88" i="32" s="1"/>
  <c r="AQ87" i="32"/>
  <c r="BO87" i="32" s="1"/>
  <c r="CV87" i="32" s="1"/>
  <c r="AQ86" i="32"/>
  <c r="BO86" i="32" s="1"/>
  <c r="CV86" i="32" s="1"/>
  <c r="AQ85" i="32"/>
  <c r="BO85" i="32" s="1"/>
  <c r="AQ84" i="32"/>
  <c r="BO84" i="32" s="1"/>
  <c r="AQ83" i="32"/>
  <c r="BO83" i="32" s="1"/>
  <c r="CV83" i="32" s="1"/>
  <c r="AQ82" i="32"/>
  <c r="BO82" i="32" s="1"/>
  <c r="AQ81" i="32"/>
  <c r="AQ80" i="32"/>
  <c r="BO80" i="32" s="1"/>
  <c r="AQ79" i="32"/>
  <c r="BO79" i="32" s="1"/>
  <c r="AQ78" i="32"/>
  <c r="BO78" i="32" s="1"/>
  <c r="CV78" i="32" s="1"/>
  <c r="AQ77" i="32"/>
  <c r="BO77" i="32" s="1"/>
  <c r="AQ76" i="32"/>
  <c r="BO76" i="32" s="1"/>
  <c r="AQ75" i="32"/>
  <c r="BO75" i="32" s="1"/>
  <c r="CV75" i="32" s="1"/>
  <c r="AQ74" i="32"/>
  <c r="BO74" i="32" s="1"/>
  <c r="AQ73" i="32"/>
  <c r="AQ72" i="32"/>
  <c r="BO72" i="32" s="1"/>
  <c r="AQ71" i="32"/>
  <c r="BO71" i="32" s="1"/>
  <c r="CV71" i="32" s="1"/>
  <c r="AQ70" i="32"/>
  <c r="BO70" i="32" s="1"/>
  <c r="CV70" i="32" s="1"/>
  <c r="AQ69" i="32"/>
  <c r="BO69" i="32"/>
  <c r="AQ68" i="32"/>
  <c r="AQ67" i="32"/>
  <c r="AQ66" i="32"/>
  <c r="BO66" i="32"/>
  <c r="AQ65" i="32"/>
  <c r="AQ64" i="32"/>
  <c r="BO64" i="32" s="1"/>
  <c r="CV64" i="32" s="1"/>
  <c r="AQ63" i="32"/>
  <c r="BO63" i="32" s="1"/>
  <c r="AQ62" i="32"/>
  <c r="BO62" i="32" s="1"/>
  <c r="CV62" i="32" s="1"/>
  <c r="AQ61" i="32"/>
  <c r="BO61" i="32" s="1"/>
  <c r="AQ60" i="32"/>
  <c r="BO60" i="32"/>
  <c r="AQ59" i="32"/>
  <c r="BO59" i="32" s="1"/>
  <c r="CV59" i="32" s="1"/>
  <c r="AQ58" i="32"/>
  <c r="BO58" i="32" s="1"/>
  <c r="AQ57" i="32"/>
  <c r="AQ56" i="32"/>
  <c r="BO56" i="32" s="1"/>
  <c r="CV56" i="32" s="1"/>
  <c r="AQ55" i="32"/>
  <c r="BO55" i="32" s="1"/>
  <c r="CV55" i="32" s="1"/>
  <c r="AQ54" i="32"/>
  <c r="BO54" i="32" s="1"/>
  <c r="CV54" i="32" s="1"/>
  <c r="AQ53" i="32"/>
  <c r="BO53" i="32"/>
  <c r="CV53" i="32" s="1"/>
  <c r="AQ52" i="32"/>
  <c r="BO52" i="32" s="1"/>
  <c r="AQ51" i="32"/>
  <c r="AQ50" i="32"/>
  <c r="BO50" i="32"/>
  <c r="CV50" i="32" s="1"/>
  <c r="AQ49" i="32"/>
  <c r="AQ48" i="32"/>
  <c r="BO48" i="32" s="1"/>
  <c r="AQ47" i="32"/>
  <c r="BO47" i="32" s="1"/>
  <c r="CV47" i="32" s="1"/>
  <c r="AQ46" i="32"/>
  <c r="BO46" i="32" s="1"/>
  <c r="CV46" i="32" s="1"/>
  <c r="AQ45" i="32"/>
  <c r="BO45" i="32" s="1"/>
  <c r="AQ44" i="32"/>
  <c r="BO44" i="32" s="1"/>
  <c r="AQ43" i="32"/>
  <c r="BO43" i="32" s="1"/>
  <c r="CV43" i="32" s="1"/>
  <c r="AQ42" i="32"/>
  <c r="BO42" i="32" s="1"/>
  <c r="AQ41" i="32"/>
  <c r="BO41" i="32" s="1"/>
  <c r="AQ40" i="32"/>
  <c r="BO40" i="32" s="1"/>
  <c r="AQ39" i="32"/>
  <c r="BO39" i="32" s="1"/>
  <c r="AQ38" i="32"/>
  <c r="BO38" i="32" s="1"/>
  <c r="AQ37" i="32"/>
  <c r="BO37" i="32" s="1"/>
  <c r="CV37" i="32" s="1"/>
  <c r="AQ36" i="32"/>
  <c r="BO36" i="32" s="1"/>
  <c r="AQ35" i="32"/>
  <c r="BO35" i="32" s="1"/>
  <c r="AQ34" i="32"/>
  <c r="BO34" i="32" s="1"/>
  <c r="CV34" i="32" s="1"/>
  <c r="AQ33" i="32"/>
  <c r="BO33" i="32" s="1"/>
  <c r="AQ32" i="32"/>
  <c r="BO32" i="32" s="1"/>
  <c r="AQ31" i="32"/>
  <c r="BO31" i="32" s="1"/>
  <c r="AQ30" i="32"/>
  <c r="BO30" i="32" s="1"/>
  <c r="CV30" i="32" s="1"/>
  <c r="AQ29" i="32"/>
  <c r="BO29" i="32" s="1"/>
  <c r="AQ28" i="32"/>
  <c r="AQ27" i="32"/>
  <c r="BO27" i="32" s="1"/>
  <c r="CV27" i="32" s="1"/>
  <c r="AQ26" i="32"/>
  <c r="BO26" i="32" s="1"/>
  <c r="AQ25" i="32"/>
  <c r="AQ24" i="32"/>
  <c r="BO24" i="32"/>
  <c r="CV24" i="32" s="1"/>
  <c r="AQ23" i="32"/>
  <c r="BO23" i="32" s="1"/>
  <c r="CV23" i="32" s="1"/>
  <c r="AQ22" i="32"/>
  <c r="AQ21" i="32"/>
  <c r="BO21" i="32"/>
  <c r="AQ20" i="32"/>
  <c r="BO20" i="32" s="1"/>
  <c r="CV20" i="32" s="1"/>
  <c r="AQ19" i="32"/>
  <c r="BO19" i="32" s="1"/>
  <c r="CV19" i="32" s="1"/>
  <c r="AQ18" i="32"/>
  <c r="BO18" i="32" s="1"/>
  <c r="AQ17" i="32"/>
  <c r="BO17" i="32" s="1"/>
  <c r="AQ16" i="32"/>
  <c r="AQ15" i="32"/>
  <c r="BO15" i="32" s="1"/>
  <c r="AQ14" i="32"/>
  <c r="BO14" i="32" s="1"/>
  <c r="AQ13" i="32"/>
  <c r="BO13" i="32" s="1"/>
  <c r="AQ11" i="32"/>
  <c r="AQ10" i="32"/>
  <c r="BO10" i="32" s="1"/>
  <c r="AQ9" i="32"/>
  <c r="BO9" i="32" s="1"/>
  <c r="AQ8" i="32"/>
  <c r="BO8" i="32" s="1"/>
  <c r="G229" i="14"/>
  <c r="H204" i="14"/>
  <c r="G204" i="14"/>
  <c r="F204" i="14"/>
  <c r="C3" i="3"/>
  <c r="D35" i="25"/>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L400" i="14"/>
  <c r="K400" i="14"/>
  <c r="J400" i="14"/>
  <c r="I400" i="14"/>
  <c r="H400" i="14"/>
  <c r="G400" i="14"/>
  <c r="F400" i="14"/>
  <c r="E400" i="14"/>
  <c r="N395" i="14"/>
  <c r="L395" i="14"/>
  <c r="K395" i="14"/>
  <c r="J395" i="14"/>
  <c r="I395" i="14"/>
  <c r="H395" i="14"/>
  <c r="G395" i="14"/>
  <c r="F395" i="14"/>
  <c r="E395" i="14"/>
  <c r="N389" i="14"/>
  <c r="L389" i="14"/>
  <c r="K389" i="14"/>
  <c r="J389" i="14"/>
  <c r="I389" i="14"/>
  <c r="H389" i="14"/>
  <c r="G389" i="14"/>
  <c r="F389" i="14"/>
  <c r="E389" i="14"/>
  <c r="N382" i="14"/>
  <c r="L382" i="14"/>
  <c r="K382" i="14"/>
  <c r="J382" i="14"/>
  <c r="I382" i="14"/>
  <c r="H382" i="14"/>
  <c r="H381" i="14" s="1"/>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L334" i="14"/>
  <c r="K334" i="14"/>
  <c r="K333" i="14" s="1"/>
  <c r="J334" i="14"/>
  <c r="I334" i="14"/>
  <c r="I333" i="14" s="1"/>
  <c r="H334" i="14"/>
  <c r="G334" i="14"/>
  <c r="F334" i="14"/>
  <c r="F333" i="14" s="1"/>
  <c r="E334" i="14"/>
  <c r="N330" i="14"/>
  <c r="L330" i="14"/>
  <c r="L311" i="14" s="1"/>
  <c r="K330" i="14"/>
  <c r="J330" i="14"/>
  <c r="I330" i="14"/>
  <c r="H330" i="14"/>
  <c r="G330" i="14"/>
  <c r="F330" i="14"/>
  <c r="E330" i="14"/>
  <c r="N321" i="14"/>
  <c r="N311" i="14" s="1"/>
  <c r="L321" i="14"/>
  <c r="K321" i="14"/>
  <c r="J321" i="14"/>
  <c r="I321" i="14"/>
  <c r="H321" i="14"/>
  <c r="G321" i="14"/>
  <c r="F321" i="14"/>
  <c r="E321" i="14"/>
  <c r="N312" i="14"/>
  <c r="I312" i="14"/>
  <c r="H312" i="14"/>
  <c r="G312" i="14"/>
  <c r="F312" i="14"/>
  <c r="F311" i="14" s="1"/>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G252" i="14" s="1"/>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H108" i="14" s="1"/>
  <c r="G119" i="14"/>
  <c r="F119" i="14"/>
  <c r="E119" i="14"/>
  <c r="N109" i="14"/>
  <c r="L109" i="14"/>
  <c r="K109" i="14"/>
  <c r="K108" i="14" s="1"/>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K43" i="14" s="1"/>
  <c r="J53" i="14"/>
  <c r="I53" i="14"/>
  <c r="H53" i="14"/>
  <c r="G53" i="14"/>
  <c r="F53" i="14"/>
  <c r="E53" i="14"/>
  <c r="N44" i="14"/>
  <c r="L44" i="14"/>
  <c r="K44" i="14"/>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N6" i="14" s="1"/>
  <c r="L17" i="14"/>
  <c r="K17" i="14"/>
  <c r="J17" i="14"/>
  <c r="I17" i="14"/>
  <c r="H17" i="14"/>
  <c r="G17" i="14"/>
  <c r="F17" i="14"/>
  <c r="E17" i="14"/>
  <c r="C17" i="14"/>
  <c r="L12" i="14"/>
  <c r="L6" i="14" s="1"/>
  <c r="K12" i="14"/>
  <c r="J12" i="14"/>
  <c r="I12" i="14"/>
  <c r="H12" i="14"/>
  <c r="G12" i="14"/>
  <c r="F12" i="14"/>
  <c r="F6" i="14" s="1"/>
  <c r="L7" i="14"/>
  <c r="K7" i="14"/>
  <c r="J7" i="14"/>
  <c r="I7" i="14"/>
  <c r="I6" i="14" s="1"/>
  <c r="H7" i="14"/>
  <c r="G7" i="14"/>
  <c r="F7" i="14"/>
  <c r="E7" i="14"/>
  <c r="E6" i="14" s="1"/>
  <c r="A2" i="12"/>
  <c r="A2" i="11"/>
  <c r="A2" i="10"/>
  <c r="F53" i="10"/>
  <c r="G53" i="10" s="1"/>
  <c r="F50" i="10"/>
  <c r="F39" i="10"/>
  <c r="F35" i="10"/>
  <c r="G35" i="10" s="1"/>
  <c r="F25" i="10"/>
  <c r="G25" i="10" s="1"/>
  <c r="F20" i="10"/>
  <c r="G20" i="10" s="1"/>
  <c r="F19" i="10"/>
  <c r="G19" i="10" s="1"/>
  <c r="F18" i="10"/>
  <c r="G18" i="10" s="1"/>
  <c r="F17" i="10"/>
  <c r="F16" i="10"/>
  <c r="F12" i="10"/>
  <c r="G12" i="10" s="1"/>
  <c r="F11" i="10"/>
  <c r="G11" i="10" s="1"/>
  <c r="F10" i="10"/>
  <c r="G10" i="10" s="1"/>
  <c r="F9" i="10"/>
  <c r="G9" i="10" s="1"/>
  <c r="C429" i="14"/>
  <c r="L424" i="14"/>
  <c r="K424" i="14"/>
  <c r="J424" i="14"/>
  <c r="I424" i="14"/>
  <c r="H424" i="14"/>
  <c r="E424" i="14"/>
  <c r="C424" i="14"/>
  <c r="C421" i="14"/>
  <c r="C418" i="14"/>
  <c r="C409" i="14"/>
  <c r="C400" i="14"/>
  <c r="C395" i="14"/>
  <c r="C389" i="14"/>
  <c r="C382" i="14"/>
  <c r="C377" i="14"/>
  <c r="M377" i="14" s="1"/>
  <c r="F65" i="11" s="1"/>
  <c r="G65" i="11" s="1"/>
  <c r="C374" i="14"/>
  <c r="C364" i="14"/>
  <c r="M364" i="14" s="1"/>
  <c r="F63" i="11" s="1"/>
  <c r="G63" i="11" s="1"/>
  <c r="C354" i="14"/>
  <c r="C337" i="14"/>
  <c r="C334" i="14"/>
  <c r="C330" i="14"/>
  <c r="C321" i="14"/>
  <c r="C312" i="14"/>
  <c r="C301" i="14"/>
  <c r="C296" i="14"/>
  <c r="C286" i="14"/>
  <c r="C277" i="14"/>
  <c r="M277" i="14" s="1"/>
  <c r="F50" i="11" s="1"/>
  <c r="G50" i="11" s="1"/>
  <c r="C275" i="14"/>
  <c r="C268" i="14"/>
  <c r="L265" i="14"/>
  <c r="K265" i="14"/>
  <c r="J265" i="14"/>
  <c r="I265" i="14"/>
  <c r="H265" i="14"/>
  <c r="E265" i="14"/>
  <c r="C265" i="14"/>
  <c r="C253" i="14"/>
  <c r="M253" i="14" s="1"/>
  <c r="F45" i="11" s="1"/>
  <c r="G45" i="11" s="1"/>
  <c r="K248" i="14"/>
  <c r="J248" i="14"/>
  <c r="I248" i="14"/>
  <c r="H248" i="14"/>
  <c r="E248" i="14"/>
  <c r="C248" i="14"/>
  <c r="C242" i="14"/>
  <c r="C240" i="14"/>
  <c r="C233" i="14"/>
  <c r="C229" i="14"/>
  <c r="C220" i="14"/>
  <c r="C210" i="14"/>
  <c r="L204" i="14"/>
  <c r="K204" i="14"/>
  <c r="J204" i="14"/>
  <c r="I204" i="14"/>
  <c r="E204" i="14"/>
  <c r="C204" i="14"/>
  <c r="C194" i="14"/>
  <c r="C183" i="14"/>
  <c r="C177" i="14"/>
  <c r="C167" i="14"/>
  <c r="C159" i="14"/>
  <c r="C149" i="14"/>
  <c r="C139" i="14"/>
  <c r="M139" i="14" s="1"/>
  <c r="C129" i="14"/>
  <c r="C119" i="14"/>
  <c r="C109" i="14"/>
  <c r="C94" i="14"/>
  <c r="C38" i="14"/>
  <c r="E67" i="11"/>
  <c r="E54" i="11"/>
  <c r="E44" i="11"/>
  <c r="E34" i="11"/>
  <c r="E24" i="11"/>
  <c r="E14" i="11"/>
  <c r="E59" i="10"/>
  <c r="E44" i="10"/>
  <c r="E38" i="10"/>
  <c r="E33" i="10"/>
  <c r="E29" i="10"/>
  <c r="E23" i="10"/>
  <c r="E21" i="10"/>
  <c r="E6" i="10"/>
  <c r="E381" i="14"/>
  <c r="C77" i="10"/>
  <c r="M334" i="14"/>
  <c r="F59" i="11" s="1"/>
  <c r="CV105" i="32"/>
  <c r="E399" i="14"/>
  <c r="M354" i="14"/>
  <c r="F62" i="11" s="1"/>
  <c r="G62" i="11" s="1"/>
  <c r="M268" i="14"/>
  <c r="F48" i="11" s="1"/>
  <c r="G48" i="11" s="1"/>
  <c r="M194" i="14"/>
  <c r="F35" i="11" s="1"/>
  <c r="M31" i="14"/>
  <c r="F11" i="11" s="1"/>
  <c r="G11" i="11" s="1"/>
  <c r="G58" i="10"/>
  <c r="F43" i="10"/>
  <c r="G43" i="10" s="1"/>
  <c r="G40" i="10"/>
  <c r="F32" i="10"/>
  <c r="G32" i="10" s="1"/>
  <c r="F90" i="24"/>
  <c r="E28" i="38"/>
  <c r="CV32" i="32"/>
  <c r="CV96" i="32"/>
  <c r="CV91" i="32"/>
  <c r="G16" i="10"/>
  <c r="M382" i="14"/>
  <c r="C287" i="12"/>
  <c r="F46" i="10"/>
  <c r="G46" i="10" s="1"/>
  <c r="C76" i="10"/>
  <c r="C80" i="12"/>
  <c r="F26" i="10" s="1"/>
  <c r="G26" i="10" s="1"/>
  <c r="C59" i="12"/>
  <c r="F24" i="10" s="1"/>
  <c r="C6" i="12"/>
  <c r="G7" i="10"/>
  <c r="F59" i="10"/>
  <c r="C74" i="10" s="1"/>
  <c r="K193" i="14" l="1"/>
  <c r="G50" i="10"/>
  <c r="L333" i="14"/>
  <c r="M389" i="14"/>
  <c r="G381" i="14"/>
  <c r="C43" i="14"/>
  <c r="F133" i="24"/>
  <c r="C232" i="12"/>
  <c r="C264" i="12"/>
  <c r="C259" i="12"/>
  <c r="D311" i="14"/>
  <c r="G28" i="11"/>
  <c r="F28" i="11"/>
  <c r="C381" i="14"/>
  <c r="M381" i="14" s="1"/>
  <c r="F66" i="11" s="1"/>
  <c r="C83" i="11" s="1"/>
  <c r="M159" i="14"/>
  <c r="F30" i="11" s="1"/>
  <c r="G30" i="11" s="1"/>
  <c r="I193" i="14"/>
  <c r="J252" i="14"/>
  <c r="N252" i="14"/>
  <c r="M275" i="14"/>
  <c r="F49" i="11" s="1"/>
  <c r="G49" i="11" s="1"/>
  <c r="H333" i="14"/>
  <c r="N333" i="14"/>
  <c r="I381" i="14"/>
  <c r="K381" i="14"/>
  <c r="H399" i="14"/>
  <c r="L399" i="14"/>
  <c r="G399" i="14"/>
  <c r="M418" i="14"/>
  <c r="F70" i="11" s="1"/>
  <c r="G70" i="11" s="1"/>
  <c r="F5" i="24"/>
  <c r="F149" i="24" s="1"/>
  <c r="C6" i="45"/>
  <c r="D18" i="46"/>
  <c r="D26" i="44"/>
  <c r="M220" i="14"/>
  <c r="M109" i="14"/>
  <c r="F25" i="11" s="1"/>
  <c r="G59" i="10"/>
  <c r="CV41" i="32"/>
  <c r="CV16" i="32"/>
  <c r="BO16" i="32"/>
  <c r="CV11" i="32"/>
  <c r="BO11" i="32"/>
  <c r="CV98" i="32"/>
  <c r="CV31" i="32"/>
  <c r="CV40" i="32"/>
  <c r="M85" i="14"/>
  <c r="M395" i="14"/>
  <c r="M421" i="14"/>
  <c r="F71" i="11" s="1"/>
  <c r="G71" i="11" s="1"/>
  <c r="CV10" i="32"/>
  <c r="AQ109" i="32"/>
  <c r="BO67" i="32"/>
  <c r="CV67" i="32" s="1"/>
  <c r="D29" i="46"/>
  <c r="E75" i="11"/>
  <c r="M119" i="14"/>
  <c r="F26" i="11" s="1"/>
  <c r="G26" i="11" s="1"/>
  <c r="M183" i="14"/>
  <c r="M210" i="14"/>
  <c r="F37" i="11" s="1"/>
  <c r="G37" i="11" s="1"/>
  <c r="H311" i="14"/>
  <c r="F6" i="10"/>
  <c r="G6" i="10" s="1"/>
  <c r="G39" i="10"/>
  <c r="BO25" i="32"/>
  <c r="CV25" i="32" s="1"/>
  <c r="M265" i="14"/>
  <c r="F47" i="11" s="1"/>
  <c r="G47" i="11" s="1"/>
  <c r="K252" i="14"/>
  <c r="BO51" i="32"/>
  <c r="CV51" i="32" s="1"/>
  <c r="BO104" i="32"/>
  <c r="CV104" i="32" s="1"/>
  <c r="F41" i="10"/>
  <c r="G41" i="10" s="1"/>
  <c r="F57" i="10"/>
  <c r="G57" i="10" s="1"/>
  <c r="L193" i="14"/>
  <c r="M424" i="14"/>
  <c r="F72" i="11" s="1"/>
  <c r="G72" i="11" s="1"/>
  <c r="M429" i="14"/>
  <c r="F74" i="11" s="1"/>
  <c r="G74" i="11" s="1"/>
  <c r="J6" i="14"/>
  <c r="M17" i="14"/>
  <c r="F9" i="11" s="1"/>
  <c r="G9" i="11" s="1"/>
  <c r="M40" i="14"/>
  <c r="F13" i="11" s="1"/>
  <c r="G13" i="11" s="1"/>
  <c r="M44" i="14"/>
  <c r="F193" i="14"/>
  <c r="N193" i="14"/>
  <c r="E311" i="14"/>
  <c r="N399" i="14"/>
  <c r="J399" i="14"/>
  <c r="M426" i="14"/>
  <c r="F73" i="11" s="1"/>
  <c r="G73" i="11" s="1"/>
  <c r="CV21" i="32"/>
  <c r="CV66" i="32"/>
  <c r="D108" i="14"/>
  <c r="C80" i="43"/>
  <c r="B6" i="46"/>
  <c r="B29" i="46" s="1"/>
  <c r="M296" i="14"/>
  <c r="F52" i="11" s="1"/>
  <c r="G52" i="11" s="1"/>
  <c r="M337" i="14"/>
  <c r="F60" i="11" s="1"/>
  <c r="G60" i="11" s="1"/>
  <c r="J381" i="14"/>
  <c r="F399" i="14"/>
  <c r="CV39" i="32"/>
  <c r="CV48" i="32"/>
  <c r="M286" i="14"/>
  <c r="F51" i="11" s="1"/>
  <c r="G51" i="11" s="1"/>
  <c r="C181" i="12"/>
  <c r="D252" i="14"/>
  <c r="D333" i="14"/>
  <c r="C155" i="43"/>
  <c r="D6" i="43"/>
  <c r="D80" i="43"/>
  <c r="C29" i="46"/>
  <c r="M240" i="14"/>
  <c r="F41" i="11" s="1"/>
  <c r="G41" i="11" s="1"/>
  <c r="M330" i="14"/>
  <c r="F57" i="11" s="1"/>
  <c r="G57" i="11" s="1"/>
  <c r="H6" i="14"/>
  <c r="E43" i="14"/>
  <c r="N43" i="14"/>
  <c r="E252" i="14"/>
  <c r="E333" i="14"/>
  <c r="M347" i="14"/>
  <c r="F61" i="11" s="1"/>
  <c r="G61" i="11" s="1"/>
  <c r="L381" i="14"/>
  <c r="C6" i="14"/>
  <c r="M129" i="14"/>
  <c r="F27" i="11" s="1"/>
  <c r="G27" i="11" s="1"/>
  <c r="M374" i="14"/>
  <c r="F64" i="11" s="1"/>
  <c r="G64" i="11" s="1"/>
  <c r="G6" i="14"/>
  <c r="G43" i="14"/>
  <c r="L43" i="14"/>
  <c r="M98" i="14"/>
  <c r="F108" i="14"/>
  <c r="J108" i="14"/>
  <c r="I108" i="14"/>
  <c r="M177" i="14"/>
  <c r="F32" i="11" s="1"/>
  <c r="G32" i="11" s="1"/>
  <c r="M229" i="14"/>
  <c r="F39" i="11" s="1"/>
  <c r="C82" i="11" s="1"/>
  <c r="M233" i="14"/>
  <c r="F40" i="11" s="1"/>
  <c r="G40" i="11" s="1"/>
  <c r="G193" i="14"/>
  <c r="F252" i="14"/>
  <c r="G311" i="14"/>
  <c r="M321" i="14"/>
  <c r="F56" i="11" s="1"/>
  <c r="G56" i="11" s="1"/>
  <c r="K311" i="14"/>
  <c r="J333" i="14"/>
  <c r="F381" i="14"/>
  <c r="N381" i="14"/>
  <c r="K399" i="14"/>
  <c r="CV12" i="32"/>
  <c r="CV69" i="32"/>
  <c r="CV79" i="32"/>
  <c r="CV106" i="32"/>
  <c r="J311" i="14"/>
  <c r="D43" i="14"/>
  <c r="D381" i="14"/>
  <c r="E6" i="45"/>
  <c r="E39" i="45"/>
  <c r="G25" i="11"/>
  <c r="G59" i="11"/>
  <c r="C252" i="14"/>
  <c r="C311" i="14"/>
  <c r="G24" i="10"/>
  <c r="E61" i="10"/>
  <c r="M38" i="14"/>
  <c r="F12" i="11" s="1"/>
  <c r="G12" i="11" s="1"/>
  <c r="M242" i="14"/>
  <c r="F42" i="11" s="1"/>
  <c r="G42" i="11" s="1"/>
  <c r="L108" i="14"/>
  <c r="I311" i="14"/>
  <c r="I43" i="14"/>
  <c r="E108" i="14"/>
  <c r="N108" i="14"/>
  <c r="G39" i="11"/>
  <c r="G17" i="10"/>
  <c r="F15" i="10"/>
  <c r="K6" i="14"/>
  <c r="K432" i="14" s="1"/>
  <c r="C89" i="11" s="1"/>
  <c r="J193" i="14"/>
  <c r="M57" i="14"/>
  <c r="F17" i="11" s="1"/>
  <c r="G17" i="11" s="1"/>
  <c r="G35" i="11"/>
  <c r="C193" i="14"/>
  <c r="C108" i="14"/>
  <c r="M312" i="14"/>
  <c r="F55" i="11" s="1"/>
  <c r="M204" i="14"/>
  <c r="F36" i="11" s="1"/>
  <c r="G36" i="11" s="1"/>
  <c r="M7" i="14"/>
  <c r="F7" i="11" s="1"/>
  <c r="G7" i="11" s="1"/>
  <c r="J43" i="14"/>
  <c r="L252" i="14"/>
  <c r="C399" i="14"/>
  <c r="M400" i="14"/>
  <c r="F68" i="11" s="1"/>
  <c r="M77" i="14"/>
  <c r="F43" i="14"/>
  <c r="F432" i="14" s="1"/>
  <c r="G108" i="14"/>
  <c r="M26" i="14"/>
  <c r="F10" i="11" s="1"/>
  <c r="G10" i="11" s="1"/>
  <c r="BO65" i="32"/>
  <c r="CV65" i="32" s="1"/>
  <c r="M88" i="14"/>
  <c r="BO94" i="32"/>
  <c r="CV94" i="32" s="1"/>
  <c r="D6" i="14"/>
  <c r="D39" i="45"/>
  <c r="M167" i="14"/>
  <c r="F31" i="11" s="1"/>
  <c r="G31" i="11" s="1"/>
  <c r="M409" i="14"/>
  <c r="F69" i="11" s="1"/>
  <c r="G69" i="11" s="1"/>
  <c r="E193" i="14"/>
  <c r="CV17" i="32"/>
  <c r="CV44" i="32"/>
  <c r="BO81" i="32"/>
  <c r="CV81" i="32" s="1"/>
  <c r="CV84" i="32"/>
  <c r="C167" i="12"/>
  <c r="F28" i="10" s="1"/>
  <c r="G28" i="10" s="1"/>
  <c r="M301" i="14"/>
  <c r="F53" i="11" s="1"/>
  <c r="G53" i="11" s="1"/>
  <c r="M149" i="14"/>
  <c r="F29" i="11" s="1"/>
  <c r="G29" i="11" s="1"/>
  <c r="G333" i="14"/>
  <c r="I399" i="14"/>
  <c r="CV8" i="32"/>
  <c r="CV15" i="32"/>
  <c r="CV18" i="32"/>
  <c r="CV38" i="32"/>
  <c r="CV45" i="32"/>
  <c r="CV63" i="32"/>
  <c r="CV72" i="32"/>
  <c r="CV82" i="32"/>
  <c r="CV85" i="32"/>
  <c r="CV88" i="32"/>
  <c r="M260" i="14"/>
  <c r="F46" i="11" s="1"/>
  <c r="C54" i="12"/>
  <c r="F22" i="10"/>
  <c r="CV42" i="32"/>
  <c r="M94" i="14"/>
  <c r="F22" i="11" s="1"/>
  <c r="G22" i="11" s="1"/>
  <c r="I252" i="14"/>
  <c r="H252" i="14"/>
  <c r="BO28" i="32"/>
  <c r="CV28" i="32" s="1"/>
  <c r="CV35" i="32"/>
  <c r="BO57" i="32"/>
  <c r="CV57" i="32" s="1"/>
  <c r="CV60" i="32"/>
  <c r="M53" i="14"/>
  <c r="C333" i="14"/>
  <c r="C243" i="12"/>
  <c r="F45" i="10"/>
  <c r="H193" i="14"/>
  <c r="CV36" i="32"/>
  <c r="CV58" i="32"/>
  <c r="CV61" i="32"/>
  <c r="CV89" i="32"/>
  <c r="D6" i="45"/>
  <c r="CV9" i="32"/>
  <c r="CV29" i="32"/>
  <c r="BO73" i="32"/>
  <c r="CV73" i="32" s="1"/>
  <c r="CV76" i="32"/>
  <c r="BO99" i="32"/>
  <c r="CV99" i="32" s="1"/>
  <c r="CV102" i="32"/>
  <c r="M67" i="14"/>
  <c r="F18" i="11" s="1"/>
  <c r="G18" i="11" s="1"/>
  <c r="D193" i="14"/>
  <c r="CV13" i="32"/>
  <c r="BO22" i="32"/>
  <c r="CV22" i="32" s="1"/>
  <c r="CV26" i="32"/>
  <c r="CV33" i="32"/>
  <c r="BO49" i="32"/>
  <c r="CV49" i="32" s="1"/>
  <c r="CV52" i="32"/>
  <c r="CV74" i="32"/>
  <c r="CV77" i="32"/>
  <c r="CV80" i="32"/>
  <c r="CV100" i="32"/>
  <c r="CV103" i="32"/>
  <c r="CV108" i="32"/>
  <c r="M12" i="14"/>
  <c r="BO97" i="32"/>
  <c r="CV97" i="32" s="1"/>
  <c r="H43" i="14"/>
  <c r="BO68" i="32"/>
  <c r="CV68" i="32" s="1"/>
  <c r="C210" i="12"/>
  <c r="M248" i="14"/>
  <c r="F43" i="11" s="1"/>
  <c r="G43" i="11" s="1"/>
  <c r="C39" i="45"/>
  <c r="C73" i="45" s="1"/>
  <c r="G8" i="11" l="1"/>
  <c r="F8" i="11"/>
  <c r="G21" i="11"/>
  <c r="F21" i="11"/>
  <c r="G23" i="11"/>
  <c r="F23" i="11"/>
  <c r="G38" i="11"/>
  <c r="F38" i="11"/>
  <c r="F55" i="10"/>
  <c r="G55" i="10" s="1"/>
  <c r="F16" i="11"/>
  <c r="G16" i="11" s="1"/>
  <c r="F19" i="11"/>
  <c r="G19" i="11" s="1"/>
  <c r="F58" i="11"/>
  <c r="G58" i="11" s="1"/>
  <c r="E73" i="45"/>
  <c r="D155" i="43"/>
  <c r="N432" i="14"/>
  <c r="F15" i="11"/>
  <c r="G15" i="11" s="1"/>
  <c r="F33" i="11"/>
  <c r="G33" i="11" s="1"/>
  <c r="F20" i="11"/>
  <c r="G20" i="11" s="1"/>
  <c r="F51" i="10"/>
  <c r="C295" i="12"/>
  <c r="F38" i="10"/>
  <c r="H432" i="14"/>
  <c r="D432" i="14"/>
  <c r="C90" i="11" s="1"/>
  <c r="G66" i="11"/>
  <c r="C180" i="12"/>
  <c r="F30" i="10"/>
  <c r="L432" i="14"/>
  <c r="C93" i="11" s="1"/>
  <c r="E432" i="14"/>
  <c r="E155" i="43"/>
  <c r="G432" i="14"/>
  <c r="BO109" i="32"/>
  <c r="I432" i="14"/>
  <c r="M311" i="14"/>
  <c r="CV14" i="32"/>
  <c r="CV109" i="32" s="1"/>
  <c r="M399" i="14"/>
  <c r="M193" i="14"/>
  <c r="G15" i="10"/>
  <c r="M6" i="14"/>
  <c r="F44" i="10"/>
  <c r="G45" i="10"/>
  <c r="G46" i="11"/>
  <c r="F44" i="11"/>
  <c r="C432" i="14"/>
  <c r="F34" i="11"/>
  <c r="G34" i="11" s="1"/>
  <c r="M43" i="14"/>
  <c r="D73" i="45"/>
  <c r="J432" i="14"/>
  <c r="F24" i="11"/>
  <c r="G24" i="11" s="1"/>
  <c r="C209" i="12"/>
  <c r="F34" i="10"/>
  <c r="M333" i="14"/>
  <c r="F6" i="11"/>
  <c r="G6" i="11" s="1"/>
  <c r="F23" i="10"/>
  <c r="G23" i="10" s="1"/>
  <c r="F14" i="11"/>
  <c r="G14" i="11" s="1"/>
  <c r="G55" i="11"/>
  <c r="F54" i="11"/>
  <c r="G54" i="11" s="1"/>
  <c r="C78" i="10"/>
  <c r="F21" i="10"/>
  <c r="G21" i="10" s="1"/>
  <c r="G22" i="10"/>
  <c r="G68" i="11"/>
  <c r="F67" i="11"/>
  <c r="M108" i="14"/>
  <c r="C58" i="12"/>
  <c r="M252" i="14"/>
  <c r="C91" i="11" l="1"/>
  <c r="C69" i="10"/>
  <c r="G51" i="10"/>
  <c r="F48" i="10"/>
  <c r="G48" i="10" s="1"/>
  <c r="F29" i="10"/>
  <c r="G29" i="10" s="1"/>
  <c r="G30" i="10"/>
  <c r="C92" i="11"/>
  <c r="C75" i="10"/>
  <c r="G38" i="10"/>
  <c r="G34" i="10"/>
  <c r="F33" i="10"/>
  <c r="G33" i="10" s="1"/>
  <c r="C80" i="11"/>
  <c r="G44" i="11"/>
  <c r="C68" i="10"/>
  <c r="G44" i="10"/>
  <c r="M432" i="14"/>
  <c r="F75" i="11"/>
  <c r="G75" i="11" s="1"/>
  <c r="C81" i="11"/>
  <c r="G67" i="11"/>
  <c r="C94" i="11"/>
  <c r="D91" i="11" s="1"/>
  <c r="C73" i="10" l="1"/>
  <c r="C79" i="10" s="1"/>
  <c r="D88" i="11"/>
  <c r="D92" i="11"/>
  <c r="C67" i="10"/>
  <c r="C70" i="10" s="1"/>
  <c r="D69" i="10" s="1"/>
  <c r="F61" i="10"/>
  <c r="G61" i="10" s="1"/>
  <c r="D93" i="11"/>
  <c r="D89" i="11"/>
  <c r="D90" i="11"/>
  <c r="C84" i="11"/>
  <c r="D80" i="11" s="1"/>
  <c r="D94" i="11" l="1"/>
  <c r="D79" i="11"/>
  <c r="D76" i="10"/>
  <c r="D77" i="10"/>
  <c r="D74" i="10"/>
  <c r="D75" i="10"/>
  <c r="D78" i="10"/>
  <c r="D68" i="10"/>
  <c r="D82" i="11"/>
  <c r="D83" i="11"/>
  <c r="D81" i="11"/>
  <c r="D73" i="10"/>
  <c r="D67" i="10"/>
  <c r="D70" i="10" l="1"/>
  <c r="D84" i="11"/>
  <c r="D79" i="10"/>
</calcChain>
</file>

<file path=xl/sharedStrings.xml><?xml version="1.0" encoding="utf-8"?>
<sst xmlns="http://schemas.openxmlformats.org/spreadsheetml/2006/main" count="2922" uniqueCount="1979">
  <si>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</si>
  <si>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</si>
  <si>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</si>
  <si>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</si>
  <si>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</si>
  <si>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</si>
  <si>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</si>
  <si>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</si>
  <si>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</si>
  <si>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</si>
  <si>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</si>
  <si>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</si>
  <si>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</si>
  <si>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</si>
  <si>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</si>
  <si>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</si>
  <si>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</si>
  <si>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</si>
  <si>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</si>
  <si>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</si>
  <si>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</si>
  <si>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</si>
  <si>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</si>
  <si>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</si>
  <si>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</si>
  <si>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</si>
  <si>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</si>
  <si>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</si>
  <si>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</si>
  <si>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</si>
  <si>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</si>
  <si>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</si>
  <si>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</si>
  <si>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</si>
  <si>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</si>
  <si>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</si>
  <si>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</si>
  <si>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</si>
  <si>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</si>
  <si>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</si>
  <si>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</si>
  <si>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</si>
  <si>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</si>
  <si>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</si>
  <si>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</si>
  <si>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</si>
  <si>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</si>
  <si>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</si>
  <si>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</si>
  <si>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</si>
  <si>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</si>
  <si>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</si>
  <si>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</si>
  <si>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</si>
  <si>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</si>
  <si>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</si>
  <si>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</si>
  <si>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</si>
  <si>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</si>
  <si>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</si>
  <si>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</si>
  <si>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</si>
  <si>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</si>
  <si>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</si>
  <si>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</si>
  <si>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</si>
  <si>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</si>
  <si>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</si>
  <si>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</si>
  <si>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</si>
  <si>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</si>
  <si>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</si>
  <si>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</si>
  <si>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</si>
  <si>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</si>
  <si>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</si>
  <si>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</si>
  <si>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</si>
  <si>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</si>
  <si>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</si>
  <si>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</si>
  <si>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</si>
  <si>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</si>
  <si>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</si>
  <si>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</si>
  <si>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</si>
  <si>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</si>
  <si>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</si>
  <si>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</si>
  <si>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</si>
  <si>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</si>
  <si>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</si>
  <si>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</si>
  <si>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</si>
  <si>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</si>
  <si>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</si>
  <si>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</si>
  <si>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</si>
  <si>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</si>
  <si>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</si>
  <si>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</si>
  <si>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</si>
  <si>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</si>
  <si>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</si>
  <si>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</si>
  <si>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</si>
  <si>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</si>
  <si>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</si>
  <si>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</si>
  <si>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</si>
  <si>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</si>
  <si>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</si>
  <si>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</si>
  <si>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</si>
  <si>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</si>
  <si>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</si>
  <si>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</si>
  <si>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</si>
  <si>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</si>
  <si>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</si>
  <si>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</si>
  <si>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</si>
  <si>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</si>
  <si>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</si>
  <si>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</si>
  <si>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</si>
  <si>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</si>
  <si>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</si>
  <si>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</si>
  <si>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</si>
  <si>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</si>
  <si>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</si>
  <si>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</si>
  <si>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</si>
  <si>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</si>
  <si>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</si>
  <si>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</si>
  <si>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</si>
  <si>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</si>
  <si>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</si>
  <si>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</si>
  <si>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</si>
  <si>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</si>
  <si>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</si>
  <si>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</si>
  <si>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</si>
  <si>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</si>
  <si>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</si>
  <si>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</si>
  <si>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</si>
  <si>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</si>
  <si>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</si>
  <si>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</si>
  <si>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</si>
  <si>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</si>
  <si>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</si>
  <si>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</si>
  <si>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</si>
  <si>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</si>
  <si>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</si>
  <si>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</si>
  <si>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</si>
  <si>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</si>
  <si>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</si>
  <si>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</si>
  <si>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</si>
  <si>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</si>
  <si>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</si>
  <si>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</si>
  <si>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</si>
  <si>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</si>
  <si>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</si>
  <si>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</si>
  <si>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</si>
  <si>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</si>
  <si>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</si>
  <si>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</si>
  <si>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</si>
  <si>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</si>
  <si>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</si>
  <si>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</si>
  <si>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</si>
  <si>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</si>
  <si>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</si>
  <si>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</si>
  <si>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</si>
  <si>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</si>
  <si>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</si>
  <si>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</si>
  <si>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</si>
  <si>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</si>
  <si>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</si>
  <si>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</si>
  <si>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</si>
  <si>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</si>
  <si>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</si>
  <si>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</si>
  <si>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</si>
  <si>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</si>
  <si>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</si>
  <si>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</si>
  <si>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</si>
  <si>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</si>
  <si>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</si>
  <si>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</si>
  <si>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</si>
  <si>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</si>
  <si>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</si>
  <si>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</si>
  <si>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</si>
  <si>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</si>
  <si>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</si>
  <si>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</si>
  <si>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</si>
  <si>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</si>
  <si>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</si>
  <si>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</si>
  <si>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</si>
  <si>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</si>
  <si>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</si>
  <si>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</si>
  <si>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</si>
  <si>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</si>
  <si>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</si>
  <si>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</si>
  <si>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</si>
  <si>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</si>
  <si>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</si>
  <si>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</si>
  <si>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</si>
  <si>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</si>
  <si>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</si>
  <si>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</si>
  <si>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</si>
  <si>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</si>
  <si>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</si>
  <si>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</si>
  <si>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</si>
  <si>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</si>
  <si>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</si>
  <si>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</si>
  <si>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</si>
  <si>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</si>
  <si>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</si>
  <si>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</si>
  <si>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</si>
  <si>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</si>
  <si>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</si>
  <si>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</si>
  <si>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</si>
  <si>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</si>
  <si>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</si>
  <si>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</si>
  <si>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</si>
  <si>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</si>
  <si>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</si>
  <si>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</si>
  <si>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</si>
  <si>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</si>
  <si>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</si>
  <si>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</si>
  <si>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</si>
  <si>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</si>
  <si>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</si>
  <si>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</si>
  <si>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</si>
  <si>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</si>
  <si>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</si>
  <si>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</si>
  <si>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</si>
  <si>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</si>
  <si>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</si>
  <si>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</si>
  <si>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</si>
  <si>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</si>
  <si>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</si>
  <si>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</si>
  <si>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</si>
  <si>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</si>
  <si>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</si>
  <si>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</si>
  <si>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</si>
  <si>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</si>
  <si>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</si>
  <si>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</si>
  <si>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</si>
  <si>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</si>
  <si>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</si>
  <si>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</si>
  <si>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</si>
  <si>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</si>
  <si>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</si>
  <si>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</si>
  <si>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</si>
  <si>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</si>
  <si>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</si>
  <si>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</si>
  <si>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</si>
  <si>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</si>
  <si>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</si>
  <si>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</si>
  <si>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</si>
  <si>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</si>
  <si>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</si>
  <si>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</si>
  <si>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</si>
  <si>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</si>
  <si>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</si>
  <si>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</si>
  <si>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</si>
  <si>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</si>
  <si>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</si>
  <si>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</si>
  <si>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</si>
  <si>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</si>
  <si>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</si>
  <si>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</si>
  <si>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</si>
  <si>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</si>
  <si>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</si>
  <si>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</si>
  <si>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</si>
  <si>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</si>
  <si>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</si>
  <si>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</si>
  <si>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</si>
  <si>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</si>
  <si>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</si>
  <si>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</si>
  <si>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</si>
  <si>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</si>
  <si>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</si>
  <si>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</si>
  <si>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</si>
  <si>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</si>
  <si>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</si>
  <si>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</si>
  <si>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</si>
  <si>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</si>
  <si>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</si>
  <si>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</si>
  <si>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</si>
  <si>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</si>
  <si>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</si>
  <si>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</si>
  <si>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</si>
  <si>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</si>
  <si>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</si>
  <si>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</si>
  <si>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</si>
  <si>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</si>
  <si>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</si>
  <si>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</si>
  <si>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</si>
  <si>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</si>
  <si>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</si>
  <si>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</si>
  <si>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</si>
  <si>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</si>
  <si>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</si>
  <si>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</si>
  <si>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</si>
  <si>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</si>
  <si>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</si>
  <si>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</si>
  <si>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</si>
  <si>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</si>
  <si>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</si>
  <si>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</si>
  <si>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</si>
  <si>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</si>
  <si>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</si>
  <si>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</si>
  <si>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</si>
  <si>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</si>
  <si>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</si>
  <si>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</si>
  <si>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</si>
  <si>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</si>
  <si>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</si>
  <si>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</si>
  <si>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</si>
  <si>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</si>
  <si>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</si>
  <si>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</si>
  <si>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</si>
  <si>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</si>
  <si>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</si>
  <si>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</si>
  <si>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</si>
  <si>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</si>
  <si>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</si>
  <si>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</si>
  <si>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</si>
  <si>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</si>
  <si>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</si>
  <si>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</si>
  <si>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</si>
  <si>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</si>
  <si>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</si>
  <si>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</si>
  <si>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</si>
  <si>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</si>
  <si>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</si>
  <si>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</si>
  <si>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</si>
  <si>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</si>
  <si>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</si>
  <si>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</si>
  <si>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</si>
  <si>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</si>
  <si>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</si>
  <si>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</si>
  <si>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</si>
  <si>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</si>
  <si>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</si>
  <si>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</si>
  <si>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</si>
  <si>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</si>
  <si>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</si>
  <si>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</si>
  <si>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</si>
  <si>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</si>
  <si>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</si>
  <si>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</si>
  <si>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</si>
  <si>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</si>
  <si>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</si>
  <si>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</si>
  <si>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</si>
  <si>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</si>
  <si>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</si>
  <si>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</si>
  <si>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</si>
  <si>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</si>
  <si>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</si>
  <si>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</si>
  <si>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</si>
  <si>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</si>
  <si>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</si>
  <si>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</si>
  <si>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</si>
  <si>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</si>
  <si>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</si>
  <si>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</si>
  <si>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</si>
  <si>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</si>
  <si>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</si>
  <si>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</si>
  <si>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</si>
  <si>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</si>
  <si>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</si>
  <si>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</si>
  <si>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</si>
  <si>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</si>
  <si>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</si>
  <si>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</si>
  <si>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</si>
  <si>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</si>
  <si>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</si>
  <si>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</si>
  <si>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</si>
  <si>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</si>
  <si>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</si>
  <si>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</si>
  <si>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</si>
  <si>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</si>
  <si>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</si>
  <si>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</si>
  <si>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</si>
  <si>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</si>
  <si>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</si>
  <si>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</si>
  <si>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</si>
  <si>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</si>
  <si>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</si>
  <si>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</si>
  <si>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</si>
  <si>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</si>
  <si>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</si>
  <si>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</si>
  <si>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</si>
  <si>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</si>
  <si>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</si>
  <si>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</si>
  <si>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</si>
  <si>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</si>
  <si>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</si>
  <si>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</si>
  <si>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</si>
  <si>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</si>
  <si>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</si>
  <si>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</si>
  <si>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</si>
  <si>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</si>
  <si>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</si>
  <si>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</si>
  <si>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</si>
  <si>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</si>
  <si>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</si>
  <si>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</si>
  <si>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</si>
  <si>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</si>
  <si>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</si>
  <si>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</si>
  <si>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</si>
  <si>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</si>
  <si>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</si>
  <si>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</si>
  <si>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</si>
  <si>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</si>
  <si>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</si>
  <si>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</si>
  <si>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</si>
  <si>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</si>
  <si>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</si>
  <si>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</si>
  <si>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</si>
  <si>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</si>
  <si>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</si>
  <si>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</si>
  <si>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</si>
  <si>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</si>
  <si>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</si>
  <si>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</si>
  <si>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</si>
  <si>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</si>
  <si>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</si>
  <si>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</si>
  <si>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</si>
  <si>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</si>
  <si>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</si>
  <si>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</si>
  <si>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</si>
  <si>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</si>
  <si>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</si>
  <si>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</si>
  <si>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</si>
  <si>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</si>
  <si>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</si>
  <si>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</si>
  <si>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</si>
  <si>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</si>
  <si>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</si>
  <si>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</si>
  <si>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</si>
  <si>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</si>
  <si>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</si>
  <si>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</si>
  <si>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</si>
  <si>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</si>
  <si>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</si>
  <si>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</si>
  <si>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</si>
  <si>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</si>
  <si>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</si>
  <si>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</si>
  <si>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</si>
  <si>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</si>
  <si>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</si>
  <si>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</si>
  <si>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</si>
  <si>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</si>
  <si>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</si>
  <si>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</si>
  <si>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</si>
  <si>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</si>
  <si>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</si>
  <si>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</si>
  <si>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</si>
  <si>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</si>
  <si>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</si>
  <si>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</si>
  <si>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</si>
  <si>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</si>
  <si>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</si>
  <si>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</si>
  <si>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</si>
  <si>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</si>
  <si>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</si>
  <si>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</si>
  <si>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</si>
  <si>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</si>
  <si>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</si>
  <si>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</si>
  <si>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</si>
  <si>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</si>
  <si>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</si>
  <si>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</si>
  <si>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</si>
  <si>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</si>
  <si>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</si>
  <si>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</si>
  <si>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</si>
  <si>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</si>
  <si>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</si>
  <si>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</si>
  <si>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</si>
  <si>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</si>
  <si>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</si>
  <si>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</si>
  <si>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</si>
  <si>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</si>
  <si>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</si>
  <si>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</si>
  <si>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</si>
  <si>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</si>
  <si>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</si>
  <si>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</si>
  <si>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</si>
  <si>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</si>
  <si>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</si>
  <si>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</si>
  <si>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</si>
  <si>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</si>
  <si>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</si>
  <si>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</si>
  <si>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</si>
  <si>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</si>
  <si>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</si>
  <si>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</si>
  <si>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</si>
  <si>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</si>
  <si>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</si>
  <si>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</si>
  <si>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</si>
  <si>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</si>
  <si>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</si>
  <si>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</si>
  <si>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</si>
  <si>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</si>
  <si>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</si>
  <si>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</si>
  <si>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</si>
  <si>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</si>
  <si>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</si>
  <si>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</si>
  <si>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</si>
  <si>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</si>
  <si>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</si>
  <si>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</si>
  <si>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</si>
  <si>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</si>
  <si>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</si>
  <si>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</si>
  <si>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</si>
  <si>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</si>
  <si>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</si>
  <si>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</si>
  <si>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</si>
  <si>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</si>
  <si>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</si>
  <si>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</si>
  <si>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</si>
  <si>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</si>
  <si>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</si>
  <si>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</si>
  <si>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</si>
  <si>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</si>
  <si>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</si>
  <si>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</si>
  <si>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</si>
  <si>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</si>
  <si>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</si>
  <si>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</si>
  <si>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</si>
  <si>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</si>
  <si>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</si>
  <si>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</si>
  <si>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</si>
  <si>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</si>
  <si>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</si>
  <si>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</si>
  <si>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</si>
  <si>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</si>
  <si>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</si>
  <si>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</si>
  <si>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</si>
  <si>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</si>
  <si>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</si>
  <si>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</si>
  <si>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</si>
  <si>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</si>
  <si>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</si>
  <si>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</si>
  <si>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</si>
  <si>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</si>
  <si>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</si>
  <si>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</si>
  <si>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</si>
  <si>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</si>
  <si>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</si>
  <si>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</si>
  <si>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</si>
  <si>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</si>
  <si>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</si>
  <si>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</si>
  <si>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</si>
  <si>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</si>
  <si>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</si>
  <si>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</si>
  <si>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</si>
  <si>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</si>
  <si>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</si>
  <si>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</si>
  <si>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</si>
  <si>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</si>
  <si>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</si>
  <si>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</si>
  <si>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</si>
  <si>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</si>
  <si>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</si>
  <si>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</si>
  <si>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</si>
  <si>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</si>
  <si>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</si>
  <si>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</si>
  <si>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</si>
  <si>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</si>
  <si>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</si>
  <si>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</si>
  <si>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</si>
  <si>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</si>
  <si>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</si>
  <si>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</si>
  <si>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</si>
  <si>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</si>
  <si>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</si>
  <si>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</si>
  <si>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</si>
  <si>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</si>
  <si>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</si>
  <si>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</si>
  <si>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</si>
  <si>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</si>
  <si>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</si>
  <si>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</si>
  <si>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</si>
  <si>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</si>
  <si>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</si>
  <si>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</si>
  <si>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</si>
  <si>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</si>
  <si>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</si>
  <si>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</si>
  <si>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</si>
  <si>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</si>
  <si>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</si>
  <si>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</si>
  <si>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</si>
  <si>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</si>
  <si>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</si>
  <si>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</si>
  <si>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</si>
  <si>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</si>
  <si>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</si>
  <si>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</si>
  <si>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</si>
  <si>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</si>
  <si>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</si>
  <si>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</si>
  <si>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</si>
  <si>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</si>
  <si>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</si>
  <si>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</si>
  <si>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</si>
  <si>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</si>
  <si>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</si>
  <si>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</si>
  <si>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</si>
  <si>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</si>
  <si>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</si>
  <si>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</si>
  <si>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</si>
  <si>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</si>
  <si>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</si>
  <si>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</si>
  <si>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</si>
  <si>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</si>
  <si>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</si>
  <si>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</si>
  <si>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</si>
  <si>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</si>
  <si>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</si>
  <si>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</si>
  <si>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</si>
  <si>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</si>
  <si>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</si>
  <si>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</si>
  <si>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</si>
  <si>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</si>
  <si>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</si>
  <si>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</si>
  <si>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</si>
  <si>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</si>
  <si>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</si>
  <si>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</si>
  <si>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</si>
  <si>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</si>
  <si>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</si>
  <si>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</si>
  <si>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</si>
  <si>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</si>
  <si>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</si>
  <si>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</si>
  <si>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</si>
  <si>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</si>
  <si>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</si>
  <si>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</si>
  <si>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</si>
  <si>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</si>
  <si>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</si>
  <si>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</si>
  <si>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</si>
  <si>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</si>
  <si>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</si>
  <si>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</si>
  <si>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</si>
  <si>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</si>
  <si>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</si>
  <si>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</si>
  <si>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</si>
  <si>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</si>
  <si>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</si>
  <si>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</si>
  <si>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</si>
  <si>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</si>
  <si>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</si>
  <si>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</si>
  <si>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</si>
  <si>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</si>
  <si>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</si>
  <si>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</si>
  <si>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</si>
  <si>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</si>
  <si>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</si>
  <si>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</si>
  <si>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</si>
  <si>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</si>
  <si>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</si>
  <si>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</si>
  <si>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</si>
  <si>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</si>
  <si>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</si>
  <si>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</si>
  <si>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</si>
  <si>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</si>
  <si>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</si>
  <si>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</si>
  <si>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</si>
  <si>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</si>
  <si>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</si>
  <si>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</si>
  <si>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</si>
  <si>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</si>
  <si>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</si>
  <si>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</si>
  <si>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</si>
  <si>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</si>
  <si>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</si>
  <si>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</si>
  <si>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</si>
  <si>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</si>
  <si>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</si>
  <si>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</si>
  <si>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</si>
  <si>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</si>
  <si>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</si>
  <si>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</si>
  <si>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</si>
  <si>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</si>
  <si>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</si>
  <si>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</si>
  <si>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</si>
  <si>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</si>
  <si>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</si>
  <si>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</si>
  <si>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</si>
  <si>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</si>
  <si>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</si>
  <si>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</si>
  <si>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</si>
  <si>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</si>
  <si>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</si>
  <si>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</si>
  <si>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</si>
  <si>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</si>
  <si>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</si>
  <si>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</si>
  <si>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</si>
  <si>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</si>
  <si>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</si>
  <si>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</si>
  <si>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</si>
  <si>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</si>
  <si>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</si>
  <si>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</si>
  <si>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</si>
  <si>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</si>
  <si>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</si>
  <si>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</si>
  <si>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</si>
  <si>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</si>
  <si>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</si>
  <si>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</si>
  <si>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</si>
  <si>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</si>
  <si>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</si>
  <si>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</si>
  <si>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</si>
  <si>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</si>
  <si>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</si>
  <si>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</si>
  <si>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</si>
  <si>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</si>
  <si>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</si>
  <si>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</si>
  <si>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</si>
  <si>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</si>
  <si>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</si>
  <si>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</si>
  <si>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</si>
  <si>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</si>
  <si>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</si>
  <si>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</si>
  <si>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</si>
  <si>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</si>
  <si>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</si>
  <si>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</si>
  <si>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</si>
  <si>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</si>
  <si>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</si>
  <si>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</si>
  <si>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</si>
  <si>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</si>
  <si>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</si>
  <si>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</si>
  <si>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</si>
  <si>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</si>
  <si>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</si>
  <si>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</si>
  <si>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</si>
  <si>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</si>
  <si>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</si>
  <si>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</si>
  <si>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</si>
  <si>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</si>
  <si>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</si>
  <si>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</si>
  <si>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</si>
  <si>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</si>
  <si>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</si>
  <si>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</si>
  <si>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</si>
  <si>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</si>
  <si>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</si>
  <si>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</si>
  <si>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</si>
  <si>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</si>
  <si>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</si>
  <si>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</si>
  <si>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</si>
  <si>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</si>
  <si>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</si>
  <si>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</si>
  <si>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</si>
  <si>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</si>
  <si>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</si>
  <si>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</si>
  <si>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</si>
  <si>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</si>
  <si>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</si>
  <si>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</si>
  <si>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</si>
  <si>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</si>
  <si>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</si>
  <si>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</si>
  <si>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</si>
  <si>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</si>
  <si>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</si>
  <si>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</si>
  <si>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</si>
  <si>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</si>
  <si>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</si>
  <si>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</si>
  <si>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</si>
  <si>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</si>
  <si>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</si>
  <si>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</si>
  <si>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</si>
  <si>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</si>
  <si>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</si>
  <si>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</si>
  <si>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</si>
  <si>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</si>
  <si>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</si>
  <si>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</si>
  <si>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</si>
  <si>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</si>
  <si>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</si>
  <si>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</si>
  <si>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</si>
  <si>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</si>
  <si>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</si>
  <si>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</si>
  <si>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</si>
  <si>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</si>
  <si>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</si>
  <si>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</si>
  <si>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</si>
  <si>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</si>
  <si>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</si>
  <si>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</si>
  <si>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</si>
  <si>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</si>
  <si>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</si>
  <si>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</si>
  <si>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</si>
  <si>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</si>
  <si>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</si>
  <si>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</si>
  <si>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</si>
  <si>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</si>
  <si>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</si>
  <si>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</si>
  <si>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</si>
  <si>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</si>
  <si>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</si>
  <si>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</si>
  <si>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</si>
  <si>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</si>
  <si>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</si>
  <si>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</si>
  <si>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</si>
  <si>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</si>
  <si>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</si>
  <si>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</si>
  <si>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</si>
  <si>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</si>
  <si>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</si>
  <si>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</si>
  <si>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</si>
  <si>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</si>
  <si>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</si>
  <si>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</si>
  <si>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</si>
  <si>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</si>
  <si>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</si>
  <si>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</si>
  <si>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</si>
  <si>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</si>
  <si>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</si>
  <si>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</si>
  <si>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</si>
  <si>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</si>
  <si>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</si>
  <si>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</si>
  <si>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</si>
  <si>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</si>
  <si>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</si>
  <si>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</si>
  <si>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</si>
  <si>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</si>
  <si>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</si>
  <si>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</si>
  <si>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</si>
  <si>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</si>
  <si>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</si>
  <si>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</si>
  <si>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</si>
  <si>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</si>
  <si>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</si>
  <si>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</si>
  <si>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</si>
  <si>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</si>
  <si>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</si>
  <si>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</si>
  <si>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</si>
  <si>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</si>
  <si>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</si>
  <si>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</si>
  <si>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</si>
  <si>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</si>
  <si>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</si>
  <si>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</si>
  <si>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</si>
  <si>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</si>
  <si>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</si>
  <si>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</si>
  <si>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</si>
  <si>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</si>
  <si>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</si>
  <si>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</si>
  <si>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</si>
  <si>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</si>
  <si>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</si>
  <si>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</si>
  <si>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</si>
  <si>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</si>
  <si>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</si>
  <si>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</si>
  <si>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</si>
  <si>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</si>
  <si>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</si>
  <si>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</si>
  <si>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</si>
  <si>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</si>
  <si>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</si>
  <si>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</si>
  <si>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</si>
  <si>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</si>
  <si>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</si>
  <si>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</si>
  <si>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</si>
  <si>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</si>
  <si>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</si>
  <si>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</si>
  <si>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</si>
  <si>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</si>
  <si>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</si>
  <si>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</si>
  <si>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</si>
  <si>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</si>
  <si>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</si>
  <si>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</si>
  <si>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</si>
  <si>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</si>
  <si>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</si>
  <si>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</si>
  <si>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</si>
  <si>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</si>
  <si>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</si>
  <si>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</si>
  <si>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</si>
  <si>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</si>
  <si>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</si>
  <si>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</si>
  <si>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</si>
  <si>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</si>
  <si>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</si>
  <si>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</si>
  <si>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</si>
  <si>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</si>
  <si>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</si>
  <si>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</si>
  <si>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</si>
  <si>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</si>
  <si>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</si>
  <si>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</si>
  <si>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</si>
  <si>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</si>
  <si>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</si>
  <si>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</si>
  <si>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</si>
  <si>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</si>
  <si>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</si>
  <si>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</si>
  <si>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</si>
  <si>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</si>
  <si>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</si>
  <si>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</si>
  <si>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</si>
  <si>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</si>
  <si>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</si>
  <si>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</si>
  <si>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</si>
  <si>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</si>
  <si>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</si>
  <si>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</si>
  <si>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</si>
  <si>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</si>
  <si>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</si>
  <si>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</si>
  <si>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</si>
  <si>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</si>
  <si>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</si>
  <si>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</si>
  <si>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</si>
  <si>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</si>
  <si>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</si>
  <si>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</si>
  <si>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</si>
  <si>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</si>
  <si>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</si>
  <si>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</si>
  <si>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</si>
  <si>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</si>
  <si>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</si>
  <si>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</si>
  <si>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</si>
  <si>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</si>
  <si>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</si>
  <si>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</si>
  <si>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</si>
  <si>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</si>
  <si>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</si>
  <si>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</si>
  <si>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</si>
  <si>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</si>
  <si>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</si>
  <si>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</si>
  <si>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</si>
  <si>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</si>
  <si>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</si>
  <si>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</si>
  <si>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</si>
  <si>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</si>
  <si>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</si>
  <si>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</si>
  <si>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</si>
  <si>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</si>
  <si>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</si>
  <si>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</si>
  <si>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</si>
  <si>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</si>
  <si>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</si>
  <si>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</si>
  <si>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</si>
  <si>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</si>
  <si>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</si>
  <si>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</si>
  <si>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</si>
  <si>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</si>
  <si>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</si>
  <si>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</si>
  <si>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</si>
  <si>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</si>
  <si>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</si>
  <si>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</si>
  <si>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</si>
  <si>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</si>
  <si>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</si>
  <si>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</si>
  <si>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</si>
  <si>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</si>
  <si>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</si>
  <si>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</si>
  <si>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</si>
  <si>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</si>
  <si>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</si>
  <si>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</si>
  <si>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</si>
  <si>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</si>
  <si>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</si>
  <si>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</si>
  <si>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</si>
  <si>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</si>
  <si>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</si>
  <si>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</si>
  <si>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</si>
  <si>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</si>
  <si>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</si>
  <si>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</si>
  <si>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</si>
  <si>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</si>
  <si>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</si>
  <si>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</si>
  <si>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</si>
  <si>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</si>
  <si>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</si>
  <si>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</si>
  <si>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</si>
  <si>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</si>
  <si>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</si>
  <si>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</si>
  <si>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</si>
  <si>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</si>
  <si>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</si>
  <si>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</si>
  <si>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</si>
  <si>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</si>
  <si>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</si>
  <si>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</si>
  <si>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</si>
  <si>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</si>
  <si>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</si>
  <si>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</si>
  <si>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</si>
  <si>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</si>
  <si>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</si>
  <si>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</si>
  <si>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</si>
  <si>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</si>
  <si>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</si>
  <si>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</si>
  <si>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</si>
  <si>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</si>
  <si>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</si>
  <si>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</si>
  <si>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</si>
  <si>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</si>
  <si>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</si>
  <si>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</si>
  <si>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</si>
  <si>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</si>
  <si>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</si>
  <si>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</si>
  <si>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</si>
  <si>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</si>
  <si>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</si>
  <si>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</si>
  <si>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</si>
  <si>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</si>
  <si>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</si>
  <si>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</si>
  <si>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</si>
  <si>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</si>
  <si>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</si>
  <si>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</si>
  <si>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</si>
  <si>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</si>
  <si>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</si>
  <si>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</si>
  <si>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</si>
  <si>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</si>
  <si>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</si>
  <si>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</si>
  <si>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</si>
  <si>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</si>
  <si>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</si>
  <si>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</si>
  <si>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</si>
  <si>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</si>
  <si>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</si>
  <si>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</si>
  <si>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</si>
  <si>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</si>
  <si>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</si>
  <si>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</si>
  <si>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</si>
  <si>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</si>
  <si>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</si>
  <si>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</si>
  <si>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</si>
  <si>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</si>
  <si>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</si>
  <si>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</si>
  <si>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</si>
  <si>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</si>
  <si>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</si>
  <si>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</si>
  <si>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</si>
  <si>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</si>
  <si>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</si>
  <si>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</si>
  <si>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</si>
  <si>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</si>
  <si>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</si>
  <si>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</si>
  <si>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</si>
  <si>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</si>
  <si>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</si>
  <si>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</si>
  <si>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</si>
  <si>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</si>
  <si>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</si>
  <si>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</si>
  <si>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</si>
  <si>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</si>
  <si>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</si>
  <si>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</si>
  <si>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</si>
  <si>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</si>
  <si>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</si>
  <si>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</si>
  <si>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</si>
  <si>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</si>
  <si>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</si>
  <si>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</si>
  <si>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</si>
  <si>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</si>
  <si>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</si>
  <si>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</si>
  <si>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</si>
  <si>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</si>
  <si>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</si>
  <si>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</si>
  <si>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</si>
  <si>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</si>
  <si>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</si>
  <si>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</si>
  <si>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</si>
  <si>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</si>
  <si>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</si>
  <si>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</si>
  <si>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</si>
  <si>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</si>
  <si>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</si>
  <si>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</si>
  <si>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</si>
  <si>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</si>
  <si>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</si>
  <si>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</si>
  <si>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</si>
  <si>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</si>
  <si>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</si>
  <si>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</si>
  <si>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</si>
  <si>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</si>
  <si>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</si>
  <si>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</si>
  <si>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</si>
  <si>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</si>
  <si>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</si>
  <si>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</si>
  <si>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</si>
  <si>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</si>
  <si>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</si>
  <si>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</si>
  <si>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</si>
  <si>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</si>
  <si>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</si>
  <si>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</si>
  <si>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</si>
  <si>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</si>
  <si>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</si>
  <si>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</si>
  <si>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</si>
  <si>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</si>
  <si>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</si>
  <si>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</si>
  <si>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</si>
  <si>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</si>
  <si>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</si>
  <si>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</si>
  <si>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</si>
  <si>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</si>
  <si>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</si>
  <si>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</si>
  <si>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</si>
  <si>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</si>
  <si>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</si>
  <si>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</si>
  <si>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</si>
  <si>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</si>
  <si>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</si>
  <si>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</si>
  <si>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</si>
  <si>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</si>
  <si>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</si>
  <si>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</si>
  <si>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</si>
  <si>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</si>
  <si>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</si>
  <si>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</si>
  <si>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</si>
  <si>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</si>
  <si>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</si>
  <si>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</si>
  <si>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</si>
  <si>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</si>
  <si>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</si>
  <si>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</si>
  <si>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</si>
  <si>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</si>
  <si>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</si>
  <si>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</si>
  <si>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</si>
  <si>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</si>
  <si>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</si>
  <si>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</si>
  <si>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</si>
  <si>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</si>
  <si>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</si>
  <si>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</si>
  <si>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</si>
  <si>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</si>
  <si>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</si>
  <si>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</si>
  <si>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</si>
  <si>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</si>
  <si>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</si>
  <si>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</si>
  <si>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</si>
  <si>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</si>
  <si>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</si>
  <si>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</si>
  <si>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</si>
  <si>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</si>
  <si>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</si>
  <si>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</si>
  <si>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</si>
  <si>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</si>
  <si>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</si>
  <si>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</si>
  <si>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</si>
  <si>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</si>
  <si>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</si>
  <si>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</si>
  <si>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</si>
  <si>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</si>
  <si>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</si>
  <si>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</si>
  <si>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</si>
  <si>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</si>
  <si>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</si>
  <si>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</si>
  <si>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</si>
  <si>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</si>
  <si>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</si>
  <si>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</si>
  <si>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</si>
  <si>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</si>
  <si>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</si>
  <si>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</si>
  <si>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</si>
  <si>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</si>
  <si>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</si>
  <si>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</si>
  <si>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</si>
  <si>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</si>
  <si>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</si>
  <si>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</si>
  <si>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</si>
  <si>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</si>
  <si>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</si>
  <si>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</si>
  <si>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</si>
  <si>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</si>
  <si>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</si>
  <si>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</si>
  <si>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</si>
  <si>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</si>
  <si>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</si>
  <si>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</si>
  <si>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</si>
  <si>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</si>
  <si>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</si>
  <si>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</si>
  <si>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</si>
  <si>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</si>
  <si>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</si>
  <si>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</si>
  <si>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</si>
  <si>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</si>
  <si>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</si>
  <si>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</si>
  <si>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</si>
  <si>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</si>
  <si>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</si>
  <si>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</si>
  <si>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</si>
  <si>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</si>
  <si>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</si>
  <si>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</si>
  <si>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</si>
  <si>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</si>
  <si>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</si>
  <si>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</si>
  <si>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</si>
  <si>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</si>
  <si>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</si>
  <si>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</si>
  <si>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</si>
  <si>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</si>
  <si>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</si>
  <si>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</si>
  <si>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</si>
  <si>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</si>
  <si>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</si>
  <si>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</si>
  <si>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</si>
  <si>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</si>
  <si>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</si>
  <si>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</si>
  <si>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</si>
  <si>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</si>
  <si>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</si>
  <si>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</si>
  <si>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</si>
  <si>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</si>
  <si>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</si>
  <si>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</si>
  <si>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</si>
  <si>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</si>
  <si>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</si>
  <si>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</si>
  <si>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</si>
  <si>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</si>
  <si>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</si>
  <si>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</si>
  <si>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</si>
  <si>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</si>
  <si>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</si>
  <si>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</si>
  <si>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</si>
  <si>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</si>
  <si>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</si>
  <si>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</si>
  <si>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</si>
  <si>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</si>
  <si>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</si>
  <si>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</si>
  <si>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</si>
  <si>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</si>
  <si>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</si>
  <si>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</si>
  <si>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</si>
  <si>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</si>
  <si>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</si>
  <si>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</si>
  <si>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</si>
  <si>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</si>
  <si>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</si>
  <si>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</si>
  <si>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</si>
  <si>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</si>
  <si>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</si>
  <si>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</si>
  <si>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</si>
  <si>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</si>
  <si>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</si>
  <si>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</si>
  <si>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</si>
  <si>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</si>
  <si>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</si>
  <si>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</si>
  <si>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</si>
  <si>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</si>
  <si>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</si>
  <si>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</si>
  <si>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</si>
  <si>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</si>
  <si>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</si>
  <si>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</si>
  <si>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</si>
  <si>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</si>
  <si>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</si>
  <si>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</si>
  <si>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</si>
  <si>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</si>
  <si>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</si>
  <si>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</si>
  <si>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</si>
  <si>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</si>
  <si>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</si>
  <si>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</si>
  <si>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</si>
  <si>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</si>
  <si>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</si>
  <si>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</si>
  <si>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</si>
  <si>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</si>
  <si>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</si>
  <si>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</si>
  <si>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</si>
  <si>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</si>
  <si>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</si>
  <si>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</si>
  <si>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</si>
  <si>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</si>
  <si>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</si>
  <si>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</si>
  <si>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</si>
  <si>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</si>
  <si>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</si>
  <si>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</si>
  <si>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</si>
  <si>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</si>
  <si>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</si>
  <si>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</si>
  <si>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</si>
  <si>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</si>
  <si>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</si>
  <si>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</si>
  <si>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</si>
  <si>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</si>
  <si>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</si>
  <si>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</si>
  <si>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</si>
  <si>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</si>
  <si>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</si>
  <si>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</si>
  <si>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</si>
  <si>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</si>
  <si>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</si>
  <si>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</si>
  <si>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</si>
  <si>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</si>
  <si>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</si>
  <si>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</si>
  <si>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</si>
  <si>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</si>
  <si>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</si>
  <si>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</si>
  <si>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</si>
  <si>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</si>
  <si>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</si>
  <si>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</si>
  <si>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</si>
  <si>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</si>
  <si>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</si>
  <si>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</si>
  <si>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</si>
  <si>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</si>
  <si>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</si>
  <si>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</si>
  <si>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</si>
  <si>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</si>
  <si>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</si>
  <si>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</si>
  <si>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</si>
  <si>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</si>
  <si>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</si>
  <si>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</si>
  <si>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</si>
  <si>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</si>
  <si>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</si>
  <si>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</si>
  <si>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</si>
  <si>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</si>
  <si>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</si>
  <si>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</si>
  <si>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</si>
  <si>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</si>
  <si>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</si>
  <si>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</si>
  <si>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</si>
  <si>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</si>
  <si>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</si>
  <si>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</si>
  <si>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</si>
  <si>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</si>
  <si>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</si>
  <si>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</si>
  <si>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</si>
  <si>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</si>
  <si>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</si>
  <si>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</si>
  <si>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</si>
  <si>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</si>
  <si>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</si>
  <si>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</si>
  <si>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</si>
  <si>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</si>
  <si>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</si>
  <si>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</si>
  <si>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</si>
  <si>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</si>
  <si>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</si>
  <si>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</si>
  <si>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</si>
  <si>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</si>
  <si>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</si>
  <si>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</si>
  <si>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</si>
  <si>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</si>
  <si>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</si>
  <si>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</si>
  <si>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</si>
  <si>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</si>
  <si>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</si>
  <si>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</si>
  <si>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</si>
  <si>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</si>
  <si>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</si>
  <si>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</si>
  <si>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</si>
  <si>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</si>
  <si>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</si>
  <si>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</si>
  <si>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</si>
  <si>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</si>
  <si>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</si>
  <si>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</si>
  <si>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</si>
  <si>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</si>
  <si>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</si>
  <si>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</si>
  <si>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</si>
  <si>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</si>
  <si>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</si>
  <si>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</si>
  <si>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</si>
  <si>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</si>
  <si>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</si>
  <si>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</si>
  <si>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</si>
  <si>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</si>
  <si>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</si>
  <si>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</si>
  <si>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</si>
  <si>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</si>
  <si>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</si>
  <si>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</si>
  <si>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</si>
  <si>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</si>
  <si>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</si>
  <si>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</si>
  <si>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</si>
  <si>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</si>
  <si>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</si>
  <si>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</si>
  <si>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</si>
  <si>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</si>
  <si>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</si>
  <si>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</si>
  <si>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</si>
  <si>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</si>
  <si>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</si>
  <si>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</si>
  <si>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</si>
  <si>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</si>
  <si>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</si>
  <si>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</si>
  <si>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</si>
  <si>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</si>
  <si>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</si>
  <si>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</si>
  <si>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</si>
  <si>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</si>
  <si>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</si>
  <si>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</si>
  <si>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</si>
  <si>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</si>
  <si>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</si>
  <si>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</si>
  <si>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</si>
  <si>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</si>
  <si>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</si>
  <si>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</si>
  <si>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</si>
  <si>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</si>
  <si>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</si>
  <si>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</si>
  <si>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</si>
  <si>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</si>
  <si>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</si>
  <si>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</si>
  <si>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</si>
  <si>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</si>
  <si>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</si>
  <si>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</si>
  <si>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</si>
  <si>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</si>
  <si>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</si>
  <si>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</si>
  <si>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</si>
  <si>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</si>
  <si>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</si>
  <si>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</si>
  <si>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</si>
  <si>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</si>
  <si>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</si>
  <si>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</si>
  <si>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</si>
  <si>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</si>
  <si>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</si>
  <si>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</si>
  <si>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</si>
  <si>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</si>
  <si>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</si>
  <si>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</si>
  <si>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</si>
  <si>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</si>
  <si>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</si>
  <si>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</si>
  <si>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</si>
  <si>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</si>
  <si>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</si>
  <si>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</si>
  <si>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</si>
  <si>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</si>
  <si>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</si>
  <si>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</si>
  <si>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</si>
  <si>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</si>
  <si>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</si>
  <si>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</si>
  <si>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</si>
  <si>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</si>
  <si>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</si>
  <si>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</si>
  <si>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</si>
  <si>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</si>
  <si>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</si>
  <si>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</si>
  <si>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</si>
  <si>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</si>
  <si>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</si>
  <si>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</si>
  <si>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</si>
  <si>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</si>
  <si>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</si>
  <si>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</si>
  <si>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</si>
  <si>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</si>
  <si>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</si>
  <si>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</si>
  <si>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</si>
  <si>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</si>
  <si>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</si>
  <si>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</si>
  <si>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</si>
  <si>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</si>
  <si>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</si>
  <si>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</si>
  <si>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</si>
  <si>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</si>
  <si>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</si>
  <si>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</si>
  <si>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</si>
  <si>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</si>
  <si>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</si>
  <si>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</si>
  <si>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</si>
  <si>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</si>
  <si>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</si>
  <si>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</si>
  <si>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</si>
  <si>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</si>
  <si>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</si>
  <si>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</si>
  <si>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</si>
  <si>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</si>
  <si>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</si>
  <si>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</si>
  <si>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</si>
  <si>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</si>
  <si>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</si>
  <si>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</si>
  <si>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</si>
  <si>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</si>
  <si>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</si>
  <si>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</si>
  <si>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</si>
  <si>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</si>
  <si>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</si>
  <si>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</si>
  <si>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</si>
  <si>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</si>
  <si>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</si>
  <si>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</si>
  <si>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</si>
  <si>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</si>
  <si>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</si>
  <si>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</si>
  <si>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</si>
  <si>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</si>
  <si>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</si>
  <si>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</si>
  <si>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</si>
  <si>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</si>
  <si>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Sistema DIF de Villa Guerrero, Jalisco</t>
  </si>
  <si>
    <t>DIRECTORA</t>
  </si>
  <si>
    <t>SISTEMA DIF DE VILLA GUERRERO</t>
  </si>
  <si>
    <t>CORDINADORA</t>
  </si>
  <si>
    <t>SECRETARIA</t>
  </si>
  <si>
    <t>COCINERAS</t>
  </si>
  <si>
    <t>AUXILIAR</t>
  </si>
  <si>
    <t>INTENDENCIA</t>
  </si>
  <si>
    <t>TERAPEUTA</t>
  </si>
  <si>
    <t>CHOFER</t>
  </si>
  <si>
    <t xml:space="preserve"> </t>
  </si>
  <si>
    <t>Atender a la Poblacion mas Vulnerable en condiciones de pobreza extrema, apoyando y orientando para una mejor estabilidad.</t>
  </si>
  <si>
    <t>Brindar  apoyos en atencion Psicologica, Asesoria Legal</t>
  </si>
  <si>
    <t>Brindar apoyo de alimentos a personas que se encuentra en extrema pobreza</t>
  </si>
  <si>
    <t>Brindar asistencia social</t>
  </si>
  <si>
    <t>Atender la desintegracion Familiar, brindando apoyo psicologico y Jurico</t>
  </si>
  <si>
    <t xml:space="preserve">Implementar programas para atender a los adultos mayores, niño y niñas. </t>
  </si>
  <si>
    <t>incrementar las solicitudes atendidas, en diferentes apoyos.</t>
  </si>
  <si>
    <t>velador</t>
  </si>
  <si>
    <t>A. Dif Municipal</t>
  </si>
  <si>
    <t>DIF MUNICIPAL</t>
  </si>
  <si>
    <t>Incrementar la asistencia social y la recreacion</t>
  </si>
  <si>
    <t xml:space="preserve">Mejorar el servicio en atencion de calidad a la Poblacion </t>
  </si>
  <si>
    <t>Disminuir las solicitudes de resago</t>
  </si>
  <si>
    <t xml:space="preserve">No. De solicitudes </t>
  </si>
  <si>
    <t>Reportes</t>
  </si>
  <si>
    <t>Dar respuesta de manera eficiente y lo mas pronto posible a las solicitudes de apoyo social, y psicologicas.</t>
  </si>
  <si>
    <t>Proporcionar el mejor servicio y asistencia social  a la ciudadania, en apoyos de atencion psicologica y social</t>
  </si>
  <si>
    <t>ascendente</t>
  </si>
  <si>
    <t>Trimestral</t>
  </si>
  <si>
    <t>Llevar a cabo las actividades y operaciones pertinentes para la gestion de apoyos sociales</t>
  </si>
  <si>
    <t>No. De apoyos obtenidos /No. De apoyos gestionados</t>
  </si>
  <si>
    <t>N. de apoyos</t>
  </si>
  <si>
    <t>Atender el mayor porcentaje de las solicitudes de atencion psicologica</t>
  </si>
  <si>
    <t>No. De atencion atendidas</t>
  </si>
  <si>
    <t>no. De casos dados de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</si>
</sst>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0.00;[Red]#,##0.00"/>
  </numFmts>
  <fonts count="46" x14ac:knownFonts="1">
    <font>
      <sz val="11"/>
      <color theme="1"/>
      <name val="Calibri"/>
      <family val="2"/>
      <scheme val="minor"/>
    </font>
    <font>
      <sz val="11"/>
      <color indexed="8"/>
      <name val="Calibri"/>
      <family val="2"/>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s>
  <borders count="16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s>
  <cellStyleXfs count="3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166" fontId="2"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2" fillId="0" borderId="0"/>
    <xf numFmtId="0" fontId="9" fillId="0" borderId="0"/>
    <xf numFmtId="0" fontId="8" fillId="0" borderId="0"/>
    <xf numFmtId="9" fontId="9"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917">
    <xf numFmtId="0" fontId="0" fillId="0" borderId="0" xfId="0"/>
    <xf numFmtId="0" fontId="0" fillId="0" borderId="0" xfId="0" applyFill="1"/>
    <xf numFmtId="0" fontId="13" fillId="0" borderId="0" xfId="0" applyFont="1"/>
    <xf numFmtId="0" fontId="14" fillId="0" borderId="0" xfId="0" applyFont="1"/>
    <xf numFmtId="0" fontId="14" fillId="0" borderId="0" xfId="0" applyFont="1" applyFill="1" applyProtection="1"/>
    <xf numFmtId="42" fontId="15" fillId="14" borderId="49" xfId="25" applyNumberFormat="1" applyFont="1" applyFill="1" applyBorder="1" applyAlignment="1" applyProtection="1">
      <alignment vertical="center"/>
      <protection locked="0"/>
    </xf>
    <xf numFmtId="42" fontId="15" fillId="0" borderId="49" xfId="25" applyNumberFormat="1" applyFont="1" applyFill="1" applyBorder="1" applyAlignment="1" applyProtection="1">
      <alignment vertical="center"/>
      <protection locked="0"/>
    </xf>
    <xf numFmtId="42" fontId="15" fillId="0" borderId="50" xfId="25" applyNumberFormat="1" applyFont="1" applyFill="1" applyBorder="1" applyAlignment="1" applyProtection="1">
      <alignment vertical="center"/>
      <protection locked="0"/>
    </xf>
    <xf numFmtId="0" fontId="14" fillId="0" borderId="0" xfId="0" applyFont="1" applyFill="1" applyAlignment="1" applyProtection="1">
      <alignment horizontal="center"/>
    </xf>
    <xf numFmtId="0" fontId="14" fillId="0" borderId="51" xfId="0" applyFont="1" applyFill="1" applyBorder="1" applyAlignment="1" applyProtection="1">
      <alignment horizontal="center" vertical="center"/>
    </xf>
    <xf numFmtId="0" fontId="14" fillId="0" borderId="51" xfId="0" applyFont="1" applyFill="1" applyBorder="1" applyAlignment="1" applyProtection="1">
      <alignment vertical="center" wrapText="1"/>
    </xf>
    <xf numFmtId="3" fontId="14" fillId="0" borderId="51" xfId="0" applyNumberFormat="1" applyFont="1" applyFill="1" applyBorder="1" applyAlignment="1" applyProtection="1">
      <alignment vertical="center"/>
    </xf>
    <xf numFmtId="10" fontId="14" fillId="0" borderId="51" xfId="0" applyNumberFormat="1" applyFont="1" applyFill="1" applyBorder="1" applyAlignment="1" applyProtection="1">
      <alignment horizontal="center" vertical="center"/>
    </xf>
    <xf numFmtId="0" fontId="14" fillId="0" borderId="51" xfId="0" applyFont="1" applyFill="1" applyBorder="1" applyAlignment="1" applyProtection="1">
      <alignment vertical="center"/>
    </xf>
    <xf numFmtId="41" fontId="14" fillId="0" borderId="51" xfId="0" applyNumberFormat="1" applyFont="1" applyFill="1" applyBorder="1" applyAlignment="1" applyProtection="1">
      <alignment vertical="center"/>
    </xf>
    <xf numFmtId="41" fontId="14" fillId="0" borderId="0" xfId="0" applyNumberFormat="1" applyFont="1" applyFill="1" applyProtection="1"/>
    <xf numFmtId="9" fontId="14" fillId="0" borderId="0" xfId="0" applyNumberFormat="1" applyFont="1" applyFill="1" applyAlignment="1" applyProtection="1">
      <alignment horizontal="center" vertical="center"/>
    </xf>
    <xf numFmtId="0" fontId="13" fillId="0" borderId="0" xfId="0" applyFont="1" applyFill="1" applyProtection="1"/>
    <xf numFmtId="42" fontId="16" fillId="14" borderId="49" xfId="25" applyNumberFormat="1" applyFont="1" applyFill="1" applyBorder="1" applyAlignment="1" applyProtection="1">
      <alignment vertical="center"/>
      <protection locked="0"/>
    </xf>
    <xf numFmtId="42" fontId="16" fillId="0" borderId="49" xfId="25" applyNumberFormat="1" applyFont="1" applyFill="1" applyBorder="1" applyAlignment="1" applyProtection="1">
      <alignment vertical="center"/>
      <protection locked="0"/>
    </xf>
    <xf numFmtId="0" fontId="16" fillId="0" borderId="0" xfId="0" applyFont="1" applyFill="1" applyBorder="1" applyAlignment="1">
      <alignment vertical="center" wrapText="1"/>
    </xf>
    <xf numFmtId="168" fontId="16" fillId="15" borderId="1" xfId="0" applyNumberFormat="1" applyFont="1" applyFill="1" applyBorder="1" applyAlignment="1">
      <alignment horizontal="center" vertical="center"/>
    </xf>
    <xf numFmtId="168" fontId="16" fillId="15" borderId="2" xfId="0" applyNumberFormat="1" applyFont="1" applyFill="1" applyBorder="1" applyAlignment="1">
      <alignment horizontal="center" vertical="center"/>
    </xf>
    <xf numFmtId="0" fontId="16" fillId="15" borderId="1" xfId="0" applyFont="1" applyFill="1" applyBorder="1" applyAlignment="1">
      <alignment horizontal="left" vertical="center" wrapText="1"/>
    </xf>
    <xf numFmtId="0" fontId="16" fillId="15" borderId="3" xfId="0" applyFont="1" applyFill="1" applyBorder="1" applyAlignment="1">
      <alignment horizontal="left" vertical="center" wrapText="1"/>
    </xf>
    <xf numFmtId="0" fontId="0" fillId="0" borderId="0" xfId="0" applyFont="1" applyFill="1" applyProtection="1"/>
    <xf numFmtId="0" fontId="17" fillId="0" borderId="0" xfId="0" applyFont="1" applyFill="1" applyAlignment="1" applyProtection="1"/>
    <xf numFmtId="0" fontId="0" fillId="0" borderId="0" xfId="0" applyFont="1" applyFill="1" applyAlignment="1" applyProtection="1">
      <alignment horizontal="center"/>
    </xf>
    <xf numFmtId="3" fontId="0" fillId="0" borderId="51" xfId="0" applyNumberFormat="1" applyFont="1" applyFill="1" applyBorder="1" applyAlignment="1" applyProtection="1">
      <alignment vertical="center"/>
    </xf>
    <xf numFmtId="10" fontId="0" fillId="0" borderId="51" xfId="0" applyNumberFormat="1" applyFont="1" applyFill="1" applyBorder="1" applyAlignment="1" applyProtection="1">
      <alignment horizontal="center" vertical="center"/>
    </xf>
    <xf numFmtId="0" fontId="12" fillId="0" borderId="0" xfId="0" applyFont="1" applyFill="1" applyAlignment="1" applyProtection="1">
      <alignment horizontal="center"/>
    </xf>
    <xf numFmtId="41" fontId="0" fillId="0" borderId="51"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4" fillId="0" borderId="0" xfId="0" applyNumberFormat="1" applyFont="1" applyAlignment="1">
      <alignment horizontal="right" vertical="center"/>
    </xf>
    <xf numFmtId="0" fontId="12" fillId="0" borderId="0" xfId="0" applyFont="1"/>
    <xf numFmtId="0" fontId="14" fillId="0" borderId="0" xfId="0" applyFont="1" applyFill="1" applyBorder="1" applyAlignment="1">
      <alignment horizontal="center" vertical="center"/>
    </xf>
    <xf numFmtId="0" fontId="14" fillId="0" borderId="0" xfId="0" applyFont="1" applyFill="1" applyBorder="1" applyAlignment="1">
      <alignment vertical="center" wrapText="1"/>
    </xf>
    <xf numFmtId="0" fontId="18" fillId="0" borderId="0" xfId="0" applyFont="1" applyFill="1" applyBorder="1" applyAlignment="1">
      <alignment vertical="center" wrapText="1"/>
    </xf>
    <xf numFmtId="0" fontId="0" fillId="0" borderId="0" xfId="0" applyFill="1" applyBorder="1"/>
    <xf numFmtId="0" fontId="13" fillId="0" borderId="0" xfId="0" applyFont="1" applyFill="1" applyAlignment="1">
      <alignment horizontal="justify" vertical="center" wrapText="1"/>
    </xf>
    <xf numFmtId="0" fontId="13" fillId="13" borderId="0" xfId="0" applyFont="1" applyFill="1"/>
    <xf numFmtId="164" fontId="13" fillId="0" borderId="0" xfId="0" applyNumberFormat="1" applyFont="1" applyFill="1" applyBorder="1" applyAlignment="1">
      <alignment horizontal="center" vertical="center"/>
    </xf>
    <xf numFmtId="0" fontId="13" fillId="0" borderId="0" xfId="0" applyFont="1" applyFill="1" applyAlignment="1">
      <alignment vertical="center" wrapText="1"/>
    </xf>
    <xf numFmtId="0" fontId="13" fillId="13" borderId="0" xfId="0" applyFont="1" applyFill="1" applyAlignment="1">
      <alignment vertical="center" wrapText="1"/>
    </xf>
    <xf numFmtId="164" fontId="13" fillId="13" borderId="0" xfId="0" applyNumberFormat="1" applyFont="1" applyFill="1" applyBorder="1" applyAlignment="1">
      <alignment horizontal="center" vertical="center"/>
    </xf>
    <xf numFmtId="164" fontId="13" fillId="0" borderId="0" xfId="0" applyNumberFormat="1" applyFont="1" applyFill="1" applyAlignment="1">
      <alignment horizontal="center" vertical="center"/>
    </xf>
    <xf numFmtId="0" fontId="13" fillId="0" borderId="0" xfId="0" applyFont="1" applyFill="1"/>
    <xf numFmtId="170" fontId="14" fillId="0" borderId="0" xfId="0" applyNumberFormat="1" applyFont="1" applyFill="1" applyBorder="1" applyAlignment="1">
      <alignment horizontal="right" vertical="center"/>
    </xf>
    <xf numFmtId="0" fontId="12" fillId="0" borderId="0" xfId="0" applyFont="1" applyFill="1" applyAlignment="1">
      <alignment horizontal="justify" vertical="center" wrapText="1"/>
    </xf>
    <xf numFmtId="0" fontId="0" fillId="0" borderId="0" xfId="0" applyFill="1" applyAlignment="1">
      <alignment horizontal="justify" vertical="center" wrapText="1"/>
    </xf>
    <xf numFmtId="170" fontId="14" fillId="0" borderId="0" xfId="0" applyNumberFormat="1"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8" fillId="0" borderId="0" xfId="0" applyFont="1" applyFill="1" applyAlignment="1">
      <alignment vertical="center" wrapText="1"/>
    </xf>
    <xf numFmtId="42" fontId="15" fillId="0" borderId="49" xfId="0" applyNumberFormat="1" applyFont="1" applyFill="1" applyBorder="1" applyAlignment="1" applyProtection="1">
      <alignment horizontal="center" vertical="center"/>
      <protection locked="0"/>
    </xf>
    <xf numFmtId="168" fontId="16" fillId="0" borderId="52" xfId="0" applyNumberFormat="1" applyFont="1" applyFill="1" applyBorder="1" applyAlignment="1" applyProtection="1">
      <alignment horizontal="center" vertical="center"/>
    </xf>
    <xf numFmtId="42" fontId="16" fillId="0" borderId="49" xfId="0" applyNumberFormat="1" applyFont="1" applyFill="1" applyBorder="1" applyAlignment="1" applyProtection="1">
      <alignment horizontal="center" vertical="center"/>
      <protection locked="0"/>
    </xf>
    <xf numFmtId="0" fontId="14" fillId="0" borderId="4" xfId="0" applyFont="1" applyBorder="1" applyProtection="1">
      <protection locked="0"/>
    </xf>
    <xf numFmtId="0" fontId="14" fillId="0" borderId="0" xfId="0" applyFont="1" applyBorder="1" applyProtection="1">
      <protection locked="0"/>
    </xf>
    <xf numFmtId="167" fontId="14" fillId="0" borderId="0" xfId="24" applyNumberFormat="1" applyFont="1" applyBorder="1" applyAlignment="1" applyProtection="1">
      <protection locked="0"/>
    </xf>
    <xf numFmtId="0" fontId="14" fillId="0" borderId="5" xfId="0" applyFont="1" applyBorder="1" applyProtection="1">
      <protection locked="0"/>
    </xf>
    <xf numFmtId="0" fontId="0" fillId="0" borderId="53" xfId="0" applyFill="1" applyBorder="1" applyAlignment="1" applyProtection="1">
      <alignment horizontal="right"/>
      <protection locked="0"/>
    </xf>
    <xf numFmtId="168" fontId="14" fillId="0" borderId="53" xfId="0" applyNumberFormat="1" applyFont="1" applyBorder="1" applyAlignment="1" applyProtection="1">
      <alignment horizontal="center" vertical="center"/>
      <protection locked="0"/>
    </xf>
    <xf numFmtId="0" fontId="14" fillId="0" borderId="53" xfId="0" applyFont="1" applyFill="1" applyBorder="1" applyAlignment="1" applyProtection="1">
      <alignment wrapText="1"/>
      <protection locked="0"/>
    </xf>
    <xf numFmtId="0" fontId="14" fillId="0" borderId="0" xfId="0" applyFont="1" applyFill="1" applyBorder="1" applyProtection="1"/>
    <xf numFmtId="168" fontId="15"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3" fillId="0" borderId="0" xfId="0" applyFont="1" applyBorder="1"/>
    <xf numFmtId="0" fontId="0" fillId="0" borderId="0" xfId="0" applyBorder="1" applyAlignment="1">
      <alignment horizontal="left"/>
    </xf>
    <xf numFmtId="0" fontId="20"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14"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21" fillId="0" borderId="6" xfId="0" applyFont="1" applyBorder="1" applyAlignment="1" applyProtection="1">
      <alignment vertical="top"/>
      <protection locked="0"/>
    </xf>
    <xf numFmtId="0" fontId="21" fillId="0" borderId="8" xfId="0" applyFont="1" applyBorder="1" applyAlignment="1" applyProtection="1">
      <alignment vertical="top"/>
      <protection locked="0"/>
    </xf>
    <xf numFmtId="0" fontId="20" fillId="0" borderId="0" xfId="0" applyFont="1" applyBorder="1" applyAlignment="1" applyProtection="1">
      <alignment vertical="top" wrapText="1"/>
      <protection locked="0"/>
    </xf>
    <xf numFmtId="167" fontId="21" fillId="0" borderId="8" xfId="24" applyNumberFormat="1" applyFont="1" applyBorder="1" applyAlignment="1" applyProtection="1">
      <alignment vertical="center"/>
      <protection locked="0"/>
    </xf>
    <xf numFmtId="167" fontId="18" fillId="0" borderId="0" xfId="24" applyNumberFormat="1" applyFont="1" applyFill="1" applyBorder="1" applyAlignment="1" applyProtection="1"/>
    <xf numFmtId="3" fontId="14" fillId="0" borderId="0" xfId="0" applyNumberFormat="1" applyFont="1"/>
    <xf numFmtId="169" fontId="14" fillId="0" borderId="0" xfId="0" applyNumberFormat="1" applyFont="1"/>
    <xf numFmtId="0" fontId="16" fillId="0" borderId="52" xfId="25" applyFont="1" applyFill="1" applyBorder="1" applyAlignment="1" applyProtection="1">
      <alignment horizontal="center" vertical="center"/>
    </xf>
    <xf numFmtId="0" fontId="0" fillId="0" borderId="0" xfId="0" applyBorder="1"/>
    <xf numFmtId="168" fontId="16" fillId="0" borderId="54" xfId="0" applyNumberFormat="1" applyFont="1" applyFill="1" applyBorder="1" applyAlignment="1" applyProtection="1">
      <alignment horizontal="center" vertical="center"/>
    </xf>
    <xf numFmtId="42" fontId="16" fillId="14" borderId="50" xfId="25" applyNumberFormat="1" applyFont="1" applyFill="1" applyBorder="1" applyAlignment="1" applyProtection="1">
      <alignment vertical="center"/>
      <protection locked="0"/>
    </xf>
    <xf numFmtId="168" fontId="16" fillId="0" borderId="55" xfId="0" applyNumberFormat="1" applyFont="1" applyFill="1" applyBorder="1" applyAlignment="1" applyProtection="1">
      <alignment horizontal="center" vertical="center"/>
    </xf>
    <xf numFmtId="42" fontId="16" fillId="0" borderId="56" xfId="25" applyNumberFormat="1" applyFont="1" applyFill="1" applyBorder="1" applyAlignment="1" applyProtection="1">
      <alignment vertical="center"/>
      <protection locked="0"/>
    </xf>
    <xf numFmtId="0" fontId="0" fillId="16" borderId="0" xfId="0" applyFont="1" applyFill="1"/>
    <xf numFmtId="0" fontId="12" fillId="17" borderId="0" xfId="0" applyFont="1" applyFill="1" applyAlignment="1">
      <alignment horizontal="center" vertical="center" wrapText="1"/>
    </xf>
    <xf numFmtId="0" fontId="17" fillId="0" borderId="0" xfId="0" applyFont="1" applyAlignment="1">
      <alignment vertical="center"/>
    </xf>
    <xf numFmtId="0" fontId="18" fillId="0" borderId="0" xfId="0" applyFont="1" applyFill="1" applyAlignment="1" applyProtection="1">
      <alignment vertical="center"/>
    </xf>
    <xf numFmtId="42" fontId="15" fillId="0" borderId="56" xfId="25" applyNumberFormat="1" applyFont="1" applyFill="1" applyBorder="1" applyAlignment="1" applyProtection="1">
      <alignment horizontal="left" vertical="center"/>
      <protection locked="0"/>
    </xf>
    <xf numFmtId="3" fontId="0" fillId="0" borderId="0" xfId="0" applyNumberFormat="1"/>
    <xf numFmtId="3" fontId="14" fillId="0" borderId="0" xfId="0" applyNumberFormat="1" applyFont="1" applyAlignment="1">
      <alignment horizontal="right" vertical="center"/>
    </xf>
    <xf numFmtId="42" fontId="15" fillId="15" borderId="49" xfId="25" applyNumberFormat="1" applyFont="1" applyFill="1" applyBorder="1" applyAlignment="1" applyProtection="1">
      <alignment vertical="center"/>
    </xf>
    <xf numFmtId="42" fontId="15" fillId="15" borderId="56" xfId="25" applyNumberFormat="1" applyFont="1" applyFill="1" applyBorder="1" applyAlignment="1" applyProtection="1">
      <alignment horizontal="left" vertical="center"/>
    </xf>
    <xf numFmtId="42" fontId="16" fillId="15" borderId="49" xfId="25" applyNumberFormat="1" applyFont="1" applyFill="1" applyBorder="1" applyAlignment="1" applyProtection="1">
      <alignment vertical="center"/>
    </xf>
    <xf numFmtId="9" fontId="16" fillId="15" borderId="57" xfId="25" applyNumberFormat="1" applyFont="1" applyFill="1" applyBorder="1" applyAlignment="1" applyProtection="1">
      <alignment horizontal="center" vertical="center"/>
    </xf>
    <xf numFmtId="0" fontId="0" fillId="17" borderId="0" xfId="0" applyFont="1" applyFill="1" applyBorder="1"/>
    <xf numFmtId="0" fontId="12" fillId="17" borderId="0" xfId="0" applyFont="1" applyFill="1" applyBorder="1"/>
    <xf numFmtId="41" fontId="18" fillId="17" borderId="0" xfId="0" applyNumberFormat="1" applyFont="1" applyFill="1" applyAlignment="1">
      <alignment horizontal="right" vertical="center"/>
    </xf>
    <xf numFmtId="41" fontId="14" fillId="0" borderId="51" xfId="0" applyNumberFormat="1" applyFont="1" applyFill="1" applyBorder="1" applyAlignment="1" applyProtection="1">
      <alignment horizontal="left"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3" xfId="0" applyNumberFormat="1" applyFont="1" applyBorder="1" applyProtection="1">
      <protection locked="0"/>
    </xf>
    <xf numFmtId="0" fontId="23"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5" fillId="15" borderId="58" xfId="0" applyFont="1" applyFill="1" applyBorder="1" applyAlignment="1" applyProtection="1">
      <alignment horizontal="left" vertical="center" wrapText="1"/>
    </xf>
    <xf numFmtId="41" fontId="18" fillId="18" borderId="58" xfId="0" applyNumberFormat="1" applyFont="1" applyFill="1" applyBorder="1" applyAlignment="1" applyProtection="1">
      <alignment horizontal="right" vertical="center"/>
    </xf>
    <xf numFmtId="0" fontId="26" fillId="0" borderId="58" xfId="0" applyFont="1" applyFill="1" applyBorder="1" applyAlignment="1" applyProtection="1">
      <alignment horizontal="left" vertical="center" wrapText="1"/>
    </xf>
    <xf numFmtId="41" fontId="25" fillId="15" borderId="58" xfId="0" applyNumberFormat="1" applyFont="1" applyFill="1" applyBorder="1" applyAlignment="1" applyProtection="1">
      <alignment horizontal="right" vertical="center"/>
    </xf>
    <xf numFmtId="0" fontId="0" fillId="0" borderId="59" xfId="0" applyFill="1" applyBorder="1" applyAlignment="1" applyProtection="1">
      <alignment horizontal="right"/>
      <protection locked="0"/>
    </xf>
    <xf numFmtId="168" fontId="14" fillId="0" borderId="60" xfId="0" applyNumberFormat="1" applyFont="1" applyBorder="1" applyAlignment="1" applyProtection="1">
      <alignment horizontal="center" vertical="center"/>
      <protection locked="0"/>
    </xf>
    <xf numFmtId="0" fontId="14" fillId="0" borderId="60" xfId="0" applyFont="1" applyFill="1" applyBorder="1" applyAlignment="1" applyProtection="1">
      <alignment wrapText="1"/>
      <protection locked="0"/>
    </xf>
    <xf numFmtId="41" fontId="0" fillId="0" borderId="60" xfId="0" applyNumberFormat="1" applyFont="1" applyBorder="1" applyProtection="1">
      <protection locked="0"/>
    </xf>
    <xf numFmtId="0" fontId="0" fillId="0" borderId="60" xfId="0" applyFill="1" applyBorder="1" applyAlignment="1" applyProtection="1">
      <alignment horizontal="right"/>
      <protection locked="0"/>
    </xf>
    <xf numFmtId="0" fontId="12" fillId="0" borderId="58" xfId="0" applyFont="1" applyBorder="1" applyAlignment="1" applyProtection="1">
      <alignment horizontal="right" vertical="center" wrapText="1"/>
      <protection locked="0"/>
    </xf>
    <xf numFmtId="41" fontId="0" fillId="0" borderId="58" xfId="0" applyNumberFormat="1" applyBorder="1" applyAlignment="1" applyProtection="1">
      <alignment horizontal="right" vertical="center"/>
    </xf>
    <xf numFmtId="41" fontId="12" fillId="0" borderId="58" xfId="0" applyNumberFormat="1" applyFont="1" applyBorder="1" applyAlignment="1" applyProtection="1">
      <alignment horizontal="right" vertical="center"/>
    </xf>
    <xf numFmtId="41" fontId="0" fillId="0" borderId="58" xfId="0" applyNumberFormat="1" applyBorder="1" applyAlignment="1" applyProtection="1">
      <alignment horizontal="right" vertical="center"/>
      <protection locked="0"/>
    </xf>
    <xf numFmtId="41" fontId="12" fillId="18"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protection locked="0"/>
    </xf>
    <xf numFmtId="41" fontId="0" fillId="0" borderId="58" xfId="0" applyNumberFormat="1" applyFont="1" applyBorder="1" applyAlignment="1" applyProtection="1">
      <alignment horizontal="right"/>
      <protection locked="0"/>
    </xf>
    <xf numFmtId="41" fontId="3" fillId="18" borderId="58" xfId="0" applyNumberFormat="1" applyFont="1" applyFill="1" applyBorder="1" applyAlignment="1" applyProtection="1">
      <alignment horizontal="right" vertical="center"/>
    </xf>
    <xf numFmtId="3" fontId="25" fillId="15" borderId="58" xfId="0" applyNumberFormat="1" applyFont="1" applyFill="1" applyBorder="1" applyAlignment="1" applyProtection="1">
      <alignment vertical="center"/>
    </xf>
    <xf numFmtId="41" fontId="25" fillId="18" borderId="58" xfId="0" applyNumberFormat="1" applyFont="1" applyFill="1" applyBorder="1" applyAlignment="1" applyProtection="1">
      <alignment horizontal="right" vertical="center"/>
    </xf>
    <xf numFmtId="0" fontId="27" fillId="18" borderId="58" xfId="0" applyFont="1" applyFill="1" applyBorder="1" applyAlignment="1" applyProtection="1">
      <alignment horizontal="left" vertical="center" wrapText="1"/>
    </xf>
    <xf numFmtId="0" fontId="28" fillId="18" borderId="58" xfId="0" applyFont="1" applyFill="1" applyBorder="1" applyAlignment="1" applyProtection="1">
      <alignment horizontal="left" vertical="center" wrapText="1"/>
    </xf>
    <xf numFmtId="41" fontId="25" fillId="16" borderId="58" xfId="0" applyNumberFormat="1" applyFont="1" applyFill="1" applyBorder="1" applyAlignment="1" applyProtection="1">
      <alignment horizontal="right" vertical="center"/>
    </xf>
    <xf numFmtId="0" fontId="25" fillId="15" borderId="58" xfId="0" applyFont="1" applyFill="1" applyBorder="1" applyAlignment="1" applyProtection="1">
      <alignment vertical="center" wrapText="1"/>
    </xf>
    <xf numFmtId="41" fontId="0" fillId="0" borderId="58" xfId="0" applyNumberFormat="1" applyFont="1" applyBorder="1" applyAlignment="1" applyProtection="1">
      <alignment horizontal="right" vertical="center"/>
    </xf>
    <xf numFmtId="0" fontId="26" fillId="0" borderId="58" xfId="0" applyFont="1" applyFill="1" applyBorder="1" applyAlignment="1" applyProtection="1">
      <alignment horizontal="justify" vertical="center" wrapText="1"/>
    </xf>
    <xf numFmtId="0" fontId="14" fillId="0" borderId="58" xfId="0" applyFont="1" applyBorder="1" applyAlignment="1" applyProtection="1">
      <alignment vertical="center" wrapText="1"/>
    </xf>
    <xf numFmtId="41" fontId="0" fillId="0" borderId="58" xfId="0" applyNumberFormat="1" applyFont="1" applyBorder="1" applyAlignment="1" applyProtection="1">
      <alignment horizontal="right"/>
    </xf>
    <xf numFmtId="0" fontId="26" fillId="0" borderId="58" xfId="0" applyFont="1" applyFill="1" applyBorder="1" applyAlignment="1" applyProtection="1">
      <alignment vertical="center" wrapText="1"/>
    </xf>
    <xf numFmtId="0" fontId="28" fillId="15" borderId="58" xfId="0" applyFont="1" applyFill="1" applyBorder="1" applyAlignment="1" applyProtection="1">
      <alignment vertical="center" wrapText="1"/>
    </xf>
    <xf numFmtId="41" fontId="4" fillId="0" borderId="58" xfId="0" applyNumberFormat="1" applyFont="1" applyBorder="1" applyAlignment="1" applyProtection="1">
      <alignment horizontal="right" vertical="center" wrapText="1"/>
    </xf>
    <xf numFmtId="3" fontId="12" fillId="18" borderId="58" xfId="0" applyNumberFormat="1" applyFont="1" applyFill="1" applyBorder="1" applyAlignment="1" applyProtection="1">
      <alignment vertical="center" wrapText="1"/>
    </xf>
    <xf numFmtId="41" fontId="4" fillId="0" borderId="58" xfId="0" applyNumberFormat="1" applyFont="1" applyBorder="1" applyAlignment="1" applyProtection="1">
      <alignment horizontal="right" vertical="center"/>
    </xf>
    <xf numFmtId="0" fontId="29" fillId="0" borderId="58" xfId="0" applyFont="1" applyFill="1" applyBorder="1" applyAlignment="1" applyProtection="1">
      <alignment horizontal="left" vertical="center" wrapText="1"/>
    </xf>
    <xf numFmtId="0" fontId="28" fillId="18" borderId="58" xfId="0" applyFont="1" applyFill="1" applyBorder="1" applyAlignment="1" applyProtection="1">
      <alignment vertical="center" wrapText="1"/>
    </xf>
    <xf numFmtId="41" fontId="1" fillId="0" borderId="58" xfId="0" applyNumberFormat="1" applyFont="1" applyBorder="1" applyAlignment="1" applyProtection="1">
      <alignment horizontal="right" vertical="center"/>
      <protection locked="0"/>
    </xf>
    <xf numFmtId="41" fontId="4" fillId="0" borderId="58" xfId="0" applyNumberFormat="1" applyFont="1" applyBorder="1" applyAlignment="1" applyProtection="1">
      <alignment horizontal="right" vertical="center"/>
      <protection locked="0"/>
    </xf>
    <xf numFmtId="41" fontId="3" fillId="0" borderId="58" xfId="0" applyNumberFormat="1" applyFont="1" applyBorder="1" applyAlignment="1" applyProtection="1">
      <alignment horizontal="right"/>
    </xf>
    <xf numFmtId="41" fontId="18" fillId="15" borderId="58" xfId="0" applyNumberFormat="1" applyFont="1" applyFill="1" applyBorder="1" applyAlignment="1" applyProtection="1">
      <alignment horizontal="right" vertical="center"/>
    </xf>
    <xf numFmtId="41" fontId="14" fillId="18" borderId="58" xfId="0" applyNumberFormat="1" applyFont="1" applyFill="1" applyBorder="1" applyAlignment="1" applyProtection="1">
      <alignment horizontal="right" vertical="center"/>
    </xf>
    <xf numFmtId="41" fontId="14" fillId="0" borderId="58" xfId="0" applyNumberFormat="1" applyFont="1" applyBorder="1" applyAlignment="1" applyProtection="1">
      <alignment horizontal="right" vertical="center"/>
      <protection locked="0"/>
    </xf>
    <xf numFmtId="41" fontId="14" fillId="0" borderId="58" xfId="0" applyNumberFormat="1" applyFont="1" applyFill="1" applyBorder="1" applyAlignment="1" applyProtection="1">
      <alignment horizontal="right" vertical="center"/>
      <protection locked="0"/>
    </xf>
    <xf numFmtId="41" fontId="14" fillId="0" borderId="58" xfId="0" applyNumberFormat="1" applyFont="1" applyFill="1" applyBorder="1" applyAlignment="1" applyProtection="1">
      <alignment horizontal="right" vertical="center"/>
    </xf>
    <xf numFmtId="0" fontId="12" fillId="0" borderId="0" xfId="0" applyFont="1" applyFill="1" applyBorder="1" applyAlignment="1">
      <alignment horizontal="center" vertical="center" wrapText="1"/>
    </xf>
    <xf numFmtId="0" fontId="12" fillId="15" borderId="61" xfId="0" applyFont="1" applyFill="1" applyBorder="1" applyAlignment="1" applyProtection="1">
      <alignment horizontal="center" vertical="center"/>
    </xf>
    <xf numFmtId="0" fontId="12" fillId="15" borderId="58" xfId="0" applyFont="1" applyFill="1" applyBorder="1" applyAlignment="1" applyProtection="1">
      <alignment vertical="center" wrapText="1"/>
    </xf>
    <xf numFmtId="0" fontId="14" fillId="0" borderId="58" xfId="0" applyFont="1" applyBorder="1" applyAlignment="1" applyProtection="1">
      <alignment vertical="center"/>
    </xf>
    <xf numFmtId="0" fontId="14" fillId="0" borderId="58" xfId="0" applyFont="1" applyFill="1" applyBorder="1" applyAlignment="1" applyProtection="1">
      <alignment vertical="center" wrapText="1"/>
    </xf>
    <xf numFmtId="0" fontId="0" fillId="15" borderId="58" xfId="0" applyFont="1" applyFill="1" applyBorder="1" applyAlignment="1" applyProtection="1">
      <alignment vertical="center" wrapText="1"/>
    </xf>
    <xf numFmtId="0" fontId="0" fillId="0" borderId="58" xfId="0" applyFont="1" applyFill="1" applyBorder="1" applyAlignment="1" applyProtection="1">
      <alignment vertical="center" wrapText="1"/>
    </xf>
    <xf numFmtId="0" fontId="0" fillId="0" borderId="62" xfId="0" applyBorder="1"/>
    <xf numFmtId="0" fontId="14" fillId="0" borderId="61" xfId="0" applyFont="1" applyFill="1" applyBorder="1" applyAlignment="1" applyProtection="1">
      <alignment horizontal="center" vertical="center"/>
    </xf>
    <xf numFmtId="0" fontId="0" fillId="19" borderId="62" xfId="0" applyFill="1" applyBorder="1"/>
    <xf numFmtId="0" fontId="0" fillId="15" borderId="62" xfId="0" applyFill="1" applyBorder="1"/>
    <xf numFmtId="41" fontId="18" fillId="15" borderId="63" xfId="0" applyNumberFormat="1" applyFont="1" applyFill="1" applyBorder="1" applyAlignment="1" applyProtection="1">
      <alignment horizontal="right" vertical="center"/>
    </xf>
    <xf numFmtId="0" fontId="25" fillId="15" borderId="61" xfId="0" applyFont="1" applyFill="1" applyBorder="1" applyAlignment="1" applyProtection="1">
      <alignment horizontal="center" vertical="center"/>
    </xf>
    <xf numFmtId="41" fontId="30" fillId="20" borderId="63" xfId="0" applyNumberFormat="1" applyFont="1" applyFill="1" applyBorder="1" applyAlignment="1" applyProtection="1">
      <alignment horizontal="right" vertical="center"/>
    </xf>
    <xf numFmtId="41" fontId="18" fillId="16" borderId="63" xfId="0" applyNumberFormat="1" applyFont="1" applyFill="1" applyBorder="1" applyAlignment="1" applyProtection="1">
      <alignment horizontal="right" vertical="center"/>
    </xf>
    <xf numFmtId="0" fontId="12" fillId="0" borderId="62" xfId="0" applyFont="1" applyBorder="1"/>
    <xf numFmtId="41" fontId="14" fillId="15" borderId="63" xfId="0" applyNumberFormat="1" applyFont="1" applyFill="1" applyBorder="1" applyAlignment="1" applyProtection="1">
      <alignment horizontal="right" vertical="center"/>
    </xf>
    <xf numFmtId="41" fontId="14" fillId="0" borderId="63" xfId="0" applyNumberFormat="1" applyFont="1" applyBorder="1" applyAlignment="1" applyProtection="1">
      <alignment horizontal="right" vertical="center"/>
    </xf>
    <xf numFmtId="0" fontId="0" fillId="0" borderId="61" xfId="0" applyFont="1" applyFill="1" applyBorder="1" applyAlignment="1" applyProtection="1">
      <alignment horizontal="center" vertical="center"/>
    </xf>
    <xf numFmtId="0" fontId="0" fillId="15" borderId="61" xfId="0" applyFont="1" applyFill="1" applyBorder="1" applyAlignment="1" applyProtection="1">
      <alignment horizontal="center" vertical="center"/>
    </xf>
    <xf numFmtId="165" fontId="14" fillId="0" borderId="58" xfId="0" applyNumberFormat="1" applyFont="1" applyFill="1" applyBorder="1" applyAlignment="1" applyProtection="1">
      <alignment horizontal="center" vertical="center"/>
      <protection locked="0"/>
    </xf>
    <xf numFmtId="0" fontId="14" fillId="0" borderId="58" xfId="0" applyFont="1" applyFill="1" applyBorder="1" applyAlignment="1" applyProtection="1">
      <alignment vertical="center"/>
      <protection locked="0"/>
    </xf>
    <xf numFmtId="0" fontId="14" fillId="0" borderId="58" xfId="0" applyFont="1" applyFill="1" applyBorder="1" applyAlignment="1" applyProtection="1">
      <alignment vertical="center" wrapText="1"/>
      <protection locked="0"/>
    </xf>
    <xf numFmtId="0" fontId="24" fillId="0" borderId="64" xfId="0" applyFont="1" applyFill="1" applyBorder="1" applyAlignment="1" applyProtection="1">
      <alignment horizontal="center" vertical="center"/>
    </xf>
    <xf numFmtId="0" fontId="13" fillId="21" borderId="0" xfId="0" applyFont="1" applyFill="1" applyBorder="1" applyProtection="1"/>
    <xf numFmtId="0" fontId="13" fillId="0" borderId="0" xfId="0" applyFont="1" applyBorder="1" applyProtection="1"/>
    <xf numFmtId="49" fontId="17" fillId="21" borderId="0" xfId="0" applyNumberFormat="1" applyFont="1" applyFill="1" applyBorder="1" applyAlignment="1" applyProtection="1">
      <alignment horizontal="center" vertical="center"/>
    </xf>
    <xf numFmtId="49" fontId="17" fillId="0" borderId="0" xfId="0" applyNumberFormat="1" applyFont="1" applyBorder="1" applyAlignment="1" applyProtection="1">
      <alignment horizontal="center" vertical="center"/>
    </xf>
    <xf numFmtId="0" fontId="14" fillId="0" borderId="61"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5" xfId="0" applyNumberFormat="1" applyFill="1" applyBorder="1" applyProtection="1">
      <protection locked="0"/>
    </xf>
    <xf numFmtId="42" fontId="0" fillId="0" borderId="65" xfId="0" applyNumberFormat="1" applyBorder="1"/>
    <xf numFmtId="0" fontId="24" fillId="0" borderId="66" xfId="0" applyFont="1" applyFill="1" applyBorder="1" applyAlignment="1" applyProtection="1">
      <alignment vertical="center"/>
    </xf>
    <xf numFmtId="42" fontId="14" fillId="0" borderId="67" xfId="0" applyNumberFormat="1" applyFont="1" applyFill="1" applyBorder="1" applyAlignment="1" applyProtection="1">
      <alignment horizontal="right" vertical="center"/>
      <protection locked="0"/>
    </xf>
    <xf numFmtId="42" fontId="14" fillId="0" borderId="67" xfId="0" applyNumberFormat="1" applyFont="1" applyBorder="1" applyAlignment="1" applyProtection="1">
      <alignment horizontal="right" vertical="center"/>
      <protection locked="0"/>
    </xf>
    <xf numFmtId="0" fontId="24" fillId="0" borderId="62" xfId="0" applyFont="1" applyFill="1" applyBorder="1" applyAlignment="1" applyProtection="1">
      <alignment horizontal="center" vertical="center"/>
    </xf>
    <xf numFmtId="0" fontId="0" fillId="0" borderId="51" xfId="0" applyNumberFormat="1" applyFont="1" applyFill="1" applyBorder="1" applyAlignment="1" applyProtection="1">
      <alignment horizontal="center" vertical="center"/>
    </xf>
    <xf numFmtId="0" fontId="0" fillId="0" borderId="0" xfId="0" applyProtection="1"/>
    <xf numFmtId="49" fontId="12" fillId="21" borderId="0" xfId="0" applyNumberFormat="1" applyFont="1" applyFill="1" applyAlignment="1" applyProtection="1">
      <alignment horizontal="center" vertical="center"/>
    </xf>
    <xf numFmtId="49" fontId="12" fillId="0" borderId="0" xfId="0" applyNumberFormat="1" applyFont="1" applyAlignment="1" applyProtection="1">
      <alignment horizontal="center" vertical="center"/>
    </xf>
    <xf numFmtId="3" fontId="0" fillId="0" borderId="0" xfId="0" applyNumberFormat="1" applyProtection="1"/>
    <xf numFmtId="3" fontId="12" fillId="0" borderId="0" xfId="0" applyNumberFormat="1" applyFont="1" applyProtection="1"/>
    <xf numFmtId="3" fontId="0" fillId="15" borderId="0" xfId="0" applyNumberFormat="1" applyFill="1" applyProtection="1"/>
    <xf numFmtId="0" fontId="12" fillId="0" borderId="0" xfId="0" applyFont="1" applyAlignment="1">
      <alignment horizontal="center" vertical="center"/>
    </xf>
    <xf numFmtId="0" fontId="24" fillId="0" borderId="0" xfId="0" applyFont="1" applyAlignment="1"/>
    <xf numFmtId="0" fontId="12" fillId="0" borderId="8" xfId="0" applyFont="1" applyBorder="1" applyAlignment="1">
      <alignment horizontal="center" vertical="center"/>
    </xf>
    <xf numFmtId="0" fontId="0" fillId="0" borderId="9" xfId="0" applyBorder="1"/>
    <xf numFmtId="0" fontId="12"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12" fillId="0" borderId="0" xfId="0" applyFont="1" applyBorder="1" applyAlignment="1">
      <alignment vertical="top"/>
    </xf>
    <xf numFmtId="0" fontId="0" fillId="0" borderId="58" xfId="0" applyBorder="1" applyAlignment="1">
      <alignment horizontal="center" vertical="center"/>
    </xf>
    <xf numFmtId="0" fontId="12" fillId="0" borderId="0" xfId="0" applyFont="1" applyBorder="1" applyAlignment="1">
      <alignment vertical="top" wrapText="1"/>
    </xf>
    <xf numFmtId="0" fontId="0" fillId="0" borderId="58" xfId="0" applyFont="1" applyBorder="1" applyAlignment="1">
      <alignment horizontal="center" vertical="center"/>
    </xf>
    <xf numFmtId="0" fontId="12" fillId="0" borderId="8" xfId="0" applyFont="1" applyBorder="1" applyAlignment="1">
      <alignment vertical="top"/>
    </xf>
    <xf numFmtId="0" fontId="12" fillId="0" borderId="8" xfId="0" applyFont="1" applyBorder="1" applyAlignment="1">
      <alignment vertical="top" wrapText="1"/>
    </xf>
    <xf numFmtId="0" fontId="0" fillId="0" borderId="68" xfId="0" applyBorder="1"/>
    <xf numFmtId="0" fontId="0" fillId="0" borderId="68" xfId="0" applyBorder="1" applyAlignment="1">
      <alignment vertical="center"/>
    </xf>
    <xf numFmtId="0" fontId="0" fillId="0" borderId="68" xfId="0" applyFill="1" applyBorder="1" applyAlignment="1">
      <alignment horizontal="left" vertical="center"/>
    </xf>
    <xf numFmtId="0" fontId="0" fillId="0" borderId="68" xfId="0" applyFill="1" applyBorder="1" applyAlignment="1">
      <alignment vertical="center"/>
    </xf>
    <xf numFmtId="0" fontId="0" fillId="0" borderId="68" xfId="0" applyFill="1" applyBorder="1" applyAlignment="1">
      <alignment vertical="center" wrapText="1"/>
    </xf>
    <xf numFmtId="41" fontId="14"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12"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12"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12" fillId="0" borderId="0" xfId="0" applyFont="1" applyBorder="1" applyAlignment="1">
      <alignment horizontal="center" vertical="center" wrapText="1"/>
    </xf>
    <xf numFmtId="0" fontId="0" fillId="0" borderId="0" xfId="0" applyBorder="1" applyAlignment="1">
      <alignment horizontal="center" vertical="center"/>
    </xf>
    <xf numFmtId="0" fontId="12" fillId="0" borderId="24" xfId="0" applyFont="1" applyFill="1" applyBorder="1" applyAlignment="1">
      <alignment horizontal="center" vertical="center"/>
    </xf>
    <xf numFmtId="0" fontId="23" fillId="0" borderId="0" xfId="0" applyFont="1" applyFill="1" applyBorder="1" applyAlignment="1" applyProtection="1">
      <alignment vertical="center"/>
    </xf>
    <xf numFmtId="0" fontId="0" fillId="0" borderId="0" xfId="0" applyBorder="1" applyProtection="1"/>
    <xf numFmtId="49" fontId="14" fillId="0" borderId="58" xfId="0" applyNumberFormat="1" applyFont="1" applyFill="1" applyBorder="1" applyAlignment="1" applyProtection="1">
      <alignment horizontal="center" vertical="center"/>
    </xf>
    <xf numFmtId="9" fontId="14" fillId="0" borderId="58" xfId="0" applyNumberFormat="1" applyFont="1" applyFill="1" applyBorder="1" applyAlignment="1" applyProtection="1">
      <alignment vertical="center" wrapText="1"/>
    </xf>
    <xf numFmtId="49" fontId="18" fillId="15" borderId="58" xfId="0" applyNumberFormat="1" applyFont="1" applyFill="1" applyBorder="1" applyAlignment="1" applyProtection="1">
      <alignment horizontal="center" vertical="center"/>
    </xf>
    <xf numFmtId="3" fontId="25" fillId="22" borderId="58"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12"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12" fillId="0" borderId="0" xfId="0" applyFont="1" applyAlignment="1"/>
    <xf numFmtId="0" fontId="15" fillId="0" borderId="69" xfId="0" applyFont="1" applyFill="1" applyBorder="1" applyAlignment="1" applyProtection="1">
      <alignment horizontal="left" vertical="center" wrapText="1"/>
    </xf>
    <xf numFmtId="0" fontId="15" fillId="0" borderId="70" xfId="0" applyFont="1" applyFill="1" applyBorder="1" applyAlignment="1" applyProtection="1">
      <alignment horizontal="left" vertical="center" wrapText="1"/>
    </xf>
    <xf numFmtId="0" fontId="15" fillId="0" borderId="71" xfId="0" applyFont="1" applyFill="1" applyBorder="1" applyAlignment="1" applyProtection="1">
      <alignment horizontal="left" vertical="center" wrapText="1"/>
    </xf>
    <xf numFmtId="0" fontId="20" fillId="15" borderId="6" xfId="0" applyFont="1" applyFill="1" applyBorder="1" applyAlignment="1"/>
    <xf numFmtId="0" fontId="20" fillId="15" borderId="7" xfId="0" applyFont="1" applyFill="1" applyBorder="1" applyAlignment="1"/>
    <xf numFmtId="0" fontId="21" fillId="15" borderId="25" xfId="0" applyFont="1" applyFill="1" applyBorder="1" applyAlignment="1"/>
    <xf numFmtId="0" fontId="20" fillId="15" borderId="1" xfId="0" applyFont="1" applyFill="1" applyBorder="1" applyAlignment="1"/>
    <xf numFmtId="0" fontId="20" fillId="15" borderId="6" xfId="0" applyFont="1" applyFill="1" applyBorder="1" applyAlignment="1">
      <alignment vertical="center" wrapText="1"/>
    </xf>
    <xf numFmtId="0" fontId="21" fillId="15" borderId="25" xfId="0" applyFont="1" applyFill="1" applyBorder="1" applyAlignment="1">
      <alignment vertical="top"/>
    </xf>
    <xf numFmtId="0" fontId="21" fillId="15" borderId="6" xfId="0" applyFont="1" applyFill="1" applyBorder="1" applyAlignment="1">
      <alignment vertical="top" wrapText="1"/>
    </xf>
    <xf numFmtId="0" fontId="20" fillId="15" borderId="6" xfId="0" applyFont="1" applyFill="1" applyBorder="1" applyAlignment="1">
      <alignment vertical="top" wrapText="1"/>
    </xf>
    <xf numFmtId="0" fontId="20" fillId="15" borderId="26" xfId="0" applyFont="1" applyFill="1" applyBorder="1" applyAlignment="1">
      <alignment vertical="center" wrapText="1"/>
    </xf>
    <xf numFmtId="0" fontId="20" fillId="15" borderId="10" xfId="0" applyFont="1" applyFill="1" applyBorder="1" applyAlignment="1">
      <alignment vertical="top"/>
    </xf>
    <xf numFmtId="0" fontId="21"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21" fillId="15" borderId="6" xfId="0" applyFont="1" applyFill="1" applyBorder="1" applyAlignment="1">
      <alignment vertical="top"/>
    </xf>
    <xf numFmtId="0" fontId="21" fillId="0" borderId="25" xfId="0" applyFont="1" applyBorder="1" applyAlignment="1" applyProtection="1">
      <alignment vertical="top"/>
      <protection locked="0"/>
    </xf>
    <xf numFmtId="0" fontId="0" fillId="0" borderId="8" xfId="0" applyBorder="1"/>
    <xf numFmtId="0" fontId="21" fillId="15" borderId="2" xfId="0" applyFont="1" applyFill="1" applyBorder="1" applyAlignment="1">
      <alignment vertical="top"/>
    </xf>
    <xf numFmtId="0" fontId="0" fillId="0" borderId="9" xfId="0" applyBorder="1" applyAlignment="1" applyProtection="1">
      <alignment vertical="top" wrapText="1"/>
      <protection locked="0"/>
    </xf>
    <xf numFmtId="0" fontId="21" fillId="15" borderId="25" xfId="0" applyFont="1" applyFill="1" applyBorder="1" applyAlignment="1">
      <alignment vertical="center"/>
    </xf>
    <xf numFmtId="0" fontId="20" fillId="15" borderId="7" xfId="0" applyFont="1" applyFill="1" applyBorder="1" applyAlignment="1">
      <alignment vertical="top" wrapText="1"/>
    </xf>
    <xf numFmtId="0" fontId="20" fillId="15" borderId="10" xfId="0" applyFont="1" applyFill="1" applyBorder="1" applyAlignment="1">
      <alignment vertical="center"/>
    </xf>
    <xf numFmtId="0" fontId="0" fillId="0" borderId="8" xfId="0" applyBorder="1" applyAlignment="1" applyProtection="1">
      <protection locked="0"/>
    </xf>
    <xf numFmtId="167" fontId="14" fillId="0" borderId="9" xfId="24" applyNumberFormat="1" applyFont="1" applyBorder="1" applyAlignment="1" applyProtection="1">
      <alignment vertical="center"/>
      <protection locked="0"/>
    </xf>
    <xf numFmtId="0" fontId="31" fillId="0" borderId="12" xfId="0" applyFont="1" applyBorder="1" applyAlignment="1" applyProtection="1">
      <alignment vertical="top"/>
      <protection locked="0"/>
    </xf>
    <xf numFmtId="0" fontId="31" fillId="0" borderId="12" xfId="0" applyFont="1" applyBorder="1" applyAlignment="1" applyProtection="1">
      <protection locked="0"/>
    </xf>
    <xf numFmtId="0" fontId="17" fillId="0" borderId="12" xfId="0" applyFont="1" applyFill="1" applyBorder="1" applyAlignment="1"/>
    <xf numFmtId="0" fontId="25" fillId="0" borderId="12" xfId="0" applyFont="1" applyFill="1" applyBorder="1" applyAlignment="1" applyProtection="1">
      <protection locked="0"/>
    </xf>
    <xf numFmtId="0" fontId="14" fillId="0" borderId="26" xfId="0" applyFont="1" applyBorder="1"/>
    <xf numFmtId="0" fontId="14" fillId="0" borderId="10" xfId="0" applyFont="1" applyBorder="1"/>
    <xf numFmtId="0" fontId="14" fillId="0" borderId="11" xfId="0" applyFont="1" applyBorder="1"/>
    <xf numFmtId="42" fontId="30" fillId="20" borderId="72" xfId="25" applyNumberFormat="1" applyFont="1" applyFill="1" applyBorder="1" applyAlignment="1" applyProtection="1">
      <alignment vertical="center"/>
    </xf>
    <xf numFmtId="42" fontId="30" fillId="20" borderId="49" xfId="25" applyNumberFormat="1" applyFont="1" applyFill="1" applyBorder="1" applyAlignment="1" applyProtection="1">
      <alignment vertical="center"/>
    </xf>
    <xf numFmtId="42" fontId="30" fillId="20" borderId="73" xfId="25" applyNumberFormat="1" applyFont="1" applyFill="1" applyBorder="1" applyAlignment="1" applyProtection="1">
      <alignment vertical="center"/>
    </xf>
    <xf numFmtId="0" fontId="30" fillId="20" borderId="74" xfId="0" applyFont="1" applyFill="1" applyBorder="1" applyAlignment="1" applyProtection="1">
      <alignment horizontal="center"/>
    </xf>
    <xf numFmtId="0" fontId="30" fillId="20" borderId="75" xfId="0" applyFont="1" applyFill="1" applyBorder="1" applyAlignment="1" applyProtection="1">
      <alignment horizontal="center"/>
    </xf>
    <xf numFmtId="41" fontId="30" fillId="20" borderId="75" xfId="0" applyNumberFormat="1" applyFont="1" applyFill="1" applyBorder="1" applyAlignment="1" applyProtection="1">
      <alignment horizontal="center"/>
    </xf>
    <xf numFmtId="9" fontId="30" fillId="20" borderId="76" xfId="0" applyNumberFormat="1" applyFont="1" applyFill="1" applyBorder="1" applyAlignment="1" applyProtection="1">
      <alignment horizontal="center" vertical="center"/>
    </xf>
    <xf numFmtId="0" fontId="32" fillId="20" borderId="74" xfId="0" applyFont="1" applyFill="1" applyBorder="1" applyAlignment="1" applyProtection="1">
      <alignment horizontal="center" vertical="center"/>
    </xf>
    <xf numFmtId="0" fontId="33" fillId="20" borderId="75" xfId="0" applyFont="1" applyFill="1" applyBorder="1" applyAlignment="1" applyProtection="1">
      <alignment horizontal="right" vertical="center" wrapText="1"/>
    </xf>
    <xf numFmtId="41" fontId="33" fillId="20" borderId="51" xfId="0" applyNumberFormat="1" applyFont="1" applyFill="1" applyBorder="1" applyAlignment="1" applyProtection="1">
      <alignment vertical="center"/>
    </xf>
    <xf numFmtId="10" fontId="33" fillId="20" borderId="51" xfId="0" applyNumberFormat="1" applyFont="1" applyFill="1" applyBorder="1" applyAlignment="1" applyProtection="1">
      <alignment vertical="center"/>
    </xf>
    <xf numFmtId="0" fontId="30" fillId="20" borderId="51" xfId="0" applyFont="1" applyFill="1" applyBorder="1" applyAlignment="1" applyProtection="1">
      <alignment horizontal="center"/>
    </xf>
    <xf numFmtId="41" fontId="30" fillId="20" borderId="51" xfId="0" applyNumberFormat="1" applyFont="1" applyFill="1" applyBorder="1" applyAlignment="1" applyProtection="1">
      <alignment horizontal="center"/>
    </xf>
    <xf numFmtId="9" fontId="30" fillId="20" borderId="51" xfId="0" applyNumberFormat="1" applyFont="1" applyFill="1" applyBorder="1" applyAlignment="1" applyProtection="1">
      <alignment horizontal="center" vertical="center"/>
    </xf>
    <xf numFmtId="10" fontId="33" fillId="20" borderId="51" xfId="28" applyNumberFormat="1" applyFont="1" applyFill="1" applyBorder="1" applyAlignment="1" applyProtection="1">
      <alignment horizontal="center" vertical="center"/>
    </xf>
    <xf numFmtId="168" fontId="34" fillId="20" borderId="77" xfId="0" applyNumberFormat="1" applyFont="1" applyFill="1" applyBorder="1" applyAlignment="1" applyProtection="1">
      <alignment horizontal="center" vertical="center"/>
    </xf>
    <xf numFmtId="42" fontId="34" fillId="20" borderId="72" xfId="25" applyNumberFormat="1" applyFont="1" applyFill="1" applyBorder="1" applyAlignment="1" applyProtection="1">
      <alignment vertical="center"/>
    </xf>
    <xf numFmtId="168" fontId="34" fillId="20" borderId="52" xfId="0" applyNumberFormat="1" applyFont="1" applyFill="1" applyBorder="1" applyAlignment="1" applyProtection="1">
      <alignment horizontal="center" vertical="center"/>
    </xf>
    <xf numFmtId="42" fontId="34" fillId="20" borderId="49" xfId="25" applyNumberFormat="1" applyFont="1" applyFill="1" applyBorder="1" applyAlignment="1" applyProtection="1">
      <alignment vertical="center"/>
    </xf>
    <xf numFmtId="9" fontId="34" fillId="20" borderId="57" xfId="28" applyNumberFormat="1" applyFont="1" applyFill="1" applyBorder="1" applyAlignment="1" applyProtection="1">
      <alignment horizontal="center" vertical="center"/>
    </xf>
    <xf numFmtId="42" fontId="34" fillId="20" borderId="49" xfId="25" applyNumberFormat="1" applyFont="1" applyFill="1" applyBorder="1" applyAlignment="1" applyProtection="1">
      <alignment vertical="center"/>
      <protection locked="0"/>
    </xf>
    <xf numFmtId="42" fontId="35" fillId="20" borderId="79" xfId="25" applyNumberFormat="1" applyFont="1" applyFill="1" applyBorder="1" applyProtection="1"/>
    <xf numFmtId="10" fontId="35" fillId="20" borderId="80" xfId="28" applyNumberFormat="1" applyFont="1" applyFill="1" applyBorder="1" applyAlignment="1" applyProtection="1">
      <alignment horizontal="center" vertical="center"/>
    </xf>
    <xf numFmtId="9" fontId="11" fillId="20" borderId="76" xfId="0" applyNumberFormat="1" applyFont="1" applyFill="1" applyBorder="1" applyAlignment="1" applyProtection="1">
      <alignment horizontal="center" vertical="center"/>
    </xf>
    <xf numFmtId="0" fontId="10" fillId="20" borderId="74" xfId="0" applyFont="1" applyFill="1" applyBorder="1" applyAlignment="1" applyProtection="1">
      <alignment horizontal="center" vertical="center"/>
    </xf>
    <xf numFmtId="0" fontId="36" fillId="20" borderId="75" xfId="0" applyFont="1" applyFill="1" applyBorder="1" applyAlignment="1" applyProtection="1">
      <alignment horizontal="right" vertical="center" wrapText="1"/>
    </xf>
    <xf numFmtId="41" fontId="36" fillId="20" borderId="51" xfId="0" applyNumberFormat="1" applyFont="1" applyFill="1" applyBorder="1" applyAlignment="1" applyProtection="1">
      <alignment vertical="center"/>
    </xf>
    <xf numFmtId="10" fontId="36" fillId="20" borderId="51" xfId="0" applyNumberFormat="1" applyFont="1" applyFill="1" applyBorder="1" applyAlignment="1" applyProtection="1">
      <alignment vertical="center"/>
    </xf>
    <xf numFmtId="10" fontId="36" fillId="20" borderId="51" xfId="28" applyNumberFormat="1" applyFont="1" applyFill="1" applyBorder="1" applyAlignment="1" applyProtection="1">
      <alignment horizontal="center" vertical="center"/>
    </xf>
    <xf numFmtId="0" fontId="10" fillId="20" borderId="0" xfId="0" applyFont="1" applyFill="1" applyProtection="1"/>
    <xf numFmtId="0" fontId="11" fillId="20" borderId="74" xfId="0" applyFont="1" applyFill="1" applyBorder="1" applyAlignment="1" applyProtection="1">
      <alignment horizontal="center" vertical="center"/>
    </xf>
    <xf numFmtId="9" fontId="10" fillId="20" borderId="51" xfId="0" applyNumberFormat="1" applyFont="1" applyFill="1" applyBorder="1" applyAlignment="1" applyProtection="1">
      <alignment horizontal="center" vertical="center"/>
    </xf>
    <xf numFmtId="0" fontId="10" fillId="20" borderId="51" xfId="0" applyFont="1" applyFill="1" applyBorder="1" applyAlignment="1" applyProtection="1">
      <alignment horizontal="center" vertical="center"/>
    </xf>
    <xf numFmtId="41" fontId="10" fillId="20" borderId="51" xfId="0" applyNumberFormat="1" applyFont="1" applyFill="1" applyBorder="1" applyAlignment="1" applyProtection="1">
      <alignment horizontal="center" vertical="center"/>
    </xf>
    <xf numFmtId="0" fontId="11" fillId="20" borderId="75" xfId="0" applyFont="1" applyFill="1" applyBorder="1" applyAlignment="1" applyProtection="1">
      <alignment horizontal="center" vertical="center"/>
    </xf>
    <xf numFmtId="41" fontId="11" fillId="20" borderId="75" xfId="0" applyNumberFormat="1" applyFont="1" applyFill="1" applyBorder="1" applyAlignment="1" applyProtection="1">
      <alignment horizontal="center" vertical="center"/>
    </xf>
    <xf numFmtId="0" fontId="21" fillId="0" borderId="12" xfId="0" applyFont="1" applyFill="1" applyBorder="1" applyAlignment="1">
      <alignment horizontal="center" vertical="center"/>
    </xf>
    <xf numFmtId="49" fontId="13" fillId="0" borderId="12" xfId="0" applyNumberFormat="1" applyFont="1" applyFill="1" applyBorder="1" applyAlignment="1">
      <alignment horizontal="justify" vertical="justify" wrapText="1"/>
    </xf>
    <xf numFmtId="0" fontId="13" fillId="0" borderId="12" xfId="0" applyNumberFormat="1" applyFont="1" applyFill="1" applyBorder="1" applyAlignment="1">
      <alignment horizontal="justify" vertical="top" wrapText="1"/>
    </xf>
    <xf numFmtId="0" fontId="37" fillId="20" borderId="81" xfId="0" applyFont="1" applyFill="1" applyBorder="1" applyAlignment="1">
      <alignment horizontal="center" vertical="center"/>
    </xf>
    <xf numFmtId="0" fontId="37" fillId="20" borderId="82" xfId="0" applyFont="1" applyFill="1" applyBorder="1" applyAlignment="1">
      <alignment horizontal="center" vertical="center" wrapText="1"/>
    </xf>
    <xf numFmtId="0" fontId="23" fillId="0" borderId="83" xfId="0" applyFont="1" applyFill="1" applyBorder="1" applyAlignment="1">
      <alignment horizontal="center" vertical="center"/>
    </xf>
    <xf numFmtId="0" fontId="23" fillId="0" borderId="84" xfId="0" applyFont="1" applyFill="1" applyBorder="1" applyAlignment="1">
      <alignment horizontal="left" vertical="center" wrapText="1"/>
    </xf>
    <xf numFmtId="0" fontId="13" fillId="0" borderId="12" xfId="0" applyNumberFormat="1" applyFont="1" applyFill="1" applyBorder="1" applyAlignment="1">
      <alignment horizontal="justify" vertical="justify" wrapText="1"/>
    </xf>
    <xf numFmtId="0" fontId="19" fillId="0" borderId="8" xfId="0" applyFont="1" applyFill="1" applyBorder="1" applyAlignment="1">
      <alignment horizontal="center" vertical="center"/>
    </xf>
    <xf numFmtId="0" fontId="0" fillId="0" borderId="9" xfId="0" applyFill="1" applyBorder="1"/>
    <xf numFmtId="168" fontId="30" fillId="20" borderId="77" xfId="0" applyNumberFormat="1" applyFont="1" applyFill="1" applyBorder="1" applyAlignment="1" applyProtection="1">
      <alignment horizontal="center" vertical="center"/>
    </xf>
    <xf numFmtId="9" fontId="30" fillId="20" borderId="78" xfId="28" applyNumberFormat="1" applyFont="1" applyFill="1" applyBorder="1" applyAlignment="1" applyProtection="1">
      <alignment horizontal="center" vertical="center"/>
    </xf>
    <xf numFmtId="0" fontId="15" fillId="0" borderId="52" xfId="25" applyFont="1" applyFill="1" applyBorder="1" applyAlignment="1" applyProtection="1">
      <alignment horizontal="left" vertical="center"/>
    </xf>
    <xf numFmtId="9" fontId="15" fillId="15" borderId="57" xfId="28" applyNumberFormat="1" applyFont="1" applyFill="1" applyBorder="1" applyAlignment="1" applyProtection="1">
      <alignment horizontal="center" vertical="center"/>
    </xf>
    <xf numFmtId="9" fontId="15" fillId="15" borderId="85" xfId="28" applyNumberFormat="1" applyFont="1" applyFill="1" applyBorder="1" applyAlignment="1" applyProtection="1">
      <alignment horizontal="center" vertical="center"/>
    </xf>
    <xf numFmtId="168" fontId="30" fillId="20" borderId="52" xfId="0" applyNumberFormat="1" applyFont="1" applyFill="1" applyBorder="1" applyAlignment="1" applyProtection="1">
      <alignment horizontal="center" vertical="center"/>
    </xf>
    <xf numFmtId="9" fontId="30" fillId="20" borderId="57" xfId="28" applyNumberFormat="1" applyFont="1" applyFill="1" applyBorder="1" applyAlignment="1" applyProtection="1">
      <alignment horizontal="center" vertical="center"/>
    </xf>
    <xf numFmtId="9" fontId="30" fillId="20" borderId="86" xfId="28" applyNumberFormat="1" applyFont="1" applyFill="1" applyBorder="1" applyAlignment="1" applyProtection="1">
      <alignment horizontal="center" vertical="center"/>
    </xf>
    <xf numFmtId="9" fontId="15" fillId="15" borderId="87" xfId="28" applyNumberFormat="1" applyFont="1" applyFill="1" applyBorder="1" applyAlignment="1" applyProtection="1">
      <alignment horizontal="center" vertical="center"/>
    </xf>
    <xf numFmtId="49" fontId="30" fillId="20" borderId="52" xfId="0" applyNumberFormat="1" applyFont="1" applyFill="1" applyBorder="1" applyAlignment="1" applyProtection="1">
      <alignment horizontal="center" vertical="center"/>
    </xf>
    <xf numFmtId="9" fontId="30" fillId="20" borderId="88" xfId="28" applyNumberFormat="1" applyFont="1" applyFill="1" applyBorder="1" applyAlignment="1" applyProtection="1">
      <alignment horizontal="center" vertical="center"/>
    </xf>
    <xf numFmtId="9" fontId="15" fillId="15" borderId="89" xfId="28" applyNumberFormat="1" applyFont="1" applyFill="1" applyBorder="1" applyAlignment="1" applyProtection="1">
      <alignment horizontal="center" vertical="center"/>
    </xf>
    <xf numFmtId="42" fontId="33" fillId="20" borderId="79" xfId="25" applyNumberFormat="1" applyFont="1" applyFill="1" applyBorder="1" applyProtection="1"/>
    <xf numFmtId="0" fontId="0" fillId="0" borderId="90" xfId="0" applyFill="1" applyBorder="1" applyAlignment="1" applyProtection="1">
      <alignment horizontal="right"/>
      <protection locked="0"/>
    </xf>
    <xf numFmtId="0" fontId="12" fillId="0" borderId="91" xfId="0" applyFont="1" applyBorder="1" applyAlignment="1" applyProtection="1">
      <alignment horizontal="right" vertical="center" wrapText="1"/>
      <protection locked="0"/>
    </xf>
    <xf numFmtId="41" fontId="0" fillId="0" borderId="91" xfId="0" applyNumberFormat="1" applyBorder="1" applyAlignment="1" applyProtection="1">
      <alignment horizontal="right" vertical="center"/>
    </xf>
    <xf numFmtId="41" fontId="12" fillId="0" borderId="91" xfId="0" applyNumberFormat="1" applyFont="1" applyBorder="1" applyAlignment="1" applyProtection="1">
      <alignment horizontal="right" vertical="center"/>
    </xf>
    <xf numFmtId="41" fontId="0" fillId="0" borderId="91" xfId="0" applyNumberFormat="1" applyBorder="1" applyAlignment="1" applyProtection="1">
      <alignment horizontal="right" vertical="center"/>
      <protection locked="0"/>
    </xf>
    <xf numFmtId="41" fontId="25" fillId="15" borderId="91" xfId="0" applyNumberFormat="1" applyFont="1" applyFill="1" applyBorder="1" applyAlignment="1" applyProtection="1">
      <alignment horizontal="right" vertical="center"/>
    </xf>
    <xf numFmtId="41" fontId="12" fillId="18" borderId="91" xfId="0" applyNumberFormat="1" applyFont="1" applyFill="1" applyBorder="1" applyAlignment="1" applyProtection="1">
      <alignment horizontal="right" vertical="center"/>
    </xf>
    <xf numFmtId="41" fontId="3" fillId="18" borderId="91" xfId="0" applyNumberFormat="1" applyFont="1" applyFill="1" applyBorder="1" applyAlignment="1" applyProtection="1">
      <alignment horizontal="right" vertical="center"/>
    </xf>
    <xf numFmtId="41" fontId="25" fillId="18"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protection locked="0"/>
    </xf>
    <xf numFmtId="41" fontId="25" fillId="16"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xf>
    <xf numFmtId="41" fontId="0" fillId="0" borderId="91" xfId="0" applyNumberFormat="1" applyFont="1" applyBorder="1" applyAlignment="1" applyProtection="1">
      <alignment horizontal="right"/>
      <protection locked="0"/>
    </xf>
    <xf numFmtId="41" fontId="0" fillId="0" borderId="91" xfId="0" applyNumberFormat="1" applyFont="1" applyBorder="1" applyAlignment="1" applyProtection="1">
      <alignment horizontal="right"/>
    </xf>
    <xf numFmtId="41" fontId="4" fillId="0" borderId="91" xfId="0" applyNumberFormat="1" applyFont="1" applyBorder="1" applyAlignment="1" applyProtection="1">
      <alignment horizontal="right" vertical="center" wrapText="1"/>
    </xf>
    <xf numFmtId="41" fontId="4" fillId="0" borderId="91" xfId="0" applyNumberFormat="1" applyFont="1" applyBorder="1" applyAlignment="1" applyProtection="1">
      <alignment horizontal="right" vertical="center"/>
    </xf>
    <xf numFmtId="41" fontId="1" fillId="0" borderId="91" xfId="0" applyNumberFormat="1" applyFont="1" applyBorder="1" applyAlignment="1" applyProtection="1">
      <alignment horizontal="right" vertical="center"/>
      <protection locked="0"/>
    </xf>
    <xf numFmtId="41" fontId="4" fillId="0" borderId="91" xfId="0" applyNumberFormat="1" applyFont="1" applyBorder="1" applyAlignment="1" applyProtection="1">
      <alignment horizontal="right" vertical="center"/>
      <protection locked="0"/>
    </xf>
    <xf numFmtId="41" fontId="3" fillId="0" borderId="91" xfId="0" applyNumberFormat="1" applyFont="1" applyBorder="1" applyAlignment="1" applyProtection="1">
      <alignment horizontal="right"/>
    </xf>
    <xf numFmtId="0" fontId="38" fillId="15" borderId="92" xfId="25" applyFont="1" applyFill="1" applyBorder="1" applyAlignment="1" applyProtection="1">
      <alignment horizontal="center" vertical="center"/>
    </xf>
    <xf numFmtId="41" fontId="25" fillId="15" borderId="93" xfId="0" applyNumberFormat="1" applyFont="1" applyFill="1" applyBorder="1" applyAlignment="1" applyProtection="1">
      <alignment vertical="center"/>
    </xf>
    <xf numFmtId="0" fontId="38" fillId="18" borderId="92" xfId="25" applyFont="1" applyFill="1" applyBorder="1" applyAlignment="1" applyProtection="1">
      <alignment horizontal="center" vertical="center"/>
    </xf>
    <xf numFmtId="41" fontId="12" fillId="18" borderId="93" xfId="0" applyNumberFormat="1" applyFont="1" applyFill="1" applyBorder="1" applyAlignment="1" applyProtection="1">
      <alignment vertical="center"/>
    </xf>
    <xf numFmtId="0" fontId="15" fillId="0" borderId="92" xfId="25" applyFont="1" applyFill="1" applyBorder="1" applyAlignment="1" applyProtection="1">
      <alignment horizontal="center" vertical="center"/>
    </xf>
    <xf numFmtId="41" fontId="25" fillId="0" borderId="93" xfId="0" applyNumberFormat="1" applyFont="1" applyFill="1" applyBorder="1" applyAlignment="1" applyProtection="1">
      <alignment horizontal="right" vertical="center"/>
    </xf>
    <xf numFmtId="41" fontId="12" fillId="22" borderId="93" xfId="0" applyNumberFormat="1" applyFont="1" applyFill="1" applyBorder="1" applyAlignment="1" applyProtection="1">
      <alignment vertical="center"/>
    </xf>
    <xf numFmtId="41" fontId="25" fillId="15" borderId="93" xfId="0" applyNumberFormat="1" applyFont="1" applyFill="1" applyBorder="1" applyAlignment="1" applyProtection="1">
      <alignment horizontal="right" vertical="center"/>
    </xf>
    <xf numFmtId="41" fontId="38" fillId="0" borderId="93" xfId="0" applyNumberFormat="1" applyFont="1" applyFill="1" applyBorder="1" applyAlignment="1" applyProtection="1">
      <alignment horizontal="right" vertical="center"/>
    </xf>
    <xf numFmtId="41" fontId="28" fillId="18" borderId="93" xfId="0" applyNumberFormat="1" applyFont="1" applyFill="1" applyBorder="1" applyAlignment="1" applyProtection="1">
      <alignment horizontal="right" vertical="center" wrapText="1"/>
    </xf>
    <xf numFmtId="41" fontId="0" fillId="18" borderId="93" xfId="0" applyNumberFormat="1" applyFont="1" applyFill="1" applyBorder="1" applyAlignment="1" applyProtection="1">
      <alignment vertical="center"/>
    </xf>
    <xf numFmtId="41" fontId="28" fillId="18" borderId="93" xfId="0" applyNumberFormat="1" applyFont="1" applyFill="1" applyBorder="1" applyAlignment="1" applyProtection="1">
      <alignment vertical="center" wrapText="1"/>
    </xf>
    <xf numFmtId="41" fontId="12" fillId="15" borderId="93" xfId="0" applyNumberFormat="1" applyFont="1" applyFill="1" applyBorder="1" applyAlignment="1" applyProtection="1">
      <alignment vertical="center"/>
    </xf>
    <xf numFmtId="41" fontId="28" fillId="18" borderId="93" xfId="0" applyNumberFormat="1" applyFont="1" applyFill="1" applyBorder="1" applyAlignment="1" applyProtection="1">
      <alignment vertical="center"/>
    </xf>
    <xf numFmtId="41" fontId="25" fillId="18" borderId="93" xfId="0" applyNumberFormat="1" applyFont="1" applyFill="1" applyBorder="1" applyAlignment="1" applyProtection="1">
      <alignment vertical="center"/>
    </xf>
    <xf numFmtId="0" fontId="25" fillId="18" borderId="58" xfId="0" applyFont="1" applyFill="1" applyBorder="1" applyAlignment="1" applyProtection="1">
      <alignment horizontal="left" vertical="center" wrapText="1"/>
    </xf>
    <xf numFmtId="0" fontId="28" fillId="15" borderId="58" xfId="0" applyFont="1" applyFill="1" applyBorder="1" applyAlignment="1" applyProtection="1">
      <alignment horizontal="left"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164" fontId="11" fillId="0" borderId="96" xfId="0" applyNumberFormat="1" applyFont="1" applyFill="1" applyBorder="1" applyAlignment="1" applyProtection="1">
      <alignment horizontal="center" vertical="center" wrapText="1"/>
    </xf>
    <xf numFmtId="0" fontId="34" fillId="20" borderId="92" xfId="0" applyFont="1" applyFill="1" applyBorder="1" applyAlignment="1" applyProtection="1">
      <alignment horizontal="center" vertical="center" wrapText="1"/>
    </xf>
    <xf numFmtId="0" fontId="34" fillId="20" borderId="58" xfId="0" applyFont="1" applyFill="1" applyBorder="1" applyAlignment="1" applyProtection="1">
      <alignment horizontal="left" vertical="center" wrapText="1"/>
    </xf>
    <xf numFmtId="41" fontId="11" fillId="20" borderId="93" xfId="0" applyNumberFormat="1" applyFont="1" applyFill="1" applyBorder="1" applyAlignment="1" applyProtection="1">
      <alignment vertical="center"/>
    </xf>
    <xf numFmtId="168" fontId="34" fillId="20" borderId="58" xfId="0" applyNumberFormat="1" applyFont="1" applyFill="1" applyBorder="1" applyAlignment="1" applyProtection="1">
      <alignment horizontal="left" vertical="center"/>
    </xf>
    <xf numFmtId="41" fontId="11" fillId="20" borderId="93" xfId="0" applyNumberFormat="1" applyFont="1" applyFill="1" applyBorder="1" applyAlignment="1" applyProtection="1">
      <alignment horizontal="right" vertical="center" wrapText="1"/>
    </xf>
    <xf numFmtId="0" fontId="34" fillId="20" borderId="58" xfId="0" applyNumberFormat="1" applyFont="1" applyFill="1" applyBorder="1" applyAlignment="1" applyProtection="1">
      <alignment horizontal="left" vertical="center" wrapText="1"/>
    </xf>
    <xf numFmtId="0" fontId="34" fillId="20" borderId="58" xfId="0" applyNumberFormat="1" applyFont="1" applyFill="1" applyBorder="1" applyAlignment="1" applyProtection="1">
      <alignment horizontal="left" vertical="center"/>
    </xf>
    <xf numFmtId="41" fontId="11" fillId="20" borderId="91" xfId="0" applyNumberFormat="1" applyFont="1" applyFill="1" applyBorder="1" applyAlignment="1" applyProtection="1">
      <alignment horizontal="right" vertical="center"/>
    </xf>
    <xf numFmtId="41" fontId="11" fillId="20" borderId="58" xfId="0" applyNumberFormat="1" applyFont="1" applyFill="1" applyBorder="1" applyAlignment="1" applyProtection="1">
      <alignment horizontal="right" vertical="center"/>
    </xf>
    <xf numFmtId="168" fontId="34" fillId="20" borderId="58" xfId="0" applyNumberFormat="1" applyFont="1" applyFill="1" applyBorder="1" applyAlignment="1" applyProtection="1">
      <alignment horizontal="left" vertical="center" wrapText="1"/>
    </xf>
    <xf numFmtId="41" fontId="39" fillId="20" borderId="97" xfId="0" applyNumberFormat="1" applyFont="1" applyFill="1" applyBorder="1" applyAlignment="1" applyProtection="1">
      <alignment horizontal="right" vertical="center"/>
    </xf>
    <xf numFmtId="0" fontId="34" fillId="0" borderId="98" xfId="0" applyFont="1" applyFill="1" applyBorder="1" applyAlignment="1" applyProtection="1">
      <alignment horizontal="center" vertical="center" wrapText="1"/>
    </xf>
    <xf numFmtId="168" fontId="34" fillId="0" borderId="99" xfId="0" applyNumberFormat="1" applyFont="1" applyFill="1" applyBorder="1" applyAlignment="1" applyProtection="1">
      <alignment horizontal="left" vertical="center"/>
    </xf>
    <xf numFmtId="41" fontId="11" fillId="0" borderId="100" xfId="0" applyNumberFormat="1" applyFont="1" applyFill="1" applyBorder="1" applyAlignment="1" applyProtection="1">
      <alignment horizontal="right" vertical="center" wrapText="1"/>
    </xf>
    <xf numFmtId="41" fontId="4" fillId="0" borderId="91" xfId="0" applyNumberFormat="1" applyFont="1" applyFill="1" applyBorder="1" applyAlignment="1" applyProtection="1">
      <alignment horizontal="right" vertical="center"/>
    </xf>
    <xf numFmtId="41" fontId="4" fillId="0" borderId="58" xfId="0" applyNumberFormat="1" applyFont="1" applyFill="1" applyBorder="1" applyAlignment="1" applyProtection="1">
      <alignment horizontal="right" vertical="center"/>
    </xf>
    <xf numFmtId="0" fontId="17" fillId="0" borderId="64" xfId="0"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20" borderId="62" xfId="0" applyFont="1" applyFill="1" applyBorder="1" applyAlignment="1">
      <alignment horizontal="center" vertical="center" wrapText="1"/>
    </xf>
    <xf numFmtId="0" fontId="34" fillId="20" borderId="101" xfId="0" applyFont="1" applyFill="1" applyBorder="1" applyAlignment="1">
      <alignment horizontal="center" vertical="center" wrapText="1"/>
    </xf>
    <xf numFmtId="0" fontId="34" fillId="20" borderId="102" xfId="0" applyFont="1" applyFill="1" applyBorder="1" applyAlignment="1">
      <alignment horizontal="center" vertical="center" wrapText="1"/>
    </xf>
    <xf numFmtId="0" fontId="34" fillId="20" borderId="103" xfId="0" applyFont="1" applyFill="1" applyBorder="1" applyAlignment="1">
      <alignment horizontal="center" vertical="center" wrapText="1"/>
    </xf>
    <xf numFmtId="41" fontId="34" fillId="20" borderId="102" xfId="0" applyNumberFormat="1" applyFont="1" applyFill="1" applyBorder="1" applyAlignment="1">
      <alignment horizontal="center" vertical="center" wrapText="1"/>
    </xf>
    <xf numFmtId="41" fontId="30" fillId="20" borderId="104" xfId="0" applyNumberFormat="1" applyFont="1" applyFill="1" applyBorder="1" applyAlignment="1" applyProtection="1">
      <alignment horizontal="right" vertical="center"/>
    </xf>
    <xf numFmtId="41" fontId="30" fillId="20" borderId="58" xfId="0" applyNumberFormat="1" applyFont="1" applyFill="1" applyBorder="1" applyAlignment="1" applyProtection="1">
      <alignment horizontal="right" vertical="center"/>
    </xf>
    <xf numFmtId="0" fontId="34" fillId="20" borderId="61" xfId="0" applyFont="1" applyFill="1" applyBorder="1" applyAlignment="1" applyProtection="1">
      <alignment horizontal="center" vertical="center"/>
    </xf>
    <xf numFmtId="0" fontId="34" fillId="20" borderId="58" xfId="0" applyFont="1" applyFill="1" applyBorder="1" applyAlignment="1" applyProtection="1">
      <alignment vertical="center" wrapText="1"/>
    </xf>
    <xf numFmtId="0" fontId="14" fillId="0" borderId="105" xfId="0" applyFont="1" applyFill="1" applyBorder="1" applyAlignment="1" applyProtection="1">
      <alignment horizontal="center" vertical="center"/>
    </xf>
    <xf numFmtId="0" fontId="14" fillId="0" borderId="99" xfId="0" applyFont="1" applyFill="1" applyBorder="1" applyAlignment="1" applyProtection="1">
      <alignment vertical="center" wrapText="1"/>
    </xf>
    <xf numFmtId="41" fontId="14" fillId="0" borderId="99" xfId="0" applyNumberFormat="1" applyFont="1" applyFill="1" applyBorder="1" applyAlignment="1" applyProtection="1">
      <alignment horizontal="right" vertical="center"/>
      <protection locked="0"/>
    </xf>
    <xf numFmtId="41" fontId="14" fillId="18" borderId="99" xfId="0" applyNumberFormat="1" applyFont="1" applyFill="1" applyBorder="1" applyAlignment="1" applyProtection="1">
      <alignment horizontal="right" vertical="center"/>
    </xf>
    <xf numFmtId="0" fontId="36" fillId="20" borderId="106" xfId="0" applyFont="1" applyFill="1" applyBorder="1" applyAlignment="1" applyProtection="1">
      <alignment vertical="center"/>
    </xf>
    <xf numFmtId="0" fontId="11" fillId="20" borderId="107" xfId="0" applyFont="1" applyFill="1" applyBorder="1" applyAlignment="1" applyProtection="1">
      <alignment horizontal="right" vertical="center"/>
    </xf>
    <xf numFmtId="41" fontId="11" fillId="20" borderId="107" xfId="0" applyNumberFormat="1" applyFont="1" applyFill="1" applyBorder="1" applyAlignment="1" applyProtection="1">
      <alignment horizontal="center" vertical="center"/>
    </xf>
    <xf numFmtId="41" fontId="11" fillId="20" borderId="108" xfId="0" applyNumberFormat="1"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41" fontId="34" fillId="20" borderId="109" xfId="0" applyNumberFormat="1" applyFont="1" applyFill="1" applyBorder="1" applyAlignment="1" applyProtection="1">
      <alignment horizontal="center" vertical="center"/>
    </xf>
    <xf numFmtId="49" fontId="34" fillId="20" borderId="110" xfId="0" applyNumberFormat="1" applyFont="1" applyFill="1" applyBorder="1" applyAlignment="1" applyProtection="1">
      <alignment horizontal="center" vertical="center"/>
    </xf>
    <xf numFmtId="0" fontId="34" fillId="20" borderId="106" xfId="0" applyFont="1" applyFill="1" applyBorder="1" applyAlignment="1" applyProtection="1">
      <alignment horizontal="center" vertical="center"/>
    </xf>
    <xf numFmtId="0" fontId="34" fillId="20" borderId="107" xfId="0" applyFont="1" applyFill="1" applyBorder="1" applyAlignment="1" applyProtection="1">
      <alignment horizontal="center" vertical="center"/>
    </xf>
    <xf numFmtId="0" fontId="35" fillId="20" borderId="107" xfId="0" applyFont="1" applyFill="1" applyBorder="1" applyAlignment="1" applyProtection="1">
      <alignment horizontal="right" vertical="center" wrapText="1"/>
    </xf>
    <xf numFmtId="42" fontId="34" fillId="20" borderId="111" xfId="0" applyNumberFormat="1" applyFont="1" applyFill="1" applyBorder="1" applyAlignment="1" applyProtection="1">
      <alignment horizontal="right" vertical="center"/>
    </xf>
    <xf numFmtId="49" fontId="11" fillId="20" borderId="112" xfId="0" applyNumberFormat="1" applyFont="1" applyFill="1" applyBorder="1" applyAlignment="1" applyProtection="1">
      <alignment horizontal="center" vertical="center"/>
    </xf>
    <xf numFmtId="49" fontId="11" fillId="0" borderId="113" xfId="0" applyNumberFormat="1" applyFont="1" applyFill="1" applyBorder="1" applyAlignment="1" applyProtection="1">
      <alignment horizontal="center" vertical="center"/>
    </xf>
    <xf numFmtId="49" fontId="11" fillId="0" borderId="112" xfId="0" applyNumberFormat="1"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49" fontId="14" fillId="0" borderId="114" xfId="0" applyNumberFormat="1" applyFont="1" applyFill="1" applyBorder="1" applyAlignment="1" applyProtection="1">
      <alignment horizontal="center" vertical="center"/>
    </xf>
    <xf numFmtId="0" fontId="14" fillId="0" borderId="115" xfId="0" applyFont="1" applyFill="1" applyBorder="1" applyAlignment="1" applyProtection="1">
      <alignment vertical="center" wrapText="1"/>
    </xf>
    <xf numFmtId="0" fontId="34" fillId="20" borderId="27" xfId="0" applyFont="1" applyFill="1" applyBorder="1" applyAlignment="1">
      <alignment horizontal="center" vertical="center" wrapText="1"/>
    </xf>
    <xf numFmtId="0" fontId="34" fillId="20" borderId="27" xfId="0" applyFont="1" applyFill="1" applyBorder="1" applyAlignment="1">
      <alignment horizontal="center" vertical="center"/>
    </xf>
    <xf numFmtId="0" fontId="34" fillId="0" borderId="2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7" xfId="0" applyFont="1" applyFill="1" applyBorder="1" applyAlignment="1">
      <alignment horizontal="center" vertical="center"/>
    </xf>
    <xf numFmtId="0" fontId="12" fillId="0" borderId="0" xfId="0" applyFont="1" applyFill="1" applyAlignment="1">
      <alignment horizontal="center" vertical="center"/>
    </xf>
    <xf numFmtId="0" fontId="11" fillId="20" borderId="25" xfId="0" applyFont="1" applyFill="1" applyBorder="1" applyAlignment="1" applyProtection="1"/>
    <xf numFmtId="41" fontId="30" fillId="20" borderId="12" xfId="0" applyNumberFormat="1" applyFont="1" applyFill="1" applyBorder="1" applyAlignment="1" applyProtection="1">
      <alignment horizontal="right"/>
    </xf>
    <xf numFmtId="0" fontId="11" fillId="20" borderId="8" xfId="0" applyFont="1" applyFill="1" applyBorder="1" applyAlignment="1" applyProtection="1"/>
    <xf numFmtId="41" fontId="11" fillId="20" borderId="12" xfId="0" applyNumberFormat="1" applyFont="1" applyFill="1" applyBorder="1" applyAlignment="1" applyProtection="1">
      <alignment horizontal="right"/>
    </xf>
    <xf numFmtId="41" fontId="40" fillId="20" borderId="12" xfId="0" applyNumberFormat="1" applyFont="1" applyFill="1" applyBorder="1" applyAlignment="1" applyProtection="1">
      <alignment horizontal="right" vertical="center"/>
    </xf>
    <xf numFmtId="0" fontId="0" fillId="0" borderId="116" xfId="0" applyBorder="1" applyAlignment="1">
      <alignment horizontal="center" vertical="center"/>
    </xf>
    <xf numFmtId="0" fontId="0" fillId="0" borderId="117" xfId="0" applyFill="1" applyBorder="1" applyAlignment="1">
      <alignment vertical="center" wrapText="1"/>
    </xf>
    <xf numFmtId="49" fontId="11" fillId="20" borderId="118" xfId="0" applyNumberFormat="1" applyFont="1" applyFill="1" applyBorder="1" applyAlignment="1" applyProtection="1">
      <alignment horizontal="center" vertical="center" wrapText="1"/>
    </xf>
    <xf numFmtId="49" fontId="11" fillId="0" borderId="119" xfId="0" applyNumberFormat="1" applyFont="1" applyFill="1" applyBorder="1" applyAlignment="1" applyProtection="1">
      <alignment horizontal="center" vertical="center"/>
    </xf>
    <xf numFmtId="49" fontId="11" fillId="0" borderId="118" xfId="0" applyNumberFormat="1" applyFont="1" applyFill="1" applyBorder="1" applyAlignment="1" applyProtection="1">
      <alignment horizontal="center" vertical="center" wrapText="1"/>
    </xf>
    <xf numFmtId="49" fontId="11" fillId="20" borderId="92" xfId="0" applyNumberFormat="1" applyFont="1" applyFill="1" applyBorder="1" applyAlignment="1" applyProtection="1">
      <alignment horizontal="center" vertical="center"/>
    </xf>
    <xf numFmtId="42" fontId="11" fillId="20" borderId="93" xfId="0" applyNumberFormat="1" applyFont="1" applyFill="1" applyBorder="1" applyAlignment="1" applyProtection="1">
      <alignment horizontal="right" vertical="center"/>
    </xf>
    <xf numFmtId="49" fontId="18" fillId="15" borderId="92" xfId="0" applyNumberFormat="1" applyFont="1" applyFill="1" applyBorder="1" applyAlignment="1" applyProtection="1">
      <alignment horizontal="center" vertical="center"/>
    </xf>
    <xf numFmtId="42" fontId="18" fillId="15" borderId="93" xfId="0" applyNumberFormat="1" applyFont="1" applyFill="1" applyBorder="1" applyAlignment="1" applyProtection="1">
      <alignment horizontal="right" vertical="center"/>
    </xf>
    <xf numFmtId="49" fontId="14" fillId="0" borderId="92" xfId="0" applyNumberFormat="1" applyFont="1" applyFill="1" applyBorder="1" applyAlignment="1" applyProtection="1">
      <alignment horizontal="center" vertical="center"/>
    </xf>
    <xf numFmtId="42" fontId="14" fillId="0" borderId="93" xfId="0" applyNumberFormat="1" applyFont="1" applyFill="1" applyBorder="1" applyAlignment="1" applyProtection="1">
      <alignment horizontal="right" vertical="center"/>
      <protection locked="0"/>
    </xf>
    <xf numFmtId="42" fontId="14" fillId="0" borderId="93" xfId="0" applyNumberFormat="1" applyFont="1" applyBorder="1" applyAlignment="1" applyProtection="1">
      <alignment horizontal="right" vertical="center"/>
      <protection locked="0"/>
    </xf>
    <xf numFmtId="49" fontId="18" fillId="0" borderId="92" xfId="0" applyNumberFormat="1" applyFont="1" applyFill="1" applyBorder="1" applyAlignment="1" applyProtection="1">
      <alignment horizontal="center" vertical="center"/>
    </xf>
    <xf numFmtId="49" fontId="14" fillId="0" borderId="120" xfId="0" applyNumberFormat="1" applyFont="1" applyFill="1" applyBorder="1" applyAlignment="1" applyProtection="1">
      <alignment horizontal="center" vertical="center"/>
    </xf>
    <xf numFmtId="42" fontId="14" fillId="0" borderId="100" xfId="0" applyNumberFormat="1" applyFont="1" applyFill="1" applyBorder="1" applyAlignment="1" applyProtection="1">
      <alignment horizontal="right" vertical="center"/>
      <protection locked="0"/>
    </xf>
    <xf numFmtId="42" fontId="34" fillId="20" borderId="97" xfId="0" applyNumberFormat="1" applyFont="1" applyFill="1" applyBorder="1" applyAlignment="1" applyProtection="1">
      <alignment horizontal="right" vertical="center"/>
    </xf>
    <xf numFmtId="0" fontId="41" fillId="15" borderId="8" xfId="0" applyFont="1" applyFill="1" applyBorder="1" applyAlignment="1">
      <alignment horizontal="center" vertical="center"/>
    </xf>
    <xf numFmtId="0" fontId="41" fillId="15" borderId="0" xfId="0" applyFont="1" applyFill="1" applyBorder="1" applyAlignment="1">
      <alignment horizontal="center" vertical="center"/>
    </xf>
    <xf numFmtId="0" fontId="41" fillId="15" borderId="0" xfId="0" applyFont="1" applyFill="1" applyBorder="1" applyAlignment="1">
      <alignment horizontal="center" vertical="center" wrapText="1"/>
    </xf>
    <xf numFmtId="0" fontId="41" fillId="15" borderId="9" xfId="0" applyFont="1" applyFill="1" applyBorder="1" applyAlignment="1">
      <alignment horizontal="center" vertical="center"/>
    </xf>
    <xf numFmtId="170" fontId="14" fillId="0" borderId="8" xfId="0" applyNumberFormat="1" applyFont="1" applyFill="1" applyBorder="1" applyAlignment="1">
      <alignment horizontal="right" vertical="center"/>
    </xf>
    <xf numFmtId="0" fontId="1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4" fillId="0" borderId="0" xfId="0" applyNumberFormat="1" applyFont="1" applyFill="1" applyBorder="1" applyAlignment="1">
      <alignment horizontal="left" vertical="center" wrapText="1"/>
    </xf>
    <xf numFmtId="9" fontId="14" fillId="0" borderId="0" xfId="0" applyNumberFormat="1" applyFont="1" applyFill="1" applyBorder="1" applyAlignment="1">
      <alignment vertical="center" wrapText="1"/>
    </xf>
    <xf numFmtId="170" fontId="14" fillId="0" borderId="10" xfId="0" applyNumberFormat="1" applyFont="1" applyFill="1" applyBorder="1" applyAlignment="1">
      <alignment horizontal="right" vertical="center"/>
    </xf>
    <xf numFmtId="170" fontId="14" fillId="0" borderId="26" xfId="0" applyNumberFormat="1" applyFont="1" applyFill="1" applyBorder="1" applyAlignment="1">
      <alignment horizontal="right" vertical="center"/>
    </xf>
    <xf numFmtId="0" fontId="14" fillId="0" borderId="26" xfId="0" applyFont="1" applyFill="1" applyBorder="1" applyAlignment="1">
      <alignment horizontal="center" vertical="center"/>
    </xf>
    <xf numFmtId="0" fontId="14" fillId="0" borderId="26" xfId="0" applyFont="1" applyFill="1" applyBorder="1" applyAlignment="1">
      <alignment vertical="center" wrapText="1"/>
    </xf>
    <xf numFmtId="0" fontId="0" fillId="0" borderId="11" xfId="0" applyFill="1" applyBorder="1" applyAlignment="1">
      <alignment horizontal="justify" vertical="center" wrapText="1"/>
    </xf>
    <xf numFmtId="0" fontId="17" fillId="20" borderId="0" xfId="0" applyFont="1" applyFill="1"/>
    <xf numFmtId="0" fontId="34" fillId="20" borderId="0" xfId="0" applyFont="1" applyFill="1" applyAlignment="1">
      <alignment horizontal="center" vertical="center"/>
    </xf>
    <xf numFmtId="0" fontId="34" fillId="20" borderId="0" xfId="0" applyFont="1" applyFill="1"/>
    <xf numFmtId="0" fontId="17" fillId="0" borderId="0" xfId="0" applyFont="1" applyFill="1" applyAlignment="1">
      <alignment horizontal="justify" vertical="center" wrapText="1"/>
    </xf>
    <xf numFmtId="164" fontId="40" fillId="20" borderId="8" xfId="0" applyNumberFormat="1" applyFont="1" applyFill="1" applyBorder="1" applyAlignment="1">
      <alignment horizontal="center" vertical="center"/>
    </xf>
    <xf numFmtId="0" fontId="40" fillId="20" borderId="9" xfId="0"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13" fillId="0" borderId="9" xfId="0" applyFont="1" applyFill="1" applyBorder="1" applyAlignment="1">
      <alignment vertical="center" wrapText="1"/>
    </xf>
    <xf numFmtId="164" fontId="34" fillId="20" borderId="8" xfId="0" applyNumberFormat="1" applyFont="1" applyFill="1" applyBorder="1" applyAlignment="1">
      <alignment horizontal="center" vertical="center"/>
    </xf>
    <xf numFmtId="0" fontId="34"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34"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40" fillId="20" borderId="28" xfId="0" applyFont="1" applyFill="1" applyBorder="1" applyAlignment="1">
      <alignment horizontal="center" vertical="center" wrapText="1"/>
    </xf>
    <xf numFmtId="0" fontId="40" fillId="20" borderId="29" xfId="0" applyFont="1" applyFill="1" applyBorder="1" applyAlignment="1">
      <alignment horizontal="center" vertical="center"/>
    </xf>
    <xf numFmtId="0" fontId="34" fillId="20" borderId="12" xfId="0" applyFont="1" applyFill="1" applyBorder="1" applyAlignment="1">
      <alignment horizontal="center" vertical="center" wrapText="1"/>
    </xf>
    <xf numFmtId="0" fontId="34" fillId="20" borderId="12"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2" xfId="0" applyFont="1" applyFill="1" applyBorder="1" applyAlignment="1">
      <alignment horizontal="center" vertical="center"/>
    </xf>
    <xf numFmtId="0" fontId="10" fillId="0" borderId="0" xfId="0" applyFont="1" applyFill="1"/>
    <xf numFmtId="0" fontId="10" fillId="20" borderId="12" xfId="0" applyFont="1" applyFill="1" applyBorder="1"/>
    <xf numFmtId="0" fontId="11" fillId="20" borderId="12" xfId="0" applyFont="1" applyFill="1" applyBorder="1"/>
    <xf numFmtId="44" fontId="10" fillId="20" borderId="12" xfId="0" applyNumberFormat="1" applyFont="1" applyFill="1" applyBorder="1"/>
    <xf numFmtId="0" fontId="12" fillId="18" borderId="12" xfId="0" applyFont="1" applyFill="1" applyBorder="1" applyAlignment="1">
      <alignment horizontal="left" indent="2"/>
    </xf>
    <xf numFmtId="0" fontId="12" fillId="18" borderId="12" xfId="0" applyFont="1" applyFill="1" applyBorder="1"/>
    <xf numFmtId="44" fontId="12"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9" fillId="14" borderId="12" xfId="24" applyFont="1" applyFill="1" applyBorder="1"/>
    <xf numFmtId="44" fontId="12" fillId="18" borderId="12" xfId="24" applyFont="1" applyFill="1" applyBorder="1"/>
    <xf numFmtId="0" fontId="0" fillId="14" borderId="12" xfId="0" applyFont="1" applyFill="1" applyBorder="1" applyAlignment="1">
      <alignment horizontal="left" wrapText="1" indent="2"/>
    </xf>
    <xf numFmtId="0" fontId="12" fillId="18" borderId="12" xfId="0" applyFont="1" applyFill="1" applyBorder="1" applyAlignment="1">
      <alignment wrapText="1"/>
    </xf>
    <xf numFmtId="44" fontId="9" fillId="18" borderId="12" xfId="24" applyFont="1" applyFill="1" applyBorder="1"/>
    <xf numFmtId="0" fontId="12" fillId="18" borderId="12" xfId="0" applyFont="1" applyFill="1" applyBorder="1" applyAlignment="1">
      <alignment horizontal="left" wrapText="1"/>
    </xf>
    <xf numFmtId="0" fontId="0" fillId="14" borderId="12" xfId="0" applyFont="1" applyFill="1" applyBorder="1" applyAlignment="1">
      <alignment horizontal="right" indent="2"/>
    </xf>
    <xf numFmtId="44" fontId="10" fillId="20" borderId="12" xfId="24" applyFont="1" applyFill="1" applyBorder="1"/>
    <xf numFmtId="0" fontId="0" fillId="14" borderId="12" xfId="0" applyFont="1" applyFill="1" applyBorder="1"/>
    <xf numFmtId="44" fontId="11" fillId="20" borderId="12" xfId="24" applyFont="1" applyFill="1" applyBorder="1"/>
    <xf numFmtId="0" fontId="0" fillId="0" borderId="0" xfId="0" applyFont="1"/>
    <xf numFmtId="0" fontId="34" fillId="0" borderId="30" xfId="0" applyFont="1" applyFill="1" applyBorder="1" applyAlignment="1">
      <alignment horizontal="center" vertical="center" wrapText="1"/>
    </xf>
    <xf numFmtId="43" fontId="9" fillId="14" borderId="12" xfId="23" applyFont="1" applyFill="1" applyBorder="1"/>
    <xf numFmtId="43" fontId="10" fillId="20" borderId="12" xfId="23" applyFont="1" applyFill="1" applyBorder="1"/>
    <xf numFmtId="0" fontId="11" fillId="20" borderId="12" xfId="0" applyFont="1" applyFill="1" applyBorder="1" applyAlignment="1">
      <alignment horizontal="left" indent="2"/>
    </xf>
    <xf numFmtId="43" fontId="11" fillId="20" borderId="12" xfId="23" applyFont="1" applyFill="1" applyBorder="1"/>
    <xf numFmtId="0" fontId="12" fillId="15" borderId="12" xfId="0" applyFont="1" applyFill="1" applyBorder="1" applyAlignment="1">
      <alignment horizontal="center"/>
    </xf>
    <xf numFmtId="0" fontId="12" fillId="15" borderId="12" xfId="0" applyFont="1" applyFill="1" applyBorder="1" applyAlignment="1">
      <alignment horizontal="left" indent="1"/>
    </xf>
    <xf numFmtId="43" fontId="9" fillId="15" borderId="12" xfId="23" applyFont="1" applyFill="1" applyBorder="1"/>
    <xf numFmtId="0" fontId="12"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10"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9" fillId="0" borderId="12" xfId="23" applyFont="1" applyFill="1" applyBorder="1"/>
    <xf numFmtId="0" fontId="11" fillId="20" borderId="12" xfId="0" applyFont="1" applyFill="1" applyBorder="1" applyAlignment="1">
      <alignment wrapText="1"/>
    </xf>
    <xf numFmtId="44" fontId="0" fillId="0" borderId="0" xfId="0" applyNumberFormat="1"/>
    <xf numFmtId="0" fontId="0" fillId="14" borderId="12" xfId="0" applyFill="1" applyBorder="1" applyAlignment="1">
      <alignment horizontal="left" indent="2"/>
    </xf>
    <xf numFmtId="0" fontId="24" fillId="0" borderId="2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1" fillId="20" borderId="12" xfId="0" applyFont="1" applyFill="1" applyBorder="1" applyAlignment="1">
      <alignment horizontal="center"/>
    </xf>
    <xf numFmtId="0" fontId="11" fillId="20" borderId="12" xfId="0" applyFont="1" applyFill="1" applyBorder="1" applyAlignment="1">
      <alignment horizontal="center" vertical="center" wrapText="1"/>
    </xf>
    <xf numFmtId="0" fontId="11" fillId="20" borderId="25"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0" borderId="7"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1" fillId="20" borderId="26"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justify" vertical="top" wrapText="1"/>
    </xf>
    <xf numFmtId="0" fontId="21" fillId="0" borderId="25"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8"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3" fillId="0" borderId="2" xfId="0" applyFont="1" applyFill="1" applyBorder="1" applyAlignment="1">
      <alignment horizontal="left" vertical="center"/>
    </xf>
    <xf numFmtId="0" fontId="23" fillId="0" borderId="1" xfId="0" applyFont="1" applyFill="1" applyBorder="1" applyAlignment="1">
      <alignment horizontal="left" vertical="center"/>
    </xf>
    <xf numFmtId="0" fontId="23" fillId="0" borderId="3" xfId="0" applyFont="1" applyFill="1" applyBorder="1" applyAlignment="1">
      <alignment horizontal="left" vertical="center"/>
    </xf>
    <xf numFmtId="9" fontId="0" fillId="0" borderId="25"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12" fillId="0" borderId="0" xfId="0" applyFont="1" applyAlignment="1">
      <alignment horizontal="left" vertical="top" wrapText="1"/>
    </xf>
    <xf numFmtId="0" fontId="24" fillId="0" borderId="2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9" xfId="0" applyFont="1" applyFill="1" applyBorder="1" applyAlignment="1">
      <alignment horizontal="center" vertical="center"/>
    </xf>
    <xf numFmtId="0" fontId="23" fillId="15" borderId="10" xfId="0" applyFont="1" applyFill="1" applyBorder="1" applyAlignment="1">
      <alignment horizontal="center" vertical="center" wrapText="1"/>
    </xf>
    <xf numFmtId="0" fontId="23" fillId="15" borderId="26"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3" fillId="15" borderId="10" xfId="0" applyFont="1" applyFill="1" applyBorder="1" applyAlignment="1">
      <alignment horizontal="center" vertical="top" wrapText="1"/>
    </xf>
    <xf numFmtId="0" fontId="23" fillId="15" borderId="26" xfId="0" applyFont="1" applyFill="1" applyBorder="1" applyAlignment="1">
      <alignment horizontal="center" vertical="top" wrapText="1"/>
    </xf>
    <xf numFmtId="0" fontId="23" fillId="15" borderId="11" xfId="0" applyFont="1" applyFill="1" applyBorder="1" applyAlignment="1">
      <alignment horizontal="center" vertical="top" wrapText="1"/>
    </xf>
    <xf numFmtId="0" fontId="20" fillId="15" borderId="1" xfId="0" applyFont="1" applyFill="1" applyBorder="1" applyAlignment="1">
      <alignment horizontal="left" vertical="top" wrapText="1"/>
    </xf>
    <xf numFmtId="0" fontId="20" fillId="15" borderId="3"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3" fillId="0" borderId="25"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20" fillId="15" borderId="26" xfId="0" applyFont="1" applyFill="1" applyBorder="1" applyAlignment="1">
      <alignment horizontal="left" vertical="top" wrapText="1"/>
    </xf>
    <xf numFmtId="0" fontId="20"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20" fillId="15" borderId="6" xfId="0" applyFont="1" applyFill="1" applyBorder="1" applyAlignment="1">
      <alignment horizontal="left" vertical="center" wrapText="1"/>
    </xf>
    <xf numFmtId="0" fontId="20" fillId="15" borderId="7" xfId="0" applyFont="1" applyFill="1" applyBorder="1" applyAlignment="1">
      <alignment horizontal="left" vertical="center" wrapText="1"/>
    </xf>
    <xf numFmtId="0" fontId="21" fillId="15" borderId="8" xfId="0" applyFont="1" applyFill="1" applyBorder="1" applyAlignment="1">
      <alignment horizontal="left" vertical="center" wrapText="1"/>
    </xf>
    <xf numFmtId="0" fontId="21" fillId="15" borderId="0" xfId="0" applyFont="1" applyFill="1" applyBorder="1" applyAlignment="1">
      <alignment horizontal="left" vertical="center" wrapText="1"/>
    </xf>
    <xf numFmtId="0" fontId="21" fillId="15" borderId="9" xfId="0" applyFont="1" applyFill="1" applyBorder="1" applyAlignment="1">
      <alignment horizontal="left" vertical="center" wrapText="1"/>
    </xf>
    <xf numFmtId="0" fontId="21" fillId="15" borderId="10" xfId="0" applyFont="1" applyFill="1" applyBorder="1" applyAlignment="1">
      <alignment horizontal="left" vertical="center" wrapText="1"/>
    </xf>
    <xf numFmtId="0" fontId="21" fillId="15" borderId="26" xfId="0" applyFont="1" applyFill="1" applyBorder="1" applyAlignment="1">
      <alignment horizontal="left" vertical="center" wrapText="1"/>
    </xf>
    <xf numFmtId="0" fontId="21" fillId="15" borderId="11" xfId="0" applyFont="1" applyFill="1" applyBorder="1" applyAlignment="1">
      <alignment horizontal="left" vertical="center" wrapText="1"/>
    </xf>
    <xf numFmtId="0" fontId="42" fillId="15" borderId="0" xfId="0" applyFont="1" applyFill="1" applyBorder="1" applyAlignment="1">
      <alignment horizontal="center" vertical="top" wrapText="1"/>
    </xf>
    <xf numFmtId="0" fontId="42" fillId="15" borderId="9"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20" fillId="15" borderId="8" xfId="0" applyFont="1" applyFill="1" applyBorder="1" applyAlignment="1">
      <alignment horizontal="center" vertical="top" wrapText="1"/>
    </xf>
    <xf numFmtId="0" fontId="20" fillId="15" borderId="0" xfId="0" applyFont="1" applyFill="1" applyBorder="1" applyAlignment="1">
      <alignment horizontal="center" vertical="top" wrapText="1"/>
    </xf>
    <xf numFmtId="0" fontId="20" fillId="15" borderId="9" xfId="0" applyFont="1" applyFill="1" applyBorder="1" applyAlignment="1">
      <alignment horizontal="center" vertical="top" wrapText="1"/>
    </xf>
    <xf numFmtId="0" fontId="20" fillId="15" borderId="10" xfId="0" applyFont="1" applyFill="1" applyBorder="1" applyAlignment="1">
      <alignment horizontal="center" vertical="top" wrapText="1"/>
    </xf>
    <xf numFmtId="0" fontId="20" fillId="15" borderId="26" xfId="0" applyFont="1" applyFill="1" applyBorder="1" applyAlignment="1">
      <alignment horizontal="center" vertical="top" wrapText="1"/>
    </xf>
    <xf numFmtId="0" fontId="20" fillId="15" borderId="11" xfId="0" applyFont="1" applyFill="1" applyBorder="1" applyAlignment="1">
      <alignment horizontal="center" vertical="top" wrapText="1"/>
    </xf>
    <xf numFmtId="0" fontId="38" fillId="0" borderId="2" xfId="0" applyFont="1" applyBorder="1" applyAlignment="1" applyProtection="1">
      <alignment horizontal="left" wrapText="1"/>
      <protection locked="0"/>
    </xf>
    <xf numFmtId="0" fontId="38" fillId="0" borderId="1" xfId="0" applyFont="1" applyBorder="1" applyAlignment="1" applyProtection="1">
      <alignment horizontal="left" wrapText="1"/>
      <protection locked="0"/>
    </xf>
    <xf numFmtId="0" fontId="38" fillId="0" borderId="3" xfId="0" applyFont="1" applyBorder="1" applyAlignment="1" applyProtection="1">
      <alignment horizontal="left" wrapText="1"/>
      <protection locked="0"/>
    </xf>
    <xf numFmtId="44" fontId="18" fillId="0" borderId="26" xfId="24" applyFont="1" applyBorder="1" applyAlignment="1" applyProtection="1">
      <alignment horizontal="center" vertical="center"/>
      <protection locked="0"/>
    </xf>
    <xf numFmtId="44" fontId="18" fillId="0" borderId="11" xfId="24" applyFont="1" applyBorder="1" applyAlignment="1" applyProtection="1">
      <alignment horizontal="center" vertical="center"/>
      <protection locked="0"/>
    </xf>
    <xf numFmtId="0" fontId="21" fillId="15" borderId="2" xfId="0" applyFont="1" applyFill="1" applyBorder="1" applyAlignment="1" applyProtection="1">
      <alignment horizontal="center"/>
      <protection locked="0"/>
    </xf>
    <xf numFmtId="0" fontId="21" fillId="15" borderId="1" xfId="0" applyFont="1" applyFill="1" applyBorder="1" applyAlignment="1" applyProtection="1">
      <alignment horizontal="center"/>
      <protection locked="0"/>
    </xf>
    <xf numFmtId="0" fontId="21" fillId="15" borderId="3" xfId="0" applyFont="1" applyFill="1" applyBorder="1" applyAlignment="1" applyProtection="1">
      <alignment horizontal="center"/>
      <protection locked="0"/>
    </xf>
    <xf numFmtId="167" fontId="21" fillId="15" borderId="25" xfId="24" applyNumberFormat="1" applyFont="1" applyFill="1" applyBorder="1" applyAlignment="1" applyProtection="1">
      <alignment horizontal="center" vertical="center"/>
      <protection locked="0"/>
    </xf>
    <xf numFmtId="167" fontId="21" fillId="15" borderId="6" xfId="24" applyNumberFormat="1" applyFont="1" applyFill="1" applyBorder="1" applyAlignment="1" applyProtection="1">
      <alignment horizontal="center" vertical="center"/>
      <protection locked="0"/>
    </xf>
    <xf numFmtId="167" fontId="21" fillId="15" borderId="7" xfId="24" applyNumberFormat="1" applyFont="1" applyFill="1" applyBorder="1" applyAlignment="1" applyProtection="1">
      <alignment horizontal="center" vertical="center"/>
      <protection locked="0"/>
    </xf>
    <xf numFmtId="0" fontId="38" fillId="0" borderId="12" xfId="0" applyFont="1" applyBorder="1" applyAlignment="1" applyProtection="1">
      <alignment horizontal="left" wrapText="1"/>
      <protection locked="0"/>
    </xf>
    <xf numFmtId="167" fontId="21" fillId="0" borderId="8" xfId="24" applyNumberFormat="1" applyFont="1" applyBorder="1" applyAlignment="1" applyProtection="1">
      <alignment wrapText="1"/>
      <protection locked="0"/>
    </xf>
    <xf numFmtId="167" fontId="21" fillId="0" borderId="0" xfId="24" applyNumberFormat="1" applyFont="1" applyBorder="1" applyAlignment="1" applyProtection="1">
      <alignment wrapText="1"/>
      <protection locked="0"/>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167" fontId="21" fillId="15" borderId="8" xfId="24" applyNumberFormat="1" applyFont="1" applyFill="1" applyBorder="1" applyAlignment="1" applyProtection="1">
      <alignment horizontal="right"/>
    </xf>
    <xf numFmtId="167" fontId="21" fillId="15" borderId="0" xfId="24" applyNumberFormat="1" applyFont="1" applyFill="1" applyBorder="1" applyAlignment="1" applyProtection="1">
      <alignment horizontal="right"/>
    </xf>
    <xf numFmtId="171" fontId="18" fillId="15" borderId="6" xfId="24" applyNumberFormat="1" applyFont="1" applyFill="1" applyBorder="1" applyAlignment="1" applyProtection="1">
      <alignment horizontal="right"/>
    </xf>
    <xf numFmtId="171" fontId="18" fillId="15" borderId="7" xfId="24" applyNumberFormat="1" applyFont="1" applyFill="1" applyBorder="1" applyAlignment="1" applyProtection="1">
      <alignment horizontal="right"/>
    </xf>
    <xf numFmtId="0" fontId="15" fillId="0" borderId="49" xfId="0" applyFont="1" applyFill="1" applyBorder="1" applyAlignment="1" applyProtection="1">
      <alignment horizontal="left" vertical="center" wrapText="1"/>
    </xf>
    <xf numFmtId="0" fontId="15" fillId="0" borderId="49" xfId="25" applyFont="1" applyFill="1" applyBorder="1" applyAlignment="1" applyProtection="1">
      <alignment horizontal="left" vertical="center"/>
    </xf>
    <xf numFmtId="0" fontId="30" fillId="20" borderId="49" xfId="0" applyFont="1" applyFill="1" applyBorder="1" applyAlignment="1" applyProtection="1">
      <alignment horizontal="left" vertical="center" wrapText="1"/>
    </xf>
    <xf numFmtId="0" fontId="15" fillId="0" borderId="69" xfId="0" applyFont="1" applyFill="1" applyBorder="1" applyAlignment="1" applyProtection="1">
      <alignment horizontal="left" vertical="center" wrapText="1"/>
    </xf>
    <xf numFmtId="0" fontId="15" fillId="0" borderId="70" xfId="0" applyFont="1" applyFill="1" applyBorder="1" applyAlignment="1" applyProtection="1">
      <alignment horizontal="left" vertical="center" wrapText="1"/>
    </xf>
    <xf numFmtId="0" fontId="15" fillId="0" borderId="71" xfId="0" applyFont="1" applyFill="1" applyBorder="1" applyAlignment="1" applyProtection="1">
      <alignment horizontal="left" vertical="center" wrapText="1"/>
    </xf>
    <xf numFmtId="0" fontId="15" fillId="0" borderId="69" xfId="25" applyFont="1" applyFill="1" applyBorder="1" applyAlignment="1" applyProtection="1">
      <alignment horizontal="left" vertical="center"/>
    </xf>
    <xf numFmtId="0" fontId="15" fillId="0" borderId="70" xfId="25" applyFont="1" applyFill="1" applyBorder="1" applyAlignment="1" applyProtection="1">
      <alignment horizontal="left" vertical="center"/>
    </xf>
    <xf numFmtId="0" fontId="15" fillId="0" borderId="71" xfId="25" applyFont="1" applyFill="1" applyBorder="1" applyAlignment="1" applyProtection="1">
      <alignment horizontal="left" vertical="center"/>
    </xf>
    <xf numFmtId="0" fontId="43" fillId="0" borderId="25" xfId="0" applyFont="1" applyFill="1" applyBorder="1" applyAlignment="1" applyProtection="1">
      <alignment horizontal="center" vertical="top" wrapText="1"/>
    </xf>
    <xf numFmtId="0" fontId="43" fillId="0" borderId="6" xfId="0" applyFont="1" applyFill="1" applyBorder="1" applyAlignment="1" applyProtection="1">
      <alignment horizontal="center" vertical="top" wrapText="1"/>
    </xf>
    <xf numFmtId="0" fontId="43" fillId="0" borderId="7" xfId="0" applyFont="1" applyFill="1" applyBorder="1" applyAlignment="1" applyProtection="1">
      <alignment horizontal="center" vertical="top" wrapText="1"/>
    </xf>
    <xf numFmtId="0" fontId="23" fillId="0" borderId="2"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3" xfId="0" applyFont="1" applyFill="1" applyBorder="1" applyAlignment="1" applyProtection="1">
      <alignment horizontal="left" vertical="center"/>
    </xf>
    <xf numFmtId="1" fontId="30" fillId="20" borderId="30" xfId="25" applyNumberFormat="1" applyFont="1" applyFill="1" applyBorder="1" applyAlignment="1" applyProtection="1">
      <alignment horizontal="center" vertical="center" wrapText="1"/>
    </xf>
    <xf numFmtId="1" fontId="30" fillId="20" borderId="12" xfId="25" applyNumberFormat="1" applyFont="1" applyFill="1" applyBorder="1" applyAlignment="1" applyProtection="1">
      <alignment horizontal="center" vertical="center" wrapText="1"/>
    </xf>
    <xf numFmtId="0" fontId="41" fillId="14" borderId="8" xfId="25" applyFont="1" applyFill="1" applyBorder="1" applyAlignment="1" applyProtection="1">
      <alignment horizontal="left" vertical="center"/>
    </xf>
    <xf numFmtId="0" fontId="41" fillId="14" borderId="0" xfId="25" applyFont="1" applyFill="1" applyBorder="1" applyAlignment="1" applyProtection="1">
      <alignment horizontal="left" vertical="center"/>
    </xf>
    <xf numFmtId="0" fontId="41" fillId="14" borderId="9" xfId="25" applyFont="1" applyFill="1" applyBorder="1" applyAlignment="1" applyProtection="1">
      <alignment horizontal="left" vertical="center"/>
    </xf>
    <xf numFmtId="0" fontId="30" fillId="20" borderId="72" xfId="0" applyFont="1" applyFill="1" applyBorder="1" applyAlignment="1" applyProtection="1">
      <alignment horizontal="left" vertical="center" wrapText="1"/>
    </xf>
    <xf numFmtId="0" fontId="30" fillId="20" borderId="30" xfId="25" applyFont="1" applyFill="1" applyBorder="1" applyAlignment="1" applyProtection="1">
      <alignment horizontal="center" vertical="center"/>
    </xf>
    <xf numFmtId="0" fontId="30" fillId="20" borderId="12" xfId="25" applyFont="1" applyFill="1" applyBorder="1" applyAlignment="1" applyProtection="1">
      <alignment horizontal="center" vertical="center"/>
    </xf>
    <xf numFmtId="3" fontId="30" fillId="20" borderId="30" xfId="25" applyNumberFormat="1" applyFont="1" applyFill="1" applyBorder="1" applyAlignment="1" applyProtection="1">
      <alignment horizontal="center" vertical="center" wrapText="1"/>
    </xf>
    <xf numFmtId="3" fontId="30" fillId="20" borderId="12" xfId="25" applyNumberFormat="1" applyFont="1" applyFill="1" applyBorder="1" applyAlignment="1" applyProtection="1">
      <alignment horizontal="center" vertical="center" wrapText="1"/>
    </xf>
    <xf numFmtId="0" fontId="18" fillId="0" borderId="75" xfId="0" applyFont="1" applyFill="1" applyBorder="1" applyAlignment="1" applyProtection="1">
      <alignment horizontal="center" vertical="center" wrapText="1"/>
    </xf>
    <xf numFmtId="0" fontId="18" fillId="0" borderId="121" xfId="0" applyFont="1" applyFill="1" applyBorder="1" applyAlignment="1" applyProtection="1">
      <alignment horizontal="center" vertical="center" wrapText="1"/>
    </xf>
    <xf numFmtId="0" fontId="43" fillId="0" borderId="0" xfId="0" applyFont="1" applyFill="1" applyAlignment="1" applyProtection="1">
      <alignment horizontal="left" vertical="top" wrapText="1"/>
    </xf>
    <xf numFmtId="0" fontId="33" fillId="20" borderId="122" xfId="25" applyFont="1" applyFill="1" applyBorder="1" applyAlignment="1" applyProtection="1">
      <alignment horizontal="right"/>
    </xf>
    <xf numFmtId="0" fontId="33" fillId="20" borderId="79" xfId="25" applyFont="1" applyFill="1" applyBorder="1" applyAlignment="1" applyProtection="1">
      <alignment horizontal="right"/>
    </xf>
    <xf numFmtId="0" fontId="16" fillId="0" borderId="69" xfId="25" applyFont="1" applyFill="1" applyBorder="1" applyAlignment="1" applyProtection="1">
      <alignment horizontal="left" vertical="center"/>
    </xf>
    <xf numFmtId="0" fontId="16" fillId="0" borderId="70" xfId="25" applyFont="1" applyFill="1" applyBorder="1" applyAlignment="1" applyProtection="1">
      <alignment horizontal="left" vertical="center"/>
    </xf>
    <xf numFmtId="0" fontId="16" fillId="0" borderId="71" xfId="25" applyFont="1" applyFill="1" applyBorder="1" applyAlignment="1" applyProtection="1">
      <alignment horizontal="left" vertical="center"/>
    </xf>
    <xf numFmtId="0" fontId="16" fillId="0" borderId="49" xfId="25" applyFont="1" applyFill="1" applyBorder="1" applyAlignment="1" applyProtection="1">
      <alignment horizontal="left" vertical="center"/>
    </xf>
    <xf numFmtId="0" fontId="34" fillId="20" borderId="49" xfId="0" applyFont="1" applyFill="1" applyBorder="1" applyAlignment="1" applyProtection="1">
      <alignment horizontal="left" vertical="center" wrapText="1"/>
    </xf>
    <xf numFmtId="0" fontId="34" fillId="20" borderId="12" xfId="25" applyFont="1" applyFill="1" applyBorder="1" applyAlignment="1" applyProtection="1">
      <alignment horizontal="center" vertical="center"/>
    </xf>
    <xf numFmtId="3" fontId="34" fillId="20" borderId="12" xfId="25" applyNumberFormat="1" applyFont="1" applyFill="1" applyBorder="1" applyAlignment="1" applyProtection="1">
      <alignment horizontal="center" vertical="center" wrapText="1"/>
    </xf>
    <xf numFmtId="1" fontId="34" fillId="20" borderId="12" xfId="25" applyNumberFormat="1" applyFont="1" applyFill="1" applyBorder="1" applyAlignment="1" applyProtection="1">
      <alignment horizontal="center" vertical="center" wrapText="1"/>
    </xf>
    <xf numFmtId="0" fontId="31" fillId="14" borderId="8" xfId="25" applyFont="1" applyFill="1" applyBorder="1" applyAlignment="1" applyProtection="1">
      <alignment horizontal="left" vertical="center"/>
    </xf>
    <xf numFmtId="0" fontId="31" fillId="14" borderId="0" xfId="25" applyFont="1" applyFill="1" applyBorder="1" applyAlignment="1" applyProtection="1">
      <alignment horizontal="left" vertical="center"/>
    </xf>
    <xf numFmtId="0" fontId="31" fillId="14" borderId="9" xfId="25" applyFont="1" applyFill="1" applyBorder="1" applyAlignment="1" applyProtection="1">
      <alignment horizontal="left" vertical="center"/>
    </xf>
    <xf numFmtId="0" fontId="34" fillId="20" borderId="72" xfId="0" applyFont="1" applyFill="1" applyBorder="1" applyAlignment="1" applyProtection="1">
      <alignment horizontal="left" vertical="center" wrapText="1"/>
    </xf>
    <xf numFmtId="0" fontId="16" fillId="0" borderId="49" xfId="0" applyFont="1" applyFill="1" applyBorder="1" applyAlignment="1" applyProtection="1">
      <alignment horizontal="left" vertical="center" wrapText="1"/>
    </xf>
    <xf numFmtId="0" fontId="16" fillId="15" borderId="1" xfId="0" applyFont="1" applyFill="1" applyBorder="1" applyAlignment="1">
      <alignment horizontal="left" vertical="center" wrapText="1"/>
    </xf>
    <xf numFmtId="0" fontId="16" fillId="15" borderId="3" xfId="0" applyFont="1" applyFill="1" applyBorder="1" applyAlignment="1">
      <alignment horizontal="left" vertical="center" wrapText="1"/>
    </xf>
    <xf numFmtId="0" fontId="17" fillId="0" borderId="123" xfId="0" applyFont="1" applyFill="1" applyBorder="1" applyAlignment="1" applyProtection="1">
      <alignment horizontal="center"/>
    </xf>
    <xf numFmtId="0" fontId="17" fillId="0" borderId="6" xfId="0" applyFont="1" applyFill="1" applyBorder="1" applyAlignment="1" applyProtection="1">
      <alignment horizontal="center" vertical="center"/>
    </xf>
    <xf numFmtId="0" fontId="17" fillId="0" borderId="121" xfId="0" applyFont="1" applyFill="1" applyBorder="1" applyAlignment="1" applyProtection="1">
      <alignment horizontal="center" vertical="center"/>
    </xf>
    <xf numFmtId="0" fontId="16" fillId="0" borderId="56" xfId="0" applyFont="1" applyFill="1" applyBorder="1" applyAlignment="1" applyProtection="1">
      <alignment horizontal="left" vertical="center" wrapText="1"/>
    </xf>
    <xf numFmtId="0" fontId="35" fillId="20" borderId="122" xfId="25" applyFont="1" applyFill="1" applyBorder="1" applyAlignment="1" applyProtection="1">
      <alignment horizontal="right"/>
    </xf>
    <xf numFmtId="0" fontId="35" fillId="20" borderId="79" xfId="25" applyFont="1" applyFill="1" applyBorder="1" applyAlignment="1" applyProtection="1">
      <alignment horizontal="right"/>
    </xf>
    <xf numFmtId="0" fontId="16" fillId="0" borderId="50" xfId="0" applyFont="1" applyFill="1" applyBorder="1" applyAlignment="1" applyProtection="1">
      <alignment horizontal="left" vertical="center" wrapText="1"/>
    </xf>
    <xf numFmtId="0" fontId="16" fillId="0" borderId="69" xfId="0" applyFont="1" applyFill="1" applyBorder="1" applyAlignment="1" applyProtection="1">
      <alignment horizontal="left" vertical="center" wrapText="1"/>
    </xf>
    <xf numFmtId="0" fontId="16" fillId="0" borderId="70" xfId="0" applyFont="1" applyFill="1" applyBorder="1" applyAlignment="1" applyProtection="1">
      <alignment horizontal="left" vertical="center" wrapText="1"/>
    </xf>
    <xf numFmtId="0" fontId="16" fillId="0" borderId="71" xfId="0" applyFont="1" applyFill="1" applyBorder="1" applyAlignment="1" applyProtection="1">
      <alignment horizontal="left" vertical="center" wrapText="1"/>
    </xf>
    <xf numFmtId="168" fontId="44" fillId="20" borderId="124" xfId="0" applyNumberFormat="1" applyFont="1" applyFill="1" applyBorder="1" applyAlignment="1" applyProtection="1">
      <alignment horizontal="right" vertical="center"/>
    </xf>
    <xf numFmtId="168" fontId="44" fillId="20" borderId="125" xfId="0" applyNumberFormat="1" applyFont="1" applyFill="1" applyBorder="1" applyAlignment="1" applyProtection="1">
      <alignment horizontal="right" vertical="center"/>
    </xf>
    <xf numFmtId="0" fontId="11" fillId="20" borderId="126" xfId="0" applyFont="1" applyFill="1" applyBorder="1" applyAlignment="1" applyProtection="1">
      <alignment horizontal="center" vertical="center" wrapText="1"/>
    </xf>
    <xf numFmtId="0" fontId="11" fillId="20" borderId="94" xfId="0" applyFont="1" applyFill="1" applyBorder="1" applyAlignment="1" applyProtection="1">
      <alignment horizontal="center" vertical="center" wrapText="1"/>
    </xf>
    <xf numFmtId="0" fontId="11" fillId="20" borderId="127" xfId="0" applyFont="1" applyFill="1" applyBorder="1" applyAlignment="1" applyProtection="1">
      <alignment horizontal="center" vertical="center" wrapText="1"/>
    </xf>
    <xf numFmtId="0" fontId="11" fillId="20" borderId="128" xfId="0" applyFont="1" applyFill="1" applyBorder="1" applyAlignment="1" applyProtection="1">
      <alignment horizontal="center" vertical="center" wrapText="1"/>
    </xf>
    <xf numFmtId="164" fontId="11" fillId="20" borderId="129" xfId="0" applyNumberFormat="1" applyFont="1" applyFill="1" applyBorder="1" applyAlignment="1" applyProtection="1">
      <alignment horizontal="center" vertical="center" wrapText="1"/>
    </xf>
    <xf numFmtId="164" fontId="11" fillId="20" borderId="96" xfId="0" applyNumberFormat="1" applyFont="1" applyFill="1" applyBorder="1" applyAlignment="1" applyProtection="1">
      <alignment horizontal="center" vertical="center" wrapText="1"/>
    </xf>
    <xf numFmtId="168" fontId="24" fillId="0" borderId="130" xfId="0" applyNumberFormat="1" applyFont="1" applyBorder="1" applyAlignment="1" applyProtection="1">
      <alignment horizontal="center" vertical="center" wrapText="1"/>
    </xf>
    <xf numFmtId="168" fontId="24" fillId="0" borderId="131" xfId="0" applyNumberFormat="1" applyFont="1" applyBorder="1" applyAlignment="1" applyProtection="1">
      <alignment horizontal="center" vertical="center"/>
    </xf>
    <xf numFmtId="168" fontId="23" fillId="0" borderId="2" xfId="0" applyNumberFormat="1" applyFont="1" applyBorder="1" applyAlignment="1" applyProtection="1">
      <alignment horizontal="left" vertical="top"/>
    </xf>
    <xf numFmtId="168" fontId="23" fillId="0" borderId="1" xfId="0" applyNumberFormat="1" applyFont="1" applyBorder="1" applyAlignment="1" applyProtection="1">
      <alignment horizontal="left" vertical="top"/>
    </xf>
    <xf numFmtId="168" fontId="23" fillId="0" borderId="3" xfId="0" applyNumberFormat="1" applyFont="1" applyBorder="1" applyAlignment="1" applyProtection="1">
      <alignment horizontal="left" vertical="top"/>
    </xf>
    <xf numFmtId="164" fontId="34" fillId="20" borderId="134" xfId="0" applyNumberFormat="1" applyFont="1" applyFill="1" applyBorder="1" applyAlignment="1">
      <alignment horizontal="center" vertical="center" wrapText="1"/>
    </xf>
    <xf numFmtId="164" fontId="34" fillId="20" borderId="135" xfId="0" applyNumberFormat="1" applyFont="1" applyFill="1" applyBorder="1" applyAlignment="1">
      <alignment horizontal="center" vertical="center" wrapText="1"/>
    </xf>
    <xf numFmtId="0" fontId="43" fillId="0" borderId="140" xfId="0" applyFont="1" applyFill="1" applyBorder="1" applyAlignment="1">
      <alignment horizontal="center" vertical="top" wrapText="1"/>
    </xf>
    <xf numFmtId="0" fontId="43" fillId="0" borderId="66" xfId="0" applyFont="1" applyFill="1" applyBorder="1" applyAlignment="1">
      <alignment horizontal="center" vertical="top"/>
    </xf>
    <xf numFmtId="0" fontId="43" fillId="0" borderId="141" xfId="0" applyFont="1" applyFill="1" applyBorder="1" applyAlignment="1">
      <alignment horizontal="center" vertical="top"/>
    </xf>
    <xf numFmtId="0" fontId="23" fillId="0" borderId="2" xfId="0" applyFont="1" applyFill="1" applyBorder="1" applyAlignment="1">
      <alignment horizontal="left"/>
    </xf>
    <xf numFmtId="0" fontId="23" fillId="0" borderId="1" xfId="0" applyFont="1" applyFill="1" applyBorder="1" applyAlignment="1">
      <alignment horizontal="left"/>
    </xf>
    <xf numFmtId="0" fontId="23" fillId="0" borderId="3" xfId="0" applyFont="1" applyFill="1" applyBorder="1" applyAlignment="1">
      <alignment horizontal="left"/>
    </xf>
    <xf numFmtId="41" fontId="34" fillId="20" borderId="138" xfId="0" applyNumberFormat="1" applyFont="1" applyFill="1" applyBorder="1" applyAlignment="1">
      <alignment horizontal="center" vertical="center" wrapText="1"/>
    </xf>
    <xf numFmtId="41" fontId="34" fillId="20" borderId="142" xfId="0" applyNumberFormat="1" applyFont="1" applyFill="1" applyBorder="1" applyAlignment="1">
      <alignment horizontal="center" vertical="center" wrapText="1"/>
    </xf>
    <xf numFmtId="41" fontId="34" fillId="20" borderId="143" xfId="0" applyNumberFormat="1" applyFont="1" applyFill="1" applyBorder="1" applyAlignment="1">
      <alignment horizontal="center" vertical="center" wrapText="1"/>
    </xf>
    <xf numFmtId="0" fontId="34" fillId="20" borderId="144" xfId="0" applyFont="1" applyFill="1" applyBorder="1" applyAlignment="1">
      <alignment horizontal="center" vertical="center" wrapText="1"/>
    </xf>
    <xf numFmtId="0" fontId="34" fillId="20" borderId="145" xfId="0" applyFont="1" applyFill="1" applyBorder="1" applyAlignment="1">
      <alignment horizontal="center" vertical="center" wrapText="1"/>
    </xf>
    <xf numFmtId="0" fontId="34" fillId="20" borderId="132" xfId="0" applyFont="1" applyFill="1" applyBorder="1" applyAlignment="1">
      <alignment horizontal="center" vertical="center" wrapText="1"/>
    </xf>
    <xf numFmtId="0" fontId="34" fillId="20" borderId="133" xfId="0" applyFont="1" applyFill="1" applyBorder="1" applyAlignment="1">
      <alignment horizontal="center" vertical="center" wrapText="1"/>
    </xf>
    <xf numFmtId="41" fontId="34" fillId="20" borderId="136" xfId="0" applyNumberFormat="1" applyFont="1" applyFill="1" applyBorder="1" applyAlignment="1">
      <alignment horizontal="center" vertical="center" wrapText="1"/>
    </xf>
    <xf numFmtId="41" fontId="34" fillId="20" borderId="0" xfId="0" applyNumberFormat="1" applyFont="1" applyFill="1" applyBorder="1" applyAlignment="1">
      <alignment horizontal="center" vertical="center" wrapText="1"/>
    </xf>
    <xf numFmtId="0" fontId="10" fillId="20" borderId="0" xfId="0" applyFont="1" applyFill="1" applyBorder="1"/>
    <xf numFmtId="41" fontId="34" fillId="20" borderId="137" xfId="0" applyNumberFormat="1" applyFont="1" applyFill="1" applyBorder="1" applyAlignment="1">
      <alignment horizontal="center" vertical="center" wrapText="1"/>
    </xf>
    <xf numFmtId="41" fontId="34" fillId="20" borderId="139" xfId="0" applyNumberFormat="1"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45" fillId="0" borderId="2" xfId="0" applyFont="1" applyFill="1" applyBorder="1" applyAlignment="1">
      <alignment horizontal="left" vertical="center"/>
    </xf>
    <xf numFmtId="0" fontId="45" fillId="0" borderId="1" xfId="0" applyFont="1" applyFill="1" applyBorder="1" applyAlignment="1">
      <alignment horizontal="left" vertical="center"/>
    </xf>
    <xf numFmtId="0" fontId="45" fillId="0" borderId="3" xfId="0" applyFont="1" applyFill="1" applyBorder="1" applyAlignment="1">
      <alignment horizontal="left" vertical="center"/>
    </xf>
    <xf numFmtId="0" fontId="34" fillId="20" borderId="25" xfId="0" applyFont="1" applyFill="1" applyBorder="1" applyAlignment="1">
      <alignment horizontal="center" vertical="center" wrapText="1"/>
    </xf>
    <xf numFmtId="0" fontId="34" fillId="20" borderId="7" xfId="0" applyFont="1" applyFill="1" applyBorder="1" applyAlignment="1">
      <alignment horizontal="center" vertical="center" wrapText="1"/>
    </xf>
    <xf numFmtId="0" fontId="34" fillId="20" borderId="10" xfId="0" applyFont="1" applyFill="1" applyBorder="1" applyAlignment="1">
      <alignment horizontal="center" vertical="center" wrapText="1"/>
    </xf>
    <xf numFmtId="0" fontId="34" fillId="20" borderId="11" xfId="0" applyFont="1" applyFill="1" applyBorder="1" applyAlignment="1">
      <alignment horizontal="center" vertical="center" wrapText="1"/>
    </xf>
    <xf numFmtId="0" fontId="34" fillId="20" borderId="12" xfId="0" applyFont="1" applyFill="1" applyBorder="1" applyAlignment="1">
      <alignment horizontal="center" vertical="center"/>
    </xf>
    <xf numFmtId="0" fontId="34" fillId="20" borderId="27" xfId="0" applyFont="1" applyFill="1" applyBorder="1" applyAlignment="1">
      <alignment horizontal="center" vertical="center" wrapText="1"/>
    </xf>
    <xf numFmtId="0" fontId="34" fillId="20" borderId="30" xfId="0" applyFont="1" applyFill="1" applyBorder="1" applyAlignment="1">
      <alignment horizontal="center" vertical="center" wrapText="1"/>
    </xf>
    <xf numFmtId="44" fontId="14" fillId="15" borderId="12" xfId="0" applyNumberFormat="1" applyFont="1" applyFill="1" applyBorder="1" applyAlignment="1" applyProtection="1">
      <alignment horizontal="right" vertical="center" wrapText="1"/>
      <protection locked="0"/>
    </xf>
    <xf numFmtId="44" fontId="14" fillId="15" borderId="33" xfId="0" applyNumberFormat="1" applyFont="1" applyFill="1" applyBorder="1" applyAlignment="1" applyProtection="1">
      <alignment horizontal="right" vertical="center" wrapText="1"/>
      <protection locked="0"/>
    </xf>
    <xf numFmtId="3" fontId="14" fillId="0" borderId="20" xfId="0" applyNumberFormat="1" applyFont="1" applyBorder="1" applyAlignment="1">
      <alignment horizontal="center"/>
    </xf>
    <xf numFmtId="0" fontId="14" fillId="0" borderId="20" xfId="0" applyFont="1" applyBorder="1" applyAlignment="1">
      <alignment horizontal="center"/>
    </xf>
    <xf numFmtId="44" fontId="14" fillId="0" borderId="12" xfId="0" applyNumberFormat="1" applyFont="1" applyFill="1" applyBorder="1" applyAlignment="1" applyProtection="1">
      <alignment horizontal="right" vertical="center" wrapText="1"/>
      <protection locked="0"/>
    </xf>
    <xf numFmtId="0" fontId="14" fillId="0" borderId="38" xfId="0" applyFont="1" applyFill="1" applyBorder="1" applyAlignment="1" applyProtection="1">
      <alignment horizontal="justify" vertical="top" wrapText="1"/>
      <protection locked="0"/>
    </xf>
    <xf numFmtId="0" fontId="14" fillId="0" borderId="12" xfId="0" applyFont="1" applyFill="1" applyBorder="1" applyAlignment="1" applyProtection="1">
      <alignment horizontal="justify" vertical="top" wrapText="1"/>
      <protection locked="0"/>
    </xf>
    <xf numFmtId="0" fontId="14" fillId="0" borderId="12" xfId="0" applyFont="1" applyFill="1" applyBorder="1" applyAlignment="1" applyProtection="1">
      <alignment horizontal="left" vertical="top" wrapText="1"/>
      <protection locked="0"/>
    </xf>
    <xf numFmtId="0" fontId="14" fillId="0" borderId="12" xfId="0" applyFont="1" applyFill="1" applyBorder="1" applyAlignment="1" applyProtection="1">
      <alignment horizontal="center" vertical="center" wrapText="1"/>
      <protection locked="0"/>
    </xf>
    <xf numFmtId="169" fontId="14" fillId="0" borderId="12" xfId="0" applyNumberFormat="1" applyFont="1" applyFill="1" applyBorder="1" applyAlignment="1" applyProtection="1">
      <alignment horizontal="center" vertical="center"/>
      <protection locked="0"/>
    </xf>
    <xf numFmtId="44" fontId="14" fillId="0" borderId="2" xfId="24" applyNumberFormat="1" applyFont="1" applyFill="1" applyBorder="1" applyAlignment="1" applyProtection="1">
      <alignment horizontal="right" vertical="center"/>
      <protection locked="0"/>
    </xf>
    <xf numFmtId="44" fontId="14" fillId="0" borderId="1" xfId="24" applyNumberFormat="1" applyFont="1" applyFill="1" applyBorder="1" applyAlignment="1" applyProtection="1">
      <alignment horizontal="right" vertical="center"/>
      <protection locked="0"/>
    </xf>
    <xf numFmtId="44" fontId="14" fillId="0" borderId="3" xfId="24" applyNumberFormat="1" applyFont="1" applyFill="1" applyBorder="1" applyAlignment="1" applyProtection="1">
      <alignment horizontal="right" vertical="center"/>
      <protection locked="0"/>
    </xf>
    <xf numFmtId="44" fontId="14" fillId="0" borderId="2" xfId="0" applyNumberFormat="1" applyFont="1" applyFill="1" applyBorder="1" applyAlignment="1" applyProtection="1">
      <alignment horizontal="right" vertical="center" wrapText="1"/>
      <protection locked="0"/>
    </xf>
    <xf numFmtId="44" fontId="14" fillId="0" borderId="1" xfId="0" applyNumberFormat="1" applyFont="1" applyFill="1" applyBorder="1" applyAlignment="1" applyProtection="1">
      <alignment horizontal="right" vertical="center" wrapText="1"/>
      <protection locked="0"/>
    </xf>
    <xf numFmtId="44" fontId="14" fillId="0" borderId="3" xfId="0" applyNumberFormat="1" applyFont="1" applyFill="1" applyBorder="1" applyAlignment="1" applyProtection="1">
      <alignment horizontal="right" vertical="center" wrapText="1"/>
      <protection locked="0"/>
    </xf>
    <xf numFmtId="0" fontId="25" fillId="18" borderId="8" xfId="0" applyFont="1" applyFill="1" applyBorder="1" applyAlignment="1" applyProtection="1">
      <alignment horizontal="center" vertical="center" wrapText="1"/>
    </xf>
    <xf numFmtId="0" fontId="25" fillId="18" borderId="0" xfId="0" applyFont="1" applyFill="1" applyBorder="1" applyAlignment="1" applyProtection="1">
      <alignment horizontal="center" vertical="center" wrapText="1"/>
    </xf>
    <xf numFmtId="0" fontId="25" fillId="18" borderId="9" xfId="0" applyFont="1" applyFill="1" applyBorder="1" applyAlignment="1" applyProtection="1">
      <alignment horizontal="center" vertical="center" wrapText="1"/>
    </xf>
    <xf numFmtId="0" fontId="25" fillId="18" borderId="10" xfId="0" applyFont="1" applyFill="1" applyBorder="1" applyAlignment="1" applyProtection="1">
      <alignment horizontal="center" vertical="center" wrapText="1"/>
    </xf>
    <xf numFmtId="0" fontId="25" fillId="18" borderId="26" xfId="0" applyFont="1" applyFill="1" applyBorder="1" applyAlignment="1" applyProtection="1">
      <alignment horizontal="center" vertical="center" wrapText="1"/>
    </xf>
    <xf numFmtId="0" fontId="25" fillId="18" borderId="11" xfId="0" applyFont="1" applyFill="1" applyBorder="1" applyAlignment="1" applyProtection="1">
      <alignment horizontal="center" vertical="center" wrapText="1"/>
    </xf>
    <xf numFmtId="0" fontId="25" fillId="18" borderId="0" xfId="0" applyFont="1" applyFill="1" applyBorder="1" applyAlignment="1" applyProtection="1">
      <alignment horizontal="center" vertical="center"/>
    </xf>
    <xf numFmtId="0" fontId="25" fillId="18" borderId="9" xfId="0" applyFont="1" applyFill="1" applyBorder="1" applyAlignment="1" applyProtection="1">
      <alignment horizontal="center" vertical="center"/>
    </xf>
    <xf numFmtId="0" fontId="25" fillId="18" borderId="10" xfId="0" applyFont="1" applyFill="1" applyBorder="1" applyAlignment="1" applyProtection="1">
      <alignment horizontal="center" vertical="center"/>
    </xf>
    <xf numFmtId="0" fontId="25" fillId="18" borderId="26" xfId="0" applyFont="1" applyFill="1" applyBorder="1" applyAlignment="1" applyProtection="1">
      <alignment horizontal="center" vertical="center"/>
    </xf>
    <xf numFmtId="0" fontId="25" fillId="18" borderId="11" xfId="0" applyFont="1" applyFill="1" applyBorder="1" applyAlignment="1" applyProtection="1">
      <alignment horizontal="center" vertical="center"/>
    </xf>
    <xf numFmtId="44" fontId="14" fillId="0" borderId="150" xfId="0" applyNumberFormat="1" applyFont="1" applyFill="1" applyBorder="1" applyAlignment="1" applyProtection="1">
      <alignment horizontal="right" vertical="center" wrapText="1"/>
      <protection locked="0"/>
    </xf>
    <xf numFmtId="44" fontId="14" fillId="0" borderId="151" xfId="0" applyNumberFormat="1" applyFont="1" applyFill="1" applyBorder="1" applyAlignment="1" applyProtection="1">
      <alignment horizontal="right" vertical="center" wrapText="1"/>
      <protection locked="0"/>
    </xf>
    <xf numFmtId="44" fontId="14" fillId="0" borderId="152" xfId="0" applyNumberFormat="1" applyFont="1" applyFill="1" applyBorder="1" applyAlignment="1" applyProtection="1">
      <alignment horizontal="right" vertical="center" wrapText="1"/>
      <protection locked="0"/>
    </xf>
    <xf numFmtId="0" fontId="25" fillId="18" borderId="25" xfId="0" applyFont="1" applyFill="1" applyBorder="1" applyAlignment="1" applyProtection="1">
      <alignment horizontal="center"/>
    </xf>
    <xf numFmtId="0" fontId="25" fillId="18" borderId="6" xfId="0" applyFont="1" applyFill="1" applyBorder="1" applyAlignment="1" applyProtection="1">
      <alignment horizontal="center"/>
    </xf>
    <xf numFmtId="0" fontId="25" fillId="18" borderId="7" xfId="0" applyFont="1" applyFill="1" applyBorder="1" applyAlignment="1" applyProtection="1">
      <alignment horizontal="center"/>
    </xf>
    <xf numFmtId="0" fontId="25" fillId="18" borderId="8" xfId="0" applyFont="1" applyFill="1" applyBorder="1" applyAlignment="1" applyProtection="1">
      <alignment horizontal="center" vertical="center"/>
    </xf>
    <xf numFmtId="0" fontId="25" fillId="18" borderId="30" xfId="0" applyFont="1" applyFill="1" applyBorder="1" applyAlignment="1" applyProtection="1">
      <alignment horizontal="center" vertical="center"/>
    </xf>
    <xf numFmtId="0" fontId="25" fillId="18" borderId="10" xfId="0" applyFont="1" applyFill="1" applyBorder="1" applyAlignment="1" applyProtection="1">
      <alignment horizontal="center" wrapText="1"/>
    </xf>
    <xf numFmtId="0" fontId="25" fillId="18" borderId="26" xfId="0" applyFont="1" applyFill="1" applyBorder="1" applyAlignment="1" applyProtection="1">
      <alignment horizontal="center" wrapText="1"/>
    </xf>
    <xf numFmtId="0" fontId="25" fillId="18" borderId="11" xfId="0" applyFont="1" applyFill="1" applyBorder="1" applyAlignment="1" applyProtection="1">
      <alignment horizontal="center" wrapText="1"/>
    </xf>
    <xf numFmtId="0" fontId="23" fillId="0" borderId="41"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1" xfId="0" applyFont="1" applyFill="1" applyBorder="1" applyAlignment="1" applyProtection="1">
      <alignment horizontal="left" vertical="center" wrapText="1"/>
    </xf>
    <xf numFmtId="0" fontId="25" fillId="18" borderId="38" xfId="0" applyFont="1" applyFill="1" applyBorder="1" applyAlignment="1" applyProtection="1">
      <alignment horizontal="center" vertical="center"/>
    </xf>
    <xf numFmtId="0" fontId="25" fillId="18" borderId="12" xfId="0" applyFont="1" applyFill="1" applyBorder="1" applyAlignment="1" applyProtection="1">
      <alignment horizontal="center" vertical="center"/>
    </xf>
    <xf numFmtId="0" fontId="25" fillId="18" borderId="12" xfId="0" applyFont="1" applyFill="1" applyBorder="1" applyAlignment="1" applyProtection="1">
      <alignment horizontal="center" vertical="center" wrapText="1"/>
    </xf>
    <xf numFmtId="0" fontId="25" fillId="18" borderId="2" xfId="0" applyFont="1" applyFill="1" applyBorder="1" applyAlignment="1" applyProtection="1">
      <alignment horizontal="center" vertical="center" wrapText="1"/>
    </xf>
    <xf numFmtId="0" fontId="25" fillId="18" borderId="25" xfId="0" applyFont="1" applyFill="1" applyBorder="1" applyAlignment="1" applyProtection="1">
      <alignment horizontal="center" vertical="center" wrapText="1"/>
    </xf>
    <xf numFmtId="0" fontId="25" fillId="18" borderId="6" xfId="0" applyFont="1" applyFill="1" applyBorder="1" applyAlignment="1" applyProtection="1">
      <alignment horizontal="center" vertical="center" wrapText="1"/>
    </xf>
    <xf numFmtId="0" fontId="25" fillId="18" borderId="7" xfId="0" applyFont="1" applyFill="1" applyBorder="1" applyAlignment="1" applyProtection="1">
      <alignment horizontal="center" vertical="center" wrapText="1"/>
    </xf>
    <xf numFmtId="0" fontId="25" fillId="18" borderId="44" xfId="0" applyFont="1" applyFill="1" applyBorder="1" applyAlignment="1" applyProtection="1">
      <alignment horizontal="center" vertical="center" wrapText="1"/>
    </xf>
    <xf numFmtId="0" fontId="25" fillId="18" borderId="5" xfId="0" applyFont="1" applyFill="1" applyBorder="1" applyAlignment="1" applyProtection="1">
      <alignment horizontal="center" vertical="center" wrapText="1"/>
    </xf>
    <xf numFmtId="0" fontId="25" fillId="18" borderId="45" xfId="0" applyFont="1" applyFill="1" applyBorder="1" applyAlignment="1" applyProtection="1">
      <alignment horizontal="center" vertical="center" wrapText="1"/>
    </xf>
    <xf numFmtId="0" fontId="14" fillId="0" borderId="40"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justify" vertical="top" wrapText="1"/>
      <protection locked="0"/>
    </xf>
    <xf numFmtId="0" fontId="14" fillId="0" borderId="3" xfId="0" applyFont="1" applyFill="1" applyBorder="1" applyAlignment="1" applyProtection="1">
      <alignment horizontal="justify" vertical="top" wrapText="1"/>
      <protection locked="0"/>
    </xf>
    <xf numFmtId="169" fontId="14" fillId="0" borderId="0" xfId="24" applyNumberFormat="1" applyFont="1" applyBorder="1" applyAlignment="1" applyProtection="1">
      <alignment horizontal="center"/>
      <protection locked="0"/>
    </xf>
    <xf numFmtId="3" fontId="14" fillId="0" borderId="0" xfId="0" applyNumberFormat="1" applyFont="1" applyBorder="1" applyAlignment="1" applyProtection="1">
      <alignment horizontal="center"/>
      <protection locked="0"/>
    </xf>
    <xf numFmtId="44" fontId="14" fillId="0" borderId="12" xfId="24" applyNumberFormat="1" applyFont="1" applyFill="1" applyBorder="1" applyAlignment="1" applyProtection="1">
      <alignment horizontal="right" vertical="center"/>
      <protection locked="0"/>
    </xf>
    <xf numFmtId="44" fontId="14" fillId="0" borderId="147" xfId="0" applyNumberFormat="1" applyFont="1" applyFill="1" applyBorder="1" applyAlignment="1" applyProtection="1">
      <alignment horizontal="right" vertical="center" wrapText="1"/>
      <protection locked="0"/>
    </xf>
    <xf numFmtId="44" fontId="14" fillId="0" borderId="148" xfId="0" applyNumberFormat="1" applyFont="1" applyFill="1" applyBorder="1" applyAlignment="1" applyProtection="1">
      <alignment horizontal="right" vertical="center" wrapText="1"/>
      <protection locked="0"/>
    </xf>
    <xf numFmtId="44" fontId="14" fillId="0" borderId="149" xfId="0" applyNumberFormat="1" applyFont="1" applyFill="1" applyBorder="1" applyAlignment="1" applyProtection="1">
      <alignment horizontal="right" vertical="center" wrapText="1"/>
      <protection locked="0"/>
    </xf>
    <xf numFmtId="0" fontId="14" fillId="0" borderId="146"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3" fontId="14" fillId="0" borderId="0" xfId="0" applyNumberFormat="1" applyFont="1" applyAlignment="1">
      <alignment horizontal="center"/>
    </xf>
    <xf numFmtId="0" fontId="14" fillId="0" borderId="0" xfId="0" applyFont="1" applyAlignment="1">
      <alignment horizontal="center"/>
    </xf>
    <xf numFmtId="44" fontId="14" fillId="0" borderId="27" xfId="0" applyNumberFormat="1" applyFont="1" applyFill="1" applyBorder="1" applyAlignment="1" applyProtection="1">
      <alignment horizontal="right" vertical="center" wrapText="1"/>
      <protection locked="0"/>
    </xf>
    <xf numFmtId="44" fontId="14" fillId="15" borderId="27" xfId="0" applyNumberFormat="1" applyFont="1" applyFill="1" applyBorder="1" applyAlignment="1" applyProtection="1">
      <alignment horizontal="right" vertical="center" wrapText="1"/>
      <protection locked="0"/>
    </xf>
    <xf numFmtId="44" fontId="14" fillId="15" borderId="39" xfId="0" applyNumberFormat="1" applyFont="1" applyFill="1" applyBorder="1" applyAlignment="1" applyProtection="1">
      <alignment horizontal="right" vertical="center" wrapText="1"/>
      <protection locked="0"/>
    </xf>
    <xf numFmtId="0" fontId="14" fillId="0" borderId="27" xfId="0" applyFont="1" applyFill="1" applyBorder="1" applyAlignment="1" applyProtection="1">
      <alignment horizontal="left" vertical="top" wrapText="1"/>
      <protection locked="0"/>
    </xf>
    <xf numFmtId="44" fontId="12" fillId="18" borderId="31" xfId="0" applyNumberFormat="1" applyFont="1" applyFill="1" applyBorder="1" applyAlignment="1" applyProtection="1">
      <alignment horizontal="right" vertical="center" wrapText="1"/>
      <protection locked="0"/>
    </xf>
    <xf numFmtId="44" fontId="12" fillId="18" borderId="32" xfId="0" applyNumberFormat="1" applyFont="1" applyFill="1" applyBorder="1" applyAlignment="1" applyProtection="1">
      <alignment horizontal="right" vertical="center" wrapText="1"/>
      <protection locked="0"/>
    </xf>
    <xf numFmtId="44" fontId="14" fillId="0" borderId="15" xfId="0" applyNumberFormat="1" applyFont="1" applyFill="1" applyBorder="1" applyAlignment="1" applyProtection="1">
      <alignment horizontal="right" vertical="center" wrapText="1"/>
      <protection locked="0"/>
    </xf>
    <xf numFmtId="44" fontId="14" fillId="0" borderId="34" xfId="0" applyNumberFormat="1" applyFont="1" applyFill="1" applyBorder="1" applyAlignment="1" applyProtection="1">
      <alignment horizontal="right" vertical="center" wrapText="1"/>
      <protection locked="0"/>
    </xf>
    <xf numFmtId="44" fontId="14" fillId="0" borderId="16" xfId="0" applyNumberFormat="1" applyFont="1" applyFill="1" applyBorder="1" applyAlignment="1" applyProtection="1">
      <alignment horizontal="right" vertical="center" wrapText="1"/>
      <protection locked="0"/>
    </xf>
    <xf numFmtId="0" fontId="12" fillId="18" borderId="35" xfId="0" applyFont="1" applyFill="1" applyBorder="1" applyAlignment="1" applyProtection="1">
      <alignment horizontal="right" vertical="center" wrapText="1"/>
      <protection locked="0"/>
    </xf>
    <xf numFmtId="0" fontId="12" fillId="18" borderId="36" xfId="0" applyFont="1" applyFill="1" applyBorder="1" applyAlignment="1" applyProtection="1">
      <alignment horizontal="right" vertical="center" wrapText="1"/>
      <protection locked="0"/>
    </xf>
    <xf numFmtId="0" fontId="12" fillId="18" borderId="37" xfId="0" applyFont="1" applyFill="1" applyBorder="1" applyAlignment="1" applyProtection="1">
      <alignment horizontal="right" vertical="center" wrapText="1"/>
      <protection locked="0"/>
    </xf>
    <xf numFmtId="169" fontId="12" fillId="18" borderId="31" xfId="0" applyNumberFormat="1" applyFont="1" applyFill="1" applyBorder="1" applyAlignment="1" applyProtection="1">
      <alignment horizontal="center" vertical="center"/>
      <protection locked="0"/>
    </xf>
    <xf numFmtId="44" fontId="12" fillId="18" borderId="31" xfId="24" applyNumberFormat="1" applyFont="1" applyFill="1" applyBorder="1" applyAlignment="1" applyProtection="1">
      <alignment horizontal="right" vertical="center"/>
      <protection locked="0"/>
    </xf>
    <xf numFmtId="44" fontId="14" fillId="0" borderId="15" xfId="24" applyNumberFormat="1" applyFont="1" applyFill="1" applyBorder="1" applyAlignment="1" applyProtection="1">
      <alignment horizontal="right" vertical="center"/>
      <protection locked="0"/>
    </xf>
    <xf numFmtId="44" fontId="14" fillId="0" borderId="34" xfId="24" applyNumberFormat="1" applyFont="1" applyFill="1" applyBorder="1" applyAlignment="1" applyProtection="1">
      <alignment horizontal="right" vertical="center"/>
      <protection locked="0"/>
    </xf>
    <xf numFmtId="44" fontId="14" fillId="0" borderId="16" xfId="24" applyNumberFormat="1" applyFont="1" applyFill="1" applyBorder="1" applyAlignment="1" applyProtection="1">
      <alignment horizontal="right" vertical="center"/>
      <protection locked="0"/>
    </xf>
    <xf numFmtId="49" fontId="34" fillId="20" borderId="153" xfId="0" applyNumberFormat="1" applyFont="1" applyFill="1" applyBorder="1" applyAlignment="1" applyProtection="1">
      <alignment horizontal="center" vertical="center"/>
    </xf>
    <xf numFmtId="49" fontId="34" fillId="20" borderId="154" xfId="0" applyNumberFormat="1" applyFont="1" applyFill="1" applyBorder="1" applyAlignment="1" applyProtection="1">
      <alignment horizontal="center" vertical="center"/>
    </xf>
    <xf numFmtId="49" fontId="34" fillId="20" borderId="155" xfId="0" applyNumberFormat="1" applyFont="1" applyFill="1" applyBorder="1" applyAlignment="1" applyProtection="1">
      <alignment horizontal="center" vertical="center"/>
    </xf>
    <xf numFmtId="49" fontId="34" fillId="20" borderId="156" xfId="0" applyNumberFormat="1" applyFont="1" applyFill="1" applyBorder="1" applyAlignment="1" applyProtection="1">
      <alignment horizontal="center" vertical="center"/>
    </xf>
    <xf numFmtId="0" fontId="24" fillId="0" borderId="2" xfId="0" applyFont="1" applyFill="1" applyBorder="1" applyAlignment="1" applyProtection="1">
      <alignment horizontal="left" vertical="center"/>
    </xf>
    <xf numFmtId="0" fontId="24" fillId="0" borderId="1"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140" xfId="0" applyFont="1" applyFill="1" applyBorder="1" applyAlignment="1" applyProtection="1">
      <alignment horizontal="center" vertical="center"/>
    </xf>
    <xf numFmtId="0" fontId="24" fillId="0" borderId="66" xfId="0" applyFont="1" applyFill="1" applyBorder="1" applyAlignment="1" applyProtection="1">
      <alignment horizontal="center" vertical="center"/>
    </xf>
    <xf numFmtId="0" fontId="24" fillId="0" borderId="141" xfId="0" applyFont="1" applyFill="1" applyBorder="1" applyAlignment="1" applyProtection="1">
      <alignment horizontal="center" vertical="center"/>
    </xf>
    <xf numFmtId="0" fontId="18" fillId="15" borderId="68" xfId="0" applyFont="1" applyFill="1" applyBorder="1" applyAlignment="1" applyProtection="1">
      <alignment horizontal="left" vertical="center" wrapText="1"/>
    </xf>
    <xf numFmtId="0" fontId="18" fillId="15" borderId="95" xfId="0" applyFont="1" applyFill="1" applyBorder="1" applyAlignment="1" applyProtection="1">
      <alignment horizontal="left" vertical="center" wrapText="1"/>
    </xf>
    <xf numFmtId="0" fontId="18" fillId="15" borderId="91" xfId="0" applyFont="1" applyFill="1" applyBorder="1" applyAlignment="1" applyProtection="1">
      <alignment horizontal="left" vertical="center" wrapText="1"/>
    </xf>
    <xf numFmtId="0" fontId="11" fillId="20" borderId="68" xfId="0" applyFont="1" applyFill="1" applyBorder="1" applyAlignment="1" applyProtection="1">
      <alignment horizontal="left" vertical="center" wrapText="1"/>
    </xf>
    <xf numFmtId="0" fontId="11" fillId="20" borderId="95" xfId="0" applyFont="1" applyFill="1" applyBorder="1" applyAlignment="1" applyProtection="1">
      <alignment horizontal="left" vertical="center" wrapText="1"/>
    </xf>
    <xf numFmtId="0" fontId="11" fillId="20" borderId="91" xfId="0" applyFont="1" applyFill="1" applyBorder="1" applyAlignment="1" applyProtection="1">
      <alignment horizontal="left" vertical="center" wrapText="1"/>
    </xf>
    <xf numFmtId="0" fontId="35" fillId="20" borderId="157" xfId="0" applyFont="1" applyFill="1" applyBorder="1" applyAlignment="1" applyProtection="1">
      <alignment horizontal="right" vertical="center" wrapText="1"/>
    </xf>
    <xf numFmtId="0" fontId="35" fillId="20" borderId="158" xfId="0" applyFont="1" applyFill="1" applyBorder="1" applyAlignment="1" applyProtection="1">
      <alignment horizontal="right" vertical="center" wrapText="1"/>
    </xf>
    <xf numFmtId="0" fontId="35" fillId="20" borderId="159" xfId="0" applyFont="1" applyFill="1" applyBorder="1" applyAlignment="1" applyProtection="1">
      <alignment horizontal="right" vertical="center" wrapText="1"/>
    </xf>
    <xf numFmtId="0" fontId="23" fillId="0" borderId="25"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49" fontId="11" fillId="20" borderId="119" xfId="0" applyNumberFormat="1" applyFont="1" applyFill="1" applyBorder="1" applyAlignment="1" applyProtection="1">
      <alignment horizontal="center" vertical="center"/>
    </xf>
    <xf numFmtId="49" fontId="11" fillId="20" borderId="113" xfId="0" applyNumberFormat="1" applyFont="1" applyFill="1" applyBorder="1" applyAlignment="1" applyProtection="1">
      <alignment horizontal="center" vertical="center"/>
    </xf>
    <xf numFmtId="49" fontId="11" fillId="20" borderId="112" xfId="0" applyNumberFormat="1" applyFont="1" applyFill="1" applyBorder="1" applyAlignment="1" applyProtection="1">
      <alignment horizontal="center" vertical="center"/>
    </xf>
    <xf numFmtId="0" fontId="40" fillId="20" borderId="160" xfId="0" applyFont="1" applyFill="1" applyBorder="1" applyAlignment="1" applyProtection="1">
      <alignment horizontal="right" vertical="center" wrapText="1"/>
    </xf>
    <xf numFmtId="0" fontId="40" fillId="20" borderId="161" xfId="0" applyFont="1" applyFill="1" applyBorder="1" applyAlignment="1" applyProtection="1">
      <alignment horizontal="right" vertical="center" wrapText="1"/>
    </xf>
    <xf numFmtId="0" fontId="40" fillId="20" borderId="162" xfId="0" applyFont="1" applyFill="1" applyBorder="1" applyAlignment="1" applyProtection="1">
      <alignment horizontal="right" vertical="center" wrapText="1"/>
    </xf>
    <xf numFmtId="0" fontId="11" fillId="20" borderId="6" xfId="0" applyFont="1" applyFill="1" applyBorder="1" applyAlignment="1" applyProtection="1">
      <alignment horizontal="left"/>
    </xf>
    <xf numFmtId="0" fontId="11" fillId="20" borderId="0" xfId="0" applyFont="1" applyFill="1" applyBorder="1" applyAlignment="1" applyProtection="1">
      <alignment horizontal="left"/>
    </xf>
    <xf numFmtId="0" fontId="23" fillId="0" borderId="25" xfId="0" applyFont="1" applyBorder="1" applyAlignment="1">
      <alignment horizontal="center"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34" fillId="20" borderId="6" xfId="0" applyFont="1" applyFill="1" applyBorder="1" applyAlignment="1">
      <alignment horizontal="center" vertical="center" wrapText="1"/>
    </xf>
    <xf numFmtId="0" fontId="24" fillId="0" borderId="2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164" fontId="21" fillId="0" borderId="25" xfId="0" applyNumberFormat="1" applyFont="1" applyFill="1" applyBorder="1" applyAlignment="1">
      <alignment horizontal="center" vertical="center"/>
    </xf>
    <xf numFmtId="164" fontId="21" fillId="0" borderId="7" xfId="0" applyNumberFormat="1" applyFont="1" applyFill="1" applyBorder="1" applyAlignment="1">
      <alignment horizontal="center" vertical="center"/>
    </xf>
    <xf numFmtId="0" fontId="12" fillId="15" borderId="28" xfId="0" applyFont="1" applyFill="1" applyBorder="1" applyAlignment="1">
      <alignment horizontal="center" vertical="center"/>
    </xf>
    <xf numFmtId="0" fontId="12" fillId="15" borderId="46" xfId="0" applyFont="1" applyFill="1" applyBorder="1" applyAlignment="1">
      <alignment horizontal="center" vertical="center"/>
    </xf>
    <xf numFmtId="0" fontId="12" fillId="0" borderId="28" xfId="0" applyFont="1" applyBorder="1" applyAlignment="1">
      <alignment horizontal="center" vertical="center"/>
    </xf>
    <xf numFmtId="0" fontId="12" fillId="0" borderId="46" xfId="0" applyFont="1" applyBorder="1" applyAlignment="1">
      <alignment horizontal="center" vertical="center"/>
    </xf>
    <xf numFmtId="0" fontId="24" fillId="0" borderId="0" xfId="0" applyFont="1" applyAlignment="1">
      <alignment horizontal="center" vertical="center"/>
    </xf>
    <xf numFmtId="0" fontId="40" fillId="20" borderId="47" xfId="0" applyFont="1" applyFill="1" applyBorder="1" applyAlignment="1">
      <alignment horizontal="center" vertical="center" wrapText="1"/>
    </xf>
    <xf numFmtId="0" fontId="12"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8" xfId="0" applyBorder="1" applyAlignment="1">
      <alignment horizontal="justify" vertical="center" wrapText="1"/>
    </xf>
    <xf numFmtId="0" fontId="12" fillId="15" borderId="28"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15" borderId="46"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6"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'S.H-INGRESOS'!$C$67:$C$69</c:f>
              <c:numCache>
                <c:formatCode>#,##0</c:formatCode>
                <c:ptCount val="3"/>
                <c:pt idx="0">
                  <c:v>0</c:v>
                </c:pt>
                <c:pt idx="1">
                  <c:v>1404000</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80575104"/>
        <c:axId val="80576896"/>
      </c:barChart>
      <c:catAx>
        <c:axId val="80575104"/>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80576896"/>
        <c:crosses val="autoZero"/>
        <c:auto val="1"/>
        <c:lblAlgn val="ctr"/>
        <c:lblOffset val="100"/>
        <c:noMultiLvlLbl val="0"/>
      </c:catAx>
      <c:valAx>
        <c:axId val="80576896"/>
        <c:scaling>
          <c:orientation val="minMax"/>
        </c:scaling>
        <c:delete val="1"/>
        <c:axPos val="l"/>
        <c:majorGridlines/>
        <c:numFmt formatCode="#,##0" sourceLinked="1"/>
        <c:majorTickMark val="out"/>
        <c:minorTickMark val="none"/>
        <c:tickLblPos val="nextTo"/>
        <c:crossAx val="8057510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1404000</c:v>
                </c:pt>
                <c:pt idx="1">
                  <c:v>0</c:v>
                </c:pt>
                <c:pt idx="2">
                  <c:v>0</c:v>
                </c:pt>
                <c:pt idx="3">
                  <c:v>0</c:v>
                </c:pt>
                <c:pt idx="4">
                  <c:v>0</c:v>
                </c:pt>
                <c:pt idx="5">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79169024"/>
        <c:axId val="79170560"/>
        <c:axId val="0"/>
      </c:bar3DChart>
      <c:catAx>
        <c:axId val="79169024"/>
        <c:scaling>
          <c:orientation val="minMax"/>
        </c:scaling>
        <c:delete val="0"/>
        <c:axPos val="l"/>
        <c:majorGridlines/>
        <c:numFmt formatCode="General" sourceLinked="1"/>
        <c:majorTickMark val="out"/>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79170560"/>
        <c:crosses val="autoZero"/>
        <c:auto val="1"/>
        <c:lblAlgn val="ctr"/>
        <c:lblOffset val="100"/>
        <c:noMultiLvlLbl val="0"/>
      </c:catAx>
      <c:valAx>
        <c:axId val="79170560"/>
        <c:scaling>
          <c:orientation val="minMax"/>
        </c:scaling>
        <c:delete val="1"/>
        <c:axPos val="b"/>
        <c:majorGridlines/>
        <c:numFmt formatCode="_(* #,##0_);_(* \(#,##0\);_(* &quot;-&quot;_);_(@_)" sourceLinked="1"/>
        <c:majorTickMark val="out"/>
        <c:minorTickMark val="none"/>
        <c:tickLblPos val="nextTo"/>
        <c:crossAx val="7916902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'S.H. EGRESOS'!$C$79:$C$83</c:f>
              <c:numCache>
                <c:formatCode>#,##0</c:formatCode>
                <c:ptCount val="5"/>
                <c:pt idx="0">
                  <c:v>1404000</c:v>
                </c:pt>
                <c:pt idx="1">
                  <c:v>0</c:v>
                </c:pt>
                <c:pt idx="2">
                  <c:v>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80948608"/>
        <c:axId val="80970880"/>
      </c:barChart>
      <c:catAx>
        <c:axId val="80948608"/>
        <c:scaling>
          <c:orientation val="minMax"/>
        </c:scaling>
        <c:delete val="0"/>
        <c:axPos val="b"/>
        <c:numFmt formatCode="General" sourceLinked="1"/>
        <c:majorTickMark val="out"/>
        <c:minorTickMark val="none"/>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80970880"/>
        <c:crosses val="autoZero"/>
        <c:auto val="1"/>
        <c:lblAlgn val="ctr"/>
        <c:lblOffset val="100"/>
        <c:noMultiLvlLbl val="0"/>
      </c:catAx>
      <c:valAx>
        <c:axId val="80970880"/>
        <c:scaling>
          <c:orientation val="minMax"/>
        </c:scaling>
        <c:delete val="1"/>
        <c:axPos val="l"/>
        <c:majorGridlines/>
        <c:numFmt formatCode="#,##0" sourceLinked="1"/>
        <c:majorTickMark val="out"/>
        <c:minorTickMark val="none"/>
        <c:tickLblPos val="nextTo"/>
        <c:crossAx val="8094860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5BBA-4B1B-8328-33E644E5108F}"/>
              </c:ext>
            </c:extLst>
          </c:dPt>
          <c:dPt>
            <c:idx val="2"/>
            <c:invertIfNegative val="0"/>
            <c:bubble3D val="0"/>
            <c:spPr>
              <a:solidFill>
                <a:srgbClr val="009900"/>
              </a:solidFill>
            </c:spPr>
            <c:extLs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5BBA-4B1B-8328-33E644E5108F}"/>
              </c:ext>
            </c:extLst>
          </c:dPt>
          <c:dPt>
            <c:idx val="4"/>
            <c:invertIfNegative val="0"/>
            <c:bubble3D val="0"/>
            <c:spPr>
              <a:solidFill>
                <a:srgbClr val="7030A0"/>
              </a:solidFill>
            </c:spPr>
            <c:extLs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1404000</c:v>
                </c:pt>
                <c:pt idx="1">
                  <c:v>0</c:v>
                </c:pt>
                <c:pt idx="2">
                  <c:v>0</c:v>
                </c:pt>
                <c:pt idx="3">
                  <c:v>0</c:v>
                </c:pt>
                <c:pt idx="4">
                  <c:v>0</c:v>
                </c:pt>
              </c:numCache>
            </c:numRef>
          </c:val>
          <c:extLs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81004800"/>
        <c:axId val="81010688"/>
        <c:axId val="0"/>
      </c:bar3DChart>
      <c:catAx>
        <c:axId val="81004800"/>
        <c:scaling>
          <c:orientation val="minMax"/>
        </c:scaling>
        <c:delete val="0"/>
        <c:axPos val="l"/>
        <c:majorGridlines/>
        <c:numFmt formatCode="General" sourceLinked="1"/>
        <c:majorTickMark val="out"/>
        <c:min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81010688"/>
        <c:crosses val="autoZero"/>
        <c:auto val="1"/>
        <c:lblAlgn val="ctr"/>
        <c:lblOffset val="100"/>
        <c:noMultiLvlLbl val="0"/>
      </c:catAx>
      <c:valAx>
        <c:axId val="81010688"/>
        <c:scaling>
          <c:orientation val="minMax"/>
        </c:scaling>
        <c:delete val="1"/>
        <c:axPos val="b"/>
        <c:majorGridlines/>
        <c:numFmt formatCode="_(* #,##0_);_(* \(#,##0\);_(* &quot;-&quot;_);_(@_)" sourceLinked="1"/>
        <c:majorTickMark val="out"/>
        <c:minorTickMark val="none"/>
        <c:tickLblPos val="nextTo"/>
        <c:crossAx val="8100480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a:extLst>
            <a:ext uri="{FF2B5EF4-FFF2-40B4-BE49-F238E27FC236}">
              <a16:creationId xmlns:a16="http://schemas.microsoft.com/office/drawing/2014/main" id="{00000000-0008-0000-04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a:extLst>
            <a:ext uri="{FF2B5EF4-FFF2-40B4-BE49-F238E27FC236}">
              <a16:creationId xmlns:a16="http://schemas.microsoft.com/office/drawing/2014/main" id="{00000000-0008-0000-04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a:extLst>
            <a:ext uri="{FF2B5EF4-FFF2-40B4-BE49-F238E27FC236}">
              <a16:creationId xmlns:a16="http://schemas.microsoft.com/office/drawing/2014/main" id="{00000000-0008-0000-05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a:extLst>
            <a:ext uri="{FF2B5EF4-FFF2-40B4-BE49-F238E27FC236}">
              <a16:creationId xmlns:a16="http://schemas.microsoft.com/office/drawing/2014/main" id="{00000000-0008-0000-0500-000080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a:extLst>
            <a:ext uri="{FF2B5EF4-FFF2-40B4-BE49-F238E27FC236}">
              <a16:creationId xmlns:a16="http://schemas.microsoft.com/office/drawing/2014/main" id="{00000000-0008-0000-0F00-000002000000}"/>
            </a:ext>
          </a:extLst>
        </xdr:cNvPr>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a:extLst>
            <a:ext uri="{FF2B5EF4-FFF2-40B4-BE49-F238E27FC236}">
              <a16:creationId xmlns:a16="http://schemas.microsoft.com/office/drawing/2014/main" id="{00000000-0008-0000-0F00-000003000000}"/>
            </a:ext>
          </a:extLst>
        </xdr:cNvPr>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a:extLst>
            <a:ext uri="{FF2B5EF4-FFF2-40B4-BE49-F238E27FC236}">
              <a16:creationId xmlns:a16="http://schemas.microsoft.com/office/drawing/2014/main" id="{00000000-0008-0000-1200-00000A000000}"/>
            </a:ext>
          </a:extLst>
        </xdr:cNvPr>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8" sqref="B8"/>
    </sheetView>
  </sheetViews>
  <sheetFormatPr baseColWidth="10" defaultRowHeight="15" x14ac:dyDescent="0.25"/>
  <cols>
    <col min="1" max="1" width="7.28515625" customWidth="1"/>
    <col min="2" max="2" width="110.85546875" customWidth="1"/>
    <col min="3" max="3" width="1.85546875" customWidth="1"/>
  </cols>
  <sheetData>
    <row r="1" spans="1:2" ht="23.25" customHeight="1" x14ac:dyDescent="0.25">
      <c r="A1" s="556" t="s">
        <v>1305</v>
      </c>
      <c r="B1" s="557"/>
    </row>
    <row r="2" spans="1:2" ht="18" customHeight="1" x14ac:dyDescent="0.25">
      <c r="A2" s="558"/>
      <c r="B2" s="559"/>
    </row>
    <row r="3" spans="1:2" ht="21" customHeight="1" x14ac:dyDescent="0.25">
      <c r="A3" s="342"/>
      <c r="B3" s="343" t="s">
        <v>1943</v>
      </c>
    </row>
    <row r="4" spans="1:2" ht="21" x14ac:dyDescent="0.25">
      <c r="A4" s="340" t="s">
        <v>0</v>
      </c>
      <c r="B4" s="341" t="s">
        <v>5</v>
      </c>
    </row>
    <row r="5" spans="1:2" ht="33" customHeight="1" x14ac:dyDescent="0.25">
      <c r="A5" s="337">
        <v>1</v>
      </c>
      <c r="B5" s="338" t="s">
        <v>1954</v>
      </c>
    </row>
    <row r="6" spans="1:2" ht="33" customHeight="1" x14ac:dyDescent="0.25">
      <c r="A6" s="337">
        <v>2</v>
      </c>
      <c r="B6" s="338" t="s">
        <v>1955</v>
      </c>
    </row>
    <row r="7" spans="1:2" ht="33" customHeight="1" x14ac:dyDescent="0.25">
      <c r="A7" s="337">
        <v>3</v>
      </c>
      <c r="B7" s="338" t="s">
        <v>1956</v>
      </c>
    </row>
    <row r="8" spans="1:2" ht="33" customHeight="1" x14ac:dyDescent="0.25">
      <c r="A8" s="337">
        <v>4</v>
      </c>
      <c r="B8" s="338" t="s">
        <v>1957</v>
      </c>
    </row>
    <row r="9" spans="1:2" ht="33" customHeight="1" x14ac:dyDescent="0.25">
      <c r="A9" s="337">
        <v>5</v>
      </c>
      <c r="B9" s="338"/>
    </row>
    <row r="10" spans="1:2" ht="33" customHeight="1" x14ac:dyDescent="0.25">
      <c r="A10" s="337">
        <v>6</v>
      </c>
      <c r="B10" s="339"/>
    </row>
    <row r="11" spans="1:2" ht="33" customHeight="1" x14ac:dyDescent="0.25">
      <c r="A11" s="337">
        <v>7</v>
      </c>
      <c r="B11" s="339"/>
    </row>
    <row r="12" spans="1:2" ht="33" customHeight="1" x14ac:dyDescent="0.25">
      <c r="A12" s="337">
        <v>8</v>
      </c>
      <c r="B12" s="339"/>
    </row>
    <row r="13" spans="1:2" ht="33" customHeight="1" x14ac:dyDescent="0.25">
      <c r="A13" s="337">
        <v>9</v>
      </c>
      <c r="B13" s="339"/>
    </row>
    <row r="14" spans="1:2" ht="33" customHeight="1" x14ac:dyDescent="0.25">
      <c r="A14" s="337">
        <v>10</v>
      </c>
      <c r="B14" s="339"/>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&amp;C</oddHeader>
    <oddFooter>&amp;L&amp;"-,Cursiva"&amp;10Ejercicio Fiscal 2018&amp;R&amp;10Página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7" workbookViewId="0">
      <selection sqref="A1:D1"/>
    </sheetView>
  </sheetViews>
  <sheetFormatPr baseColWidth="10" defaultRowHeight="15" x14ac:dyDescent="0.25"/>
  <cols>
    <col min="1" max="1" width="71.5703125" customWidth="1"/>
    <col min="2" max="4" width="19.42578125" customWidth="1"/>
    <col min="5" max="5" width="2.5703125" customWidth="1"/>
  </cols>
  <sheetData>
    <row r="1" spans="1:4" ht="83.25" customHeight="1" x14ac:dyDescent="0.25">
      <c r="A1" s="765" t="s">
        <v>1881</v>
      </c>
      <c r="B1" s="766"/>
      <c r="C1" s="766"/>
      <c r="D1" s="767"/>
    </row>
    <row r="2" spans="1:4" ht="21.75" customHeight="1" x14ac:dyDescent="0.25">
      <c r="A2" s="768" t="str">
        <f>'Objetivos PMD'!$B$3</f>
        <v>Sistema DIF de Villa Guerrero, Jalisco</v>
      </c>
      <c r="B2" s="769"/>
      <c r="C2" s="769"/>
      <c r="D2" s="770"/>
    </row>
    <row r="3" spans="1:4" ht="17.25" customHeight="1" x14ac:dyDescent="0.25">
      <c r="A3" s="776" t="s">
        <v>1797</v>
      </c>
      <c r="B3" s="775" t="s">
        <v>1798</v>
      </c>
      <c r="C3" s="775"/>
      <c r="D3" s="775"/>
    </row>
    <row r="4" spans="1:4" ht="31.5" x14ac:dyDescent="0.25">
      <c r="A4" s="777"/>
      <c r="B4" s="512" t="s">
        <v>1799</v>
      </c>
      <c r="C4" s="512" t="s">
        <v>1800</v>
      </c>
      <c r="D4" s="513" t="s">
        <v>1801</v>
      </c>
    </row>
    <row r="5" spans="1:4" s="1" customFormat="1" ht="5.25" customHeight="1" x14ac:dyDescent="0.25">
      <c r="A5" s="538"/>
      <c r="B5" s="516"/>
      <c r="C5" s="516"/>
      <c r="D5" s="517"/>
    </row>
    <row r="6" spans="1:4" x14ac:dyDescent="0.25">
      <c r="A6" s="520" t="s">
        <v>1802</v>
      </c>
      <c r="B6" s="521">
        <f>SUM(B7:B14)</f>
        <v>1404000</v>
      </c>
      <c r="C6" s="521">
        <f>SUM(C7:C14)</f>
        <v>0</v>
      </c>
      <c r="D6" s="521">
        <f>SUM(D7:D14)</f>
        <v>1404000</v>
      </c>
    </row>
    <row r="7" spans="1:4" x14ac:dyDescent="0.25">
      <c r="A7" s="555" t="s">
        <v>1962</v>
      </c>
      <c r="B7" s="539">
        <v>1404000</v>
      </c>
      <c r="C7" s="539"/>
      <c r="D7" s="539">
        <v>1404000</v>
      </c>
    </row>
    <row r="8" spans="1:4" x14ac:dyDescent="0.25">
      <c r="A8" s="526" t="s">
        <v>1883</v>
      </c>
      <c r="B8" s="539"/>
      <c r="C8" s="539"/>
      <c r="D8" s="539"/>
    </row>
    <row r="9" spans="1:4" x14ac:dyDescent="0.25">
      <c r="A9" s="526" t="s">
        <v>1884</v>
      </c>
      <c r="B9" s="539"/>
      <c r="C9" s="539"/>
      <c r="D9" s="539"/>
    </row>
    <row r="10" spans="1:4" x14ac:dyDescent="0.25">
      <c r="A10" s="526" t="s">
        <v>1885</v>
      </c>
      <c r="B10" s="539"/>
      <c r="C10" s="539"/>
      <c r="D10" s="539"/>
    </row>
    <row r="11" spans="1:4" x14ac:dyDescent="0.25">
      <c r="A11" s="526" t="s">
        <v>1886</v>
      </c>
      <c r="B11" s="539"/>
      <c r="C11" s="539"/>
      <c r="D11" s="539"/>
    </row>
    <row r="12" spans="1:4" x14ac:dyDescent="0.25">
      <c r="A12" s="526" t="s">
        <v>1887</v>
      </c>
      <c r="B12" s="539"/>
      <c r="C12" s="539"/>
      <c r="D12" s="539"/>
    </row>
    <row r="13" spans="1:4" x14ac:dyDescent="0.25">
      <c r="A13" s="526" t="s">
        <v>1888</v>
      </c>
      <c r="B13" s="539"/>
      <c r="C13" s="539"/>
      <c r="D13" s="539"/>
    </row>
    <row r="14" spans="1:4" x14ac:dyDescent="0.25">
      <c r="A14" s="526" t="s">
        <v>1889</v>
      </c>
      <c r="B14" s="539"/>
      <c r="C14" s="539"/>
      <c r="D14" s="539"/>
    </row>
    <row r="15" spans="1:4" x14ac:dyDescent="0.25">
      <c r="A15" s="535"/>
      <c r="B15" s="539"/>
      <c r="C15" s="539"/>
      <c r="D15" s="539"/>
    </row>
    <row r="16" spans="1:4" x14ac:dyDescent="0.25">
      <c r="A16" s="520" t="s">
        <v>1890</v>
      </c>
      <c r="B16" s="540">
        <f>SUM(B17:B24)</f>
        <v>0</v>
      </c>
      <c r="C16" s="540">
        <f>SUM(C17:C24)</f>
        <v>0</v>
      </c>
      <c r="D16" s="540">
        <f>SUM(D17:D24)</f>
        <v>0</v>
      </c>
    </row>
    <row r="17" spans="1:4" x14ac:dyDescent="0.25">
      <c r="A17" s="526" t="s">
        <v>1882</v>
      </c>
      <c r="B17" s="539"/>
      <c r="C17" s="539"/>
      <c r="D17" s="539"/>
    </row>
    <row r="18" spans="1:4" x14ac:dyDescent="0.25">
      <c r="A18" s="526" t="s">
        <v>1883</v>
      </c>
      <c r="B18" s="539"/>
      <c r="C18" s="539"/>
      <c r="D18" s="539"/>
    </row>
    <row r="19" spans="1:4" x14ac:dyDescent="0.25">
      <c r="A19" s="526" t="s">
        <v>1884</v>
      </c>
      <c r="B19" s="539"/>
      <c r="C19" s="539"/>
      <c r="D19" s="539"/>
    </row>
    <row r="20" spans="1:4" x14ac:dyDescent="0.25">
      <c r="A20" s="526" t="s">
        <v>1885</v>
      </c>
      <c r="B20" s="539"/>
      <c r="C20" s="539"/>
      <c r="D20" s="539"/>
    </row>
    <row r="21" spans="1:4" x14ac:dyDescent="0.25">
      <c r="A21" s="526" t="s">
        <v>1886</v>
      </c>
      <c r="B21" s="539"/>
      <c r="C21" s="539"/>
      <c r="D21" s="539"/>
    </row>
    <row r="22" spans="1:4" x14ac:dyDescent="0.25">
      <c r="A22" s="526" t="s">
        <v>1887</v>
      </c>
      <c r="B22" s="539"/>
      <c r="C22" s="539"/>
      <c r="D22" s="539"/>
    </row>
    <row r="23" spans="1:4" x14ac:dyDescent="0.25">
      <c r="A23" s="526" t="s">
        <v>1888</v>
      </c>
      <c r="B23" s="539"/>
      <c r="C23" s="539"/>
      <c r="D23" s="539"/>
    </row>
    <row r="24" spans="1:4" x14ac:dyDescent="0.25">
      <c r="A24" s="526" t="s">
        <v>1889</v>
      </c>
      <c r="B24" s="539"/>
      <c r="C24" s="539"/>
      <c r="D24" s="539"/>
    </row>
    <row r="25" spans="1:4" x14ac:dyDescent="0.25">
      <c r="A25" s="535"/>
      <c r="B25" s="539"/>
      <c r="C25" s="539"/>
      <c r="D25" s="539"/>
    </row>
    <row r="26" spans="1:4" ht="19.5" customHeight="1" x14ac:dyDescent="0.25">
      <c r="A26" s="520" t="s">
        <v>1891</v>
      </c>
      <c r="B26" s="540">
        <f>B6+B16</f>
        <v>1404000</v>
      </c>
      <c r="C26" s="540">
        <f>C6+C16</f>
        <v>0</v>
      </c>
      <c r="D26" s="540">
        <f>D6+D16</f>
        <v>1404000</v>
      </c>
    </row>
    <row r="28" spans="1:4" x14ac:dyDescent="0.25">
      <c r="A28" t="s">
        <v>1880</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activeCell="C22" sqref="C22"/>
    </sheetView>
  </sheetViews>
  <sheetFormatPr baseColWidth="10" defaultRowHeight="15" x14ac:dyDescent="0.25"/>
  <cols>
    <col min="1" max="1" width="7.85546875" customWidth="1"/>
    <col min="2" max="2" width="88" customWidth="1"/>
    <col min="3" max="5" width="18.140625" customWidth="1"/>
    <col min="6" max="6" width="4.42578125" customWidth="1"/>
  </cols>
  <sheetData>
    <row r="1" spans="1:5" ht="92.25" customHeight="1" x14ac:dyDescent="0.25">
      <c r="A1" s="765" t="s">
        <v>1892</v>
      </c>
      <c r="B1" s="766"/>
      <c r="C1" s="766"/>
      <c r="D1" s="766"/>
      <c r="E1" s="767"/>
    </row>
    <row r="2" spans="1:5" ht="19.5" customHeight="1" x14ac:dyDescent="0.25">
      <c r="A2" s="768" t="str">
        <f>'Objetivos PMD'!$B$3</f>
        <v>Sistema DIF de Villa Guerrero, Jalisco</v>
      </c>
      <c r="B2" s="769"/>
      <c r="C2" s="769"/>
      <c r="D2" s="769"/>
      <c r="E2" s="770"/>
    </row>
    <row r="3" spans="1:5" ht="15.75" customHeight="1" x14ac:dyDescent="0.25">
      <c r="A3" s="771" t="s">
        <v>1797</v>
      </c>
      <c r="B3" s="772"/>
      <c r="C3" s="775" t="s">
        <v>1798</v>
      </c>
      <c r="D3" s="775"/>
      <c r="E3" s="775"/>
    </row>
    <row r="4" spans="1:5" ht="31.5" x14ac:dyDescent="0.25">
      <c r="A4" s="773"/>
      <c r="B4" s="774"/>
      <c r="C4" s="512" t="s">
        <v>1799</v>
      </c>
      <c r="D4" s="512" t="s">
        <v>1800</v>
      </c>
      <c r="E4" s="513" t="s">
        <v>1801</v>
      </c>
    </row>
    <row r="5" spans="1:5" s="1" customFormat="1" ht="5.25" customHeight="1" x14ac:dyDescent="0.25">
      <c r="A5" s="514"/>
      <c r="B5" s="515"/>
      <c r="C5" s="516"/>
      <c r="D5" s="516"/>
      <c r="E5" s="517"/>
    </row>
    <row r="6" spans="1:5" ht="18.75" customHeight="1" x14ac:dyDescent="0.25">
      <c r="A6" s="541"/>
      <c r="B6" s="520" t="s">
        <v>1893</v>
      </c>
      <c r="C6" s="542">
        <f>C7+C16+C24+C34</f>
        <v>1404000</v>
      </c>
      <c r="D6" s="542">
        <f>D7+D16+D24+D34</f>
        <v>0</v>
      </c>
      <c r="E6" s="542">
        <f>E7+E16+E24+E34</f>
        <v>1404000</v>
      </c>
    </row>
    <row r="7" spans="1:5" x14ac:dyDescent="0.25">
      <c r="A7" s="543">
        <v>1</v>
      </c>
      <c r="B7" s="544" t="s">
        <v>1894</v>
      </c>
      <c r="C7" s="545">
        <f>SUM(C8:C15)</f>
        <v>0</v>
      </c>
      <c r="D7" s="545">
        <f>SUM(D8:D15)</f>
        <v>0</v>
      </c>
      <c r="E7" s="545">
        <f>SUM(E8:E15)</f>
        <v>0</v>
      </c>
    </row>
    <row r="8" spans="1:5" ht="16.5" customHeight="1" x14ac:dyDescent="0.25">
      <c r="A8" s="526">
        <v>1.1000000000000001</v>
      </c>
      <c r="B8" s="526" t="s">
        <v>1895</v>
      </c>
      <c r="C8" s="539"/>
      <c r="D8" s="539"/>
      <c r="E8" s="539"/>
    </row>
    <row r="9" spans="1:5" ht="16.5" customHeight="1" x14ac:dyDescent="0.25">
      <c r="A9" s="526">
        <v>1.2</v>
      </c>
      <c r="B9" s="526" t="s">
        <v>1896</v>
      </c>
      <c r="C9" s="539"/>
      <c r="D9" s="539"/>
      <c r="E9" s="539"/>
    </row>
    <row r="10" spans="1:5" ht="16.5" customHeight="1" x14ac:dyDescent="0.25">
      <c r="A10" s="526">
        <v>1.3</v>
      </c>
      <c r="B10" s="526" t="s">
        <v>1897</v>
      </c>
      <c r="C10" s="539"/>
      <c r="D10" s="539"/>
      <c r="E10" s="539"/>
    </row>
    <row r="11" spans="1:5" ht="16.5" customHeight="1" x14ac:dyDescent="0.25">
      <c r="A11" s="526">
        <v>1.4</v>
      </c>
      <c r="B11" s="526" t="s">
        <v>1898</v>
      </c>
      <c r="C11" s="539"/>
      <c r="D11" s="539"/>
      <c r="E11" s="539"/>
    </row>
    <row r="12" spans="1:5" ht="16.5" customHeight="1" x14ac:dyDescent="0.25">
      <c r="A12" s="526">
        <v>1.5</v>
      </c>
      <c r="B12" s="526" t="s">
        <v>1899</v>
      </c>
      <c r="C12" s="539"/>
      <c r="D12" s="539"/>
      <c r="E12" s="539"/>
    </row>
    <row r="13" spans="1:5" ht="16.5" customHeight="1" x14ac:dyDescent="0.25">
      <c r="A13" s="526">
        <v>1.6</v>
      </c>
      <c r="B13" s="526" t="s">
        <v>1900</v>
      </c>
      <c r="C13" s="539"/>
      <c r="D13" s="539"/>
      <c r="E13" s="539"/>
    </row>
    <row r="14" spans="1:5" ht="16.5" customHeight="1" x14ac:dyDescent="0.25">
      <c r="A14" s="526">
        <v>1.7</v>
      </c>
      <c r="B14" s="526" t="s">
        <v>1901</v>
      </c>
      <c r="C14" s="539"/>
      <c r="D14" s="539"/>
      <c r="E14" s="539"/>
    </row>
    <row r="15" spans="1:5" ht="16.5" customHeight="1" x14ac:dyDescent="0.25">
      <c r="A15" s="526">
        <v>1.8</v>
      </c>
      <c r="B15" s="526" t="s">
        <v>1828</v>
      </c>
      <c r="C15" s="539"/>
      <c r="D15" s="539"/>
      <c r="E15" s="539"/>
    </row>
    <row r="16" spans="1:5" x14ac:dyDescent="0.25">
      <c r="A16" s="543">
        <v>2</v>
      </c>
      <c r="B16" s="544" t="s">
        <v>1902</v>
      </c>
      <c r="C16" s="545">
        <f>SUM(C17:C23)</f>
        <v>1404000</v>
      </c>
      <c r="D16" s="545">
        <f>SUM(D17:D23)</f>
        <v>0</v>
      </c>
      <c r="E16" s="545">
        <f>SUM(E17:E23)</f>
        <v>1404000</v>
      </c>
    </row>
    <row r="17" spans="1:5" ht="17.25" customHeight="1" x14ac:dyDescent="0.25">
      <c r="A17" s="526">
        <v>2.1</v>
      </c>
      <c r="B17" s="526" t="s">
        <v>1903</v>
      </c>
      <c r="C17" s="539"/>
      <c r="D17" s="539"/>
      <c r="E17" s="539"/>
    </row>
    <row r="18" spans="1:5" ht="17.25" customHeight="1" x14ac:dyDescent="0.25">
      <c r="A18" s="526">
        <v>2.2000000000000002</v>
      </c>
      <c r="B18" s="526" t="s">
        <v>1904</v>
      </c>
      <c r="C18" s="539"/>
      <c r="D18" s="539"/>
      <c r="E18" s="539"/>
    </row>
    <row r="19" spans="1:5" ht="17.25" customHeight="1" x14ac:dyDescent="0.25">
      <c r="A19" s="526">
        <v>2.2999999999999998</v>
      </c>
      <c r="B19" s="526" t="s">
        <v>1905</v>
      </c>
      <c r="C19" s="539"/>
      <c r="D19" s="539"/>
      <c r="E19" s="539"/>
    </row>
    <row r="20" spans="1:5" ht="17.25" customHeight="1" x14ac:dyDescent="0.25">
      <c r="A20" s="526">
        <v>2.4</v>
      </c>
      <c r="B20" s="526" t="s">
        <v>1906</v>
      </c>
      <c r="C20" s="539"/>
      <c r="D20" s="539"/>
      <c r="E20" s="539"/>
    </row>
    <row r="21" spans="1:5" ht="17.25" customHeight="1" x14ac:dyDescent="0.25">
      <c r="A21" s="526">
        <v>2.5</v>
      </c>
      <c r="B21" s="526" t="s">
        <v>1907</v>
      </c>
      <c r="C21" s="539"/>
      <c r="D21" s="539"/>
      <c r="E21" s="539"/>
    </row>
    <row r="22" spans="1:5" ht="17.25" customHeight="1" x14ac:dyDescent="0.25">
      <c r="A22" s="526">
        <v>2.6</v>
      </c>
      <c r="B22" s="526" t="s">
        <v>1908</v>
      </c>
      <c r="C22" s="539">
        <v>1404000</v>
      </c>
      <c r="D22" s="539"/>
      <c r="E22" s="539">
        <v>1404000</v>
      </c>
    </row>
    <row r="23" spans="1:5" ht="17.25" customHeight="1" x14ac:dyDescent="0.25">
      <c r="A23" s="526">
        <v>2.7</v>
      </c>
      <c r="B23" s="526" t="s">
        <v>1909</v>
      </c>
      <c r="C23" s="539"/>
      <c r="D23" s="539"/>
      <c r="E23" s="539"/>
    </row>
    <row r="24" spans="1:5" x14ac:dyDescent="0.25">
      <c r="A24" s="543">
        <v>3</v>
      </c>
      <c r="B24" s="544" t="s">
        <v>1910</v>
      </c>
      <c r="C24" s="545">
        <f>SUM(C25:C33)</f>
        <v>0</v>
      </c>
      <c r="D24" s="545">
        <f>SUM(D25:D33)</f>
        <v>0</v>
      </c>
      <c r="E24" s="545">
        <f>SUM(E25:E33)</f>
        <v>0</v>
      </c>
    </row>
    <row r="25" spans="1:5" ht="17.25" customHeight="1" x14ac:dyDescent="0.25">
      <c r="A25" s="526">
        <v>3.1</v>
      </c>
      <c r="B25" s="526" t="s">
        <v>1911</v>
      </c>
      <c r="C25" s="539"/>
      <c r="D25" s="539"/>
      <c r="E25" s="539"/>
    </row>
    <row r="26" spans="1:5" ht="17.25" customHeight="1" x14ac:dyDescent="0.25">
      <c r="A26" s="526">
        <v>3.2</v>
      </c>
      <c r="B26" s="526" t="s">
        <v>1912</v>
      </c>
      <c r="C26" s="539"/>
      <c r="D26" s="539"/>
      <c r="E26" s="539"/>
    </row>
    <row r="27" spans="1:5" ht="17.25" customHeight="1" x14ac:dyDescent="0.25">
      <c r="A27" s="526">
        <v>3.3</v>
      </c>
      <c r="B27" s="526" t="s">
        <v>1913</v>
      </c>
      <c r="C27" s="539"/>
      <c r="D27" s="539"/>
      <c r="E27" s="539"/>
    </row>
    <row r="28" spans="1:5" ht="17.25" customHeight="1" x14ac:dyDescent="0.25">
      <c r="A28" s="526">
        <v>3.4</v>
      </c>
      <c r="B28" s="526" t="s">
        <v>1914</v>
      </c>
      <c r="C28" s="539"/>
      <c r="D28" s="539"/>
      <c r="E28" s="539"/>
    </row>
    <row r="29" spans="1:5" ht="17.25" customHeight="1" x14ac:dyDescent="0.25">
      <c r="A29" s="526">
        <v>3.5</v>
      </c>
      <c r="B29" s="526" t="s">
        <v>1915</v>
      </c>
      <c r="C29" s="539"/>
      <c r="D29" s="539"/>
      <c r="E29" s="539"/>
    </row>
    <row r="30" spans="1:5" ht="17.25" customHeight="1" x14ac:dyDescent="0.25">
      <c r="A30" s="526">
        <v>3.6</v>
      </c>
      <c r="B30" s="526" t="s">
        <v>1916</v>
      </c>
      <c r="C30" s="539"/>
      <c r="D30" s="539"/>
      <c r="E30" s="539"/>
    </row>
    <row r="31" spans="1:5" ht="17.25" customHeight="1" x14ac:dyDescent="0.25">
      <c r="A31" s="526">
        <v>3.7</v>
      </c>
      <c r="B31" s="526" t="s">
        <v>1917</v>
      </c>
      <c r="C31" s="539"/>
      <c r="D31" s="539"/>
      <c r="E31" s="539"/>
    </row>
    <row r="32" spans="1:5" ht="17.25" customHeight="1" x14ac:dyDescent="0.25">
      <c r="A32" s="526">
        <v>3.8</v>
      </c>
      <c r="B32" s="526" t="s">
        <v>1918</v>
      </c>
      <c r="C32" s="539"/>
      <c r="D32" s="539"/>
      <c r="E32" s="539"/>
    </row>
    <row r="33" spans="1:5" ht="17.25" customHeight="1" x14ac:dyDescent="0.25">
      <c r="A33" s="526">
        <v>3.9</v>
      </c>
      <c r="B33" s="526" t="s">
        <v>1919</v>
      </c>
      <c r="C33" s="539"/>
      <c r="D33" s="539"/>
      <c r="E33" s="539"/>
    </row>
    <row r="34" spans="1:5" x14ac:dyDescent="0.25">
      <c r="A34" s="543">
        <v>4</v>
      </c>
      <c r="B34" s="546" t="s">
        <v>1920</v>
      </c>
      <c r="C34" s="545">
        <f>SUM(C35:C38)</f>
        <v>0</v>
      </c>
      <c r="D34" s="545">
        <f>SUM(D35:D38)</f>
        <v>0</v>
      </c>
      <c r="E34" s="545">
        <f>SUM(E35:E38)</f>
        <v>0</v>
      </c>
    </row>
    <row r="35" spans="1:5" ht="16.5" customHeight="1" x14ac:dyDescent="0.25">
      <c r="A35" s="526">
        <v>4.0999999999999996</v>
      </c>
      <c r="B35" s="529" t="s">
        <v>1921</v>
      </c>
      <c r="C35" s="539"/>
      <c r="D35" s="539"/>
      <c r="E35" s="539"/>
    </row>
    <row r="36" spans="1:5" ht="16.5" customHeight="1" x14ac:dyDescent="0.25">
      <c r="A36" s="547">
        <v>4.2</v>
      </c>
      <c r="B36" s="529" t="s">
        <v>1922</v>
      </c>
      <c r="C36" s="539"/>
      <c r="D36" s="539"/>
      <c r="E36" s="539"/>
    </row>
    <row r="37" spans="1:5" ht="16.5" customHeight="1" x14ac:dyDescent="0.25">
      <c r="A37" s="526">
        <v>4.3</v>
      </c>
      <c r="B37" s="526" t="s">
        <v>1923</v>
      </c>
      <c r="C37" s="539"/>
      <c r="D37" s="539"/>
      <c r="E37" s="539"/>
    </row>
    <row r="38" spans="1:5" ht="16.5" customHeight="1" x14ac:dyDescent="0.25">
      <c r="A38" s="526">
        <v>4.4000000000000004</v>
      </c>
      <c r="B38" s="526" t="s">
        <v>1924</v>
      </c>
      <c r="C38" s="539"/>
      <c r="D38" s="539"/>
      <c r="E38" s="539"/>
    </row>
    <row r="39" spans="1:5" ht="19.5" customHeight="1" x14ac:dyDescent="0.25">
      <c r="A39" s="548"/>
      <c r="B39" s="520" t="s">
        <v>1874</v>
      </c>
      <c r="C39" s="540">
        <f>C40+C49+C57+C67</f>
        <v>0</v>
      </c>
      <c r="D39" s="540">
        <f>D40+D49+D57+D67</f>
        <v>0</v>
      </c>
      <c r="E39" s="540">
        <f>E40+E49+E57+E67</f>
        <v>0</v>
      </c>
    </row>
    <row r="40" spans="1:5" x14ac:dyDescent="0.25">
      <c r="A40" s="543">
        <v>1</v>
      </c>
      <c r="B40" s="544" t="s">
        <v>1894</v>
      </c>
      <c r="C40" s="545">
        <f>SUM(C41:C48)</f>
        <v>0</v>
      </c>
      <c r="D40" s="545">
        <f>SUM(D41:D48)</f>
        <v>0</v>
      </c>
      <c r="E40" s="545">
        <f>SUM(E41:E48)</f>
        <v>0</v>
      </c>
    </row>
    <row r="41" spans="1:5" ht="16.5" customHeight="1" x14ac:dyDescent="0.25">
      <c r="A41" s="526">
        <v>1.1000000000000001</v>
      </c>
      <c r="B41" s="526" t="s">
        <v>1895</v>
      </c>
      <c r="C41" s="539"/>
      <c r="D41" s="539"/>
      <c r="E41" s="539"/>
    </row>
    <row r="42" spans="1:5" ht="16.5" customHeight="1" x14ac:dyDescent="0.25">
      <c r="A42" s="526">
        <v>1.2</v>
      </c>
      <c r="B42" s="526" t="s">
        <v>1896</v>
      </c>
      <c r="C42" s="539"/>
      <c r="D42" s="539"/>
      <c r="E42" s="539"/>
    </row>
    <row r="43" spans="1:5" ht="16.5" customHeight="1" x14ac:dyDescent="0.25">
      <c r="A43" s="526">
        <v>1.3</v>
      </c>
      <c r="B43" s="526" t="s">
        <v>1897</v>
      </c>
      <c r="C43" s="539"/>
      <c r="D43" s="539"/>
      <c r="E43" s="539"/>
    </row>
    <row r="44" spans="1:5" ht="16.5" customHeight="1" x14ac:dyDescent="0.25">
      <c r="A44" s="526">
        <v>1.4</v>
      </c>
      <c r="B44" s="526" t="s">
        <v>1898</v>
      </c>
      <c r="C44" s="539"/>
      <c r="D44" s="539"/>
      <c r="E44" s="539"/>
    </row>
    <row r="45" spans="1:5" ht="16.5" customHeight="1" x14ac:dyDescent="0.25">
      <c r="A45" s="526">
        <v>1.5</v>
      </c>
      <c r="B45" s="526" t="s">
        <v>1899</v>
      </c>
      <c r="C45" s="539"/>
      <c r="D45" s="539"/>
      <c r="E45" s="539"/>
    </row>
    <row r="46" spans="1:5" ht="16.5" customHeight="1" x14ac:dyDescent="0.25">
      <c r="A46" s="526">
        <v>1.6</v>
      </c>
      <c r="B46" s="526" t="s">
        <v>1900</v>
      </c>
      <c r="C46" s="539"/>
      <c r="D46" s="539"/>
      <c r="E46" s="539"/>
    </row>
    <row r="47" spans="1:5" ht="16.5" customHeight="1" x14ac:dyDescent="0.25">
      <c r="A47" s="526">
        <v>1.7</v>
      </c>
      <c r="B47" s="526" t="s">
        <v>1901</v>
      </c>
      <c r="C47" s="539"/>
      <c r="D47" s="539"/>
      <c r="E47" s="539"/>
    </row>
    <row r="48" spans="1:5" ht="16.5" customHeight="1" x14ac:dyDescent="0.25">
      <c r="A48" s="526">
        <v>1.8</v>
      </c>
      <c r="B48" s="526" t="s">
        <v>1828</v>
      </c>
      <c r="C48" s="539"/>
      <c r="D48" s="539"/>
      <c r="E48" s="539"/>
    </row>
    <row r="49" spans="1:5" x14ac:dyDescent="0.25">
      <c r="A49" s="543">
        <v>2</v>
      </c>
      <c r="B49" s="544" t="s">
        <v>1902</v>
      </c>
      <c r="C49" s="545">
        <f>SUM(C50:C56)</f>
        <v>0</v>
      </c>
      <c r="D49" s="545">
        <f>SUM(D50:D56)</f>
        <v>0</v>
      </c>
      <c r="E49" s="545">
        <f>SUM(E50:E56)</f>
        <v>0</v>
      </c>
    </row>
    <row r="50" spans="1:5" ht="18" customHeight="1" x14ac:dyDescent="0.25">
      <c r="A50" s="526">
        <v>2.1</v>
      </c>
      <c r="B50" s="526" t="s">
        <v>1903</v>
      </c>
      <c r="C50" s="539"/>
      <c r="D50" s="539"/>
      <c r="E50" s="539"/>
    </row>
    <row r="51" spans="1:5" ht="18" customHeight="1" x14ac:dyDescent="0.25">
      <c r="A51" s="526">
        <v>2.2000000000000002</v>
      </c>
      <c r="B51" s="526" t="s">
        <v>1904</v>
      </c>
      <c r="C51" s="539"/>
      <c r="D51" s="539"/>
      <c r="E51" s="539"/>
    </row>
    <row r="52" spans="1:5" ht="18" customHeight="1" x14ac:dyDescent="0.25">
      <c r="A52" s="526">
        <v>2.2999999999999998</v>
      </c>
      <c r="B52" s="526" t="s">
        <v>1905</v>
      </c>
      <c r="C52" s="539"/>
      <c r="D52" s="539"/>
      <c r="E52" s="539"/>
    </row>
    <row r="53" spans="1:5" ht="18" customHeight="1" x14ac:dyDescent="0.25">
      <c r="A53" s="526">
        <v>2.4</v>
      </c>
      <c r="B53" s="526" t="s">
        <v>1906</v>
      </c>
      <c r="C53" s="539"/>
      <c r="D53" s="539"/>
      <c r="E53" s="539"/>
    </row>
    <row r="54" spans="1:5" ht="18" customHeight="1" x14ac:dyDescent="0.25">
      <c r="A54" s="526">
        <v>2.5</v>
      </c>
      <c r="B54" s="526" t="s">
        <v>1907</v>
      </c>
      <c r="C54" s="539"/>
      <c r="D54" s="539"/>
      <c r="E54" s="539"/>
    </row>
    <row r="55" spans="1:5" ht="18" customHeight="1" x14ac:dyDescent="0.25">
      <c r="A55" s="526">
        <v>2.6</v>
      </c>
      <c r="B55" s="526" t="s">
        <v>1908</v>
      </c>
      <c r="C55" s="539"/>
      <c r="D55" s="539"/>
      <c r="E55" s="539"/>
    </row>
    <row r="56" spans="1:5" ht="18" customHeight="1" x14ac:dyDescent="0.25">
      <c r="A56" s="526">
        <v>2.7</v>
      </c>
      <c r="B56" s="526" t="s">
        <v>1909</v>
      </c>
      <c r="C56" s="539"/>
      <c r="D56" s="539"/>
      <c r="E56" s="539"/>
    </row>
    <row r="57" spans="1:5" x14ac:dyDescent="0.25">
      <c r="A57" s="543">
        <v>3</v>
      </c>
      <c r="B57" s="544" t="s">
        <v>1910</v>
      </c>
      <c r="C57" s="545">
        <f>SUM(C58:C66)</f>
        <v>0</v>
      </c>
      <c r="D57" s="545">
        <f>SUM(D58:D66)</f>
        <v>0</v>
      </c>
      <c r="E57" s="545">
        <f>SUM(E58:E66)</f>
        <v>0</v>
      </c>
    </row>
    <row r="58" spans="1:5" ht="18" customHeight="1" x14ac:dyDescent="0.25">
      <c r="A58" s="526">
        <v>3.1</v>
      </c>
      <c r="B58" s="526" t="s">
        <v>1911</v>
      </c>
      <c r="C58" s="539"/>
      <c r="D58" s="539"/>
      <c r="E58" s="539"/>
    </row>
    <row r="59" spans="1:5" ht="18" customHeight="1" x14ac:dyDescent="0.25">
      <c r="A59" s="526">
        <v>3.2</v>
      </c>
      <c r="B59" s="526" t="s">
        <v>1912</v>
      </c>
      <c r="C59" s="539"/>
      <c r="D59" s="539"/>
      <c r="E59" s="539"/>
    </row>
    <row r="60" spans="1:5" ht="18" customHeight="1" x14ac:dyDescent="0.25">
      <c r="A60" s="526">
        <v>3.3</v>
      </c>
      <c r="B60" s="526" t="s">
        <v>1913</v>
      </c>
      <c r="C60" s="539"/>
      <c r="D60" s="539"/>
      <c r="E60" s="539"/>
    </row>
    <row r="61" spans="1:5" ht="18" customHeight="1" x14ac:dyDescent="0.25">
      <c r="A61" s="526">
        <v>3.4</v>
      </c>
      <c r="B61" s="526" t="s">
        <v>1914</v>
      </c>
      <c r="C61" s="539"/>
      <c r="D61" s="539"/>
      <c r="E61" s="539"/>
    </row>
    <row r="62" spans="1:5" ht="18" customHeight="1" x14ac:dyDescent="0.25">
      <c r="A62" s="526">
        <v>3.5</v>
      </c>
      <c r="B62" s="526" t="s">
        <v>1915</v>
      </c>
      <c r="C62" s="539"/>
      <c r="D62" s="539"/>
      <c r="E62" s="539"/>
    </row>
    <row r="63" spans="1:5" ht="18" customHeight="1" x14ac:dyDescent="0.25">
      <c r="A63" s="526">
        <v>3.6</v>
      </c>
      <c r="B63" s="526" t="s">
        <v>1916</v>
      </c>
      <c r="C63" s="539"/>
      <c r="D63" s="539"/>
      <c r="E63" s="539"/>
    </row>
    <row r="64" spans="1:5" ht="18" customHeight="1" x14ac:dyDescent="0.25">
      <c r="A64" s="526">
        <v>3.7</v>
      </c>
      <c r="B64" s="526" t="s">
        <v>1917</v>
      </c>
      <c r="C64" s="539"/>
      <c r="D64" s="539"/>
      <c r="E64" s="539"/>
    </row>
    <row r="65" spans="1:5" ht="18" customHeight="1" x14ac:dyDescent="0.25">
      <c r="A65" s="526">
        <v>3.8</v>
      </c>
      <c r="B65" s="526" t="s">
        <v>1918</v>
      </c>
      <c r="C65" s="539"/>
      <c r="D65" s="539"/>
      <c r="E65" s="539"/>
    </row>
    <row r="66" spans="1:5" ht="18" customHeight="1" x14ac:dyDescent="0.25">
      <c r="A66" s="526">
        <v>3.9</v>
      </c>
      <c r="B66" s="526" t="s">
        <v>1919</v>
      </c>
      <c r="C66" s="539"/>
      <c r="D66" s="539"/>
      <c r="E66" s="539"/>
    </row>
    <row r="67" spans="1:5" x14ac:dyDescent="0.25">
      <c r="A67" s="543">
        <v>4</v>
      </c>
      <c r="B67" s="546" t="s">
        <v>1925</v>
      </c>
      <c r="C67" s="545">
        <f>SUM(C68:C71)</f>
        <v>0</v>
      </c>
      <c r="D67" s="545">
        <f>SUM(D68:D71)</f>
        <v>0</v>
      </c>
      <c r="E67" s="545">
        <f>SUM(E68:E71)</f>
        <v>0</v>
      </c>
    </row>
    <row r="68" spans="1:5" ht="19.5" customHeight="1" x14ac:dyDescent="0.25">
      <c r="A68" s="547">
        <v>4.0999999999999996</v>
      </c>
      <c r="B68" s="529" t="s">
        <v>1921</v>
      </c>
      <c r="C68" s="539"/>
      <c r="D68" s="539"/>
      <c r="E68" s="539"/>
    </row>
    <row r="69" spans="1:5" ht="19.5" customHeight="1" x14ac:dyDescent="0.25">
      <c r="A69" s="526">
        <v>4.2</v>
      </c>
      <c r="B69" s="529" t="s">
        <v>1926</v>
      </c>
      <c r="C69" s="539"/>
      <c r="D69" s="539"/>
      <c r="E69" s="539"/>
    </row>
    <row r="70" spans="1:5" ht="19.5" customHeight="1" x14ac:dyDescent="0.25">
      <c r="A70" s="526">
        <v>4.3</v>
      </c>
      <c r="B70" s="526" t="s">
        <v>1923</v>
      </c>
      <c r="C70" s="539"/>
      <c r="D70" s="539"/>
      <c r="E70" s="539"/>
    </row>
    <row r="71" spans="1:5" ht="19.5" customHeight="1" x14ac:dyDescent="0.25">
      <c r="A71" s="526">
        <v>4.4000000000000004</v>
      </c>
      <c r="B71" s="526" t="s">
        <v>1924</v>
      </c>
      <c r="C71" s="539"/>
      <c r="D71" s="539"/>
      <c r="E71" s="539"/>
    </row>
    <row r="72" spans="1:5" x14ac:dyDescent="0.25">
      <c r="A72" s="526"/>
      <c r="B72" s="526"/>
      <c r="C72" s="539"/>
      <c r="D72" s="539"/>
      <c r="E72" s="539"/>
    </row>
    <row r="73" spans="1:5" ht="17.25" customHeight="1" x14ac:dyDescent="0.25">
      <c r="A73" s="541"/>
      <c r="B73" s="520" t="s">
        <v>1879</v>
      </c>
      <c r="C73" s="542">
        <f>C6+C39</f>
        <v>1404000</v>
      </c>
      <c r="D73" s="542">
        <f>D6+D39</f>
        <v>0</v>
      </c>
      <c r="E73" s="542">
        <f>E6+E39</f>
        <v>1404000</v>
      </c>
    </row>
    <row r="75" spans="1:5" x14ac:dyDescent="0.25">
      <c r="A75" s="537" t="s">
        <v>1880</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4" workbookViewId="0">
      <selection activeCell="D7" sqref="D7"/>
    </sheetView>
  </sheetViews>
  <sheetFormatPr baseColWidth="10" defaultRowHeight="15" x14ac:dyDescent="0.25"/>
  <cols>
    <col min="1" max="1" width="71.5703125" customWidth="1"/>
    <col min="2" max="4" width="19.42578125" customWidth="1"/>
  </cols>
  <sheetData>
    <row r="1" spans="1:4" ht="83.25" customHeight="1" x14ac:dyDescent="0.25">
      <c r="A1" s="765" t="s">
        <v>1927</v>
      </c>
      <c r="B1" s="766"/>
      <c r="C1" s="766"/>
      <c r="D1" s="767"/>
    </row>
    <row r="2" spans="1:4" ht="21.75" customHeight="1" x14ac:dyDescent="0.25">
      <c r="A2" s="768" t="str">
        <f>'Objetivos PMD'!$B$3</f>
        <v>Sistema DIF de Villa Guerrero, Jalisco</v>
      </c>
      <c r="B2" s="769"/>
      <c r="C2" s="769"/>
      <c r="D2" s="770"/>
    </row>
    <row r="3" spans="1:4" ht="17.25" customHeight="1" x14ac:dyDescent="0.25">
      <c r="A3" s="776" t="s">
        <v>1797</v>
      </c>
      <c r="B3" s="775" t="s">
        <v>1798</v>
      </c>
      <c r="C3" s="775"/>
      <c r="D3" s="775"/>
    </row>
    <row r="4" spans="1:4" ht="31.5" x14ac:dyDescent="0.25">
      <c r="A4" s="777"/>
      <c r="B4" s="512" t="s">
        <v>1799</v>
      </c>
      <c r="C4" s="512" t="s">
        <v>1800</v>
      </c>
      <c r="D4" s="513" t="s">
        <v>1801</v>
      </c>
    </row>
    <row r="5" spans="1:4" s="1" customFormat="1" ht="4.5" customHeight="1" x14ac:dyDescent="0.25">
      <c r="A5" s="538"/>
      <c r="B5" s="516"/>
      <c r="C5" s="516"/>
      <c r="D5" s="517"/>
    </row>
    <row r="6" spans="1:4" x14ac:dyDescent="0.25">
      <c r="A6" s="520" t="s">
        <v>1893</v>
      </c>
      <c r="B6" s="540">
        <f>B7+B8+B9+B12+B13+B16</f>
        <v>1404000</v>
      </c>
      <c r="C6" s="540">
        <f>C7+C8+C9+C12+C13+C16</f>
        <v>0</v>
      </c>
      <c r="D6" s="540">
        <v>0</v>
      </c>
    </row>
    <row r="7" spans="1:4" x14ac:dyDescent="0.25">
      <c r="A7" s="535" t="s">
        <v>1928</v>
      </c>
      <c r="B7" s="539">
        <v>1404000</v>
      </c>
      <c r="C7" s="539"/>
      <c r="D7" s="539">
        <v>1404000</v>
      </c>
    </row>
    <row r="8" spans="1:4" x14ac:dyDescent="0.25">
      <c r="A8" s="535" t="s">
        <v>1929</v>
      </c>
      <c r="B8" s="539"/>
      <c r="C8" s="539"/>
      <c r="D8" s="539"/>
    </row>
    <row r="9" spans="1:4" x14ac:dyDescent="0.25">
      <c r="A9" s="549" t="s">
        <v>1930</v>
      </c>
      <c r="B9" s="545">
        <f>B10+B11</f>
        <v>0</v>
      </c>
      <c r="C9" s="545">
        <f>C10+C11</f>
        <v>0</v>
      </c>
      <c r="D9" s="545">
        <f>D10+D11</f>
        <v>0</v>
      </c>
    </row>
    <row r="10" spans="1:4" x14ac:dyDescent="0.25">
      <c r="A10" s="526" t="s">
        <v>1931</v>
      </c>
      <c r="B10" s="539"/>
      <c r="C10" s="539"/>
      <c r="D10" s="539"/>
    </row>
    <row r="11" spans="1:4" x14ac:dyDescent="0.25">
      <c r="A11" s="526" t="s">
        <v>1932</v>
      </c>
      <c r="B11" s="539"/>
      <c r="C11" s="539"/>
      <c r="D11" s="539"/>
    </row>
    <row r="12" spans="1:4" x14ac:dyDescent="0.25">
      <c r="A12" s="535" t="s">
        <v>1933</v>
      </c>
      <c r="B12" s="539"/>
      <c r="C12" s="539"/>
      <c r="D12" s="539"/>
    </row>
    <row r="13" spans="1:4" ht="30" x14ac:dyDescent="0.25">
      <c r="A13" s="550" t="s">
        <v>1934</v>
      </c>
      <c r="B13" s="545">
        <f>B14+B15</f>
        <v>0</v>
      </c>
      <c r="C13" s="545">
        <f>C14+C15</f>
        <v>0</v>
      </c>
      <c r="D13" s="545">
        <f>D14+D15</f>
        <v>0</v>
      </c>
    </row>
    <row r="14" spans="1:4" x14ac:dyDescent="0.25">
      <c r="A14" s="526" t="s">
        <v>1935</v>
      </c>
      <c r="B14" s="539"/>
      <c r="C14" s="539"/>
      <c r="D14" s="539"/>
    </row>
    <row r="15" spans="1:4" x14ac:dyDescent="0.25">
      <c r="A15" s="526" t="s">
        <v>1936</v>
      </c>
      <c r="B15" s="539"/>
      <c r="C15" s="539"/>
      <c r="D15" s="539"/>
    </row>
    <row r="16" spans="1:4" x14ac:dyDescent="0.25">
      <c r="A16" s="535" t="s">
        <v>1937</v>
      </c>
      <c r="B16" s="539"/>
      <c r="C16" s="539"/>
      <c r="D16" s="539"/>
    </row>
    <row r="17" spans="1:4" x14ac:dyDescent="0.25">
      <c r="A17" s="535"/>
      <c r="B17" s="539"/>
      <c r="C17" s="539"/>
      <c r="D17" s="539"/>
    </row>
    <row r="18" spans="1:4" x14ac:dyDescent="0.25">
      <c r="A18" s="520" t="s">
        <v>1874</v>
      </c>
      <c r="B18" s="540">
        <f>B19+B20+B21+B24+B25+B28</f>
        <v>0</v>
      </c>
      <c r="C18" s="540">
        <f>C19+C20+C21+C24+C25+C28</f>
        <v>0</v>
      </c>
      <c r="D18" s="540">
        <f>D19+D20+D21+D24+D25+D28</f>
        <v>0</v>
      </c>
    </row>
    <row r="19" spans="1:4" x14ac:dyDescent="0.25">
      <c r="A19" s="535" t="s">
        <v>1938</v>
      </c>
      <c r="B19" s="539"/>
      <c r="C19" s="539"/>
      <c r="D19" s="539"/>
    </row>
    <row r="20" spans="1:4" x14ac:dyDescent="0.25">
      <c r="A20" s="535" t="s">
        <v>1939</v>
      </c>
      <c r="B20" s="539"/>
      <c r="C20" s="539"/>
      <c r="D20" s="539"/>
    </row>
    <row r="21" spans="1:4" x14ac:dyDescent="0.25">
      <c r="A21" s="549" t="s">
        <v>1940</v>
      </c>
      <c r="B21" s="545">
        <f>B22+B23</f>
        <v>0</v>
      </c>
      <c r="C21" s="545">
        <f>C22+C23</f>
        <v>0</v>
      </c>
      <c r="D21" s="545">
        <f>D22+D23</f>
        <v>0</v>
      </c>
    </row>
    <row r="22" spans="1:4" x14ac:dyDescent="0.25">
      <c r="A22" s="526" t="s">
        <v>1931</v>
      </c>
      <c r="B22" s="539"/>
      <c r="C22" s="539"/>
      <c r="D22" s="539"/>
    </row>
    <row r="23" spans="1:4" x14ac:dyDescent="0.25">
      <c r="A23" s="526" t="s">
        <v>1932</v>
      </c>
      <c r="B23" s="539"/>
      <c r="C23" s="539"/>
      <c r="D23" s="539"/>
    </row>
    <row r="24" spans="1:4" x14ac:dyDescent="0.25">
      <c r="A24" s="551" t="s">
        <v>1933</v>
      </c>
      <c r="B24" s="552"/>
      <c r="C24" s="552"/>
      <c r="D24" s="552"/>
    </row>
    <row r="25" spans="1:4" ht="30" x14ac:dyDescent="0.25">
      <c r="A25" s="550" t="s">
        <v>1941</v>
      </c>
      <c r="B25" s="545">
        <f>B26+B27</f>
        <v>0</v>
      </c>
      <c r="C25" s="545">
        <f>C26+C27</f>
        <v>0</v>
      </c>
      <c r="D25" s="545">
        <f>D26+D27</f>
        <v>0</v>
      </c>
    </row>
    <row r="26" spans="1:4" ht="19.5" customHeight="1" x14ac:dyDescent="0.25">
      <c r="A26" s="526" t="s">
        <v>1935</v>
      </c>
      <c r="B26" s="539"/>
      <c r="C26" s="539"/>
      <c r="D26" s="539"/>
    </row>
    <row r="27" spans="1:4" x14ac:dyDescent="0.25">
      <c r="A27" s="526" t="s">
        <v>1936</v>
      </c>
      <c r="B27" s="539"/>
      <c r="C27" s="539"/>
      <c r="D27" s="539"/>
    </row>
    <row r="28" spans="1:4" x14ac:dyDescent="0.25">
      <c r="A28" s="535" t="s">
        <v>1937</v>
      </c>
      <c r="B28" s="539"/>
      <c r="C28" s="539"/>
      <c r="D28" s="539"/>
    </row>
    <row r="29" spans="1:4" x14ac:dyDescent="0.25">
      <c r="A29" s="553" t="s">
        <v>1942</v>
      </c>
      <c r="B29" s="540">
        <f>B6+B18</f>
        <v>1404000</v>
      </c>
      <c r="C29" s="540">
        <f>C6+C18</f>
        <v>0</v>
      </c>
      <c r="D29" s="540">
        <f>D6+D18</f>
        <v>0</v>
      </c>
    </row>
    <row r="31" spans="1:4" x14ac:dyDescent="0.25">
      <c r="A31" t="s">
        <v>1880</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0"/>
  <sheetViews>
    <sheetView showGridLines="0" topLeftCell="A95" zoomScale="80" zoomScaleNormal="80" workbookViewId="0">
      <selection activeCell="C118" sqref="C118"/>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816" t="s">
        <v>1792</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c r="BW1" s="817"/>
      <c r="BX1" s="817"/>
      <c r="BY1" s="817"/>
      <c r="BZ1" s="817"/>
      <c r="CA1" s="817"/>
      <c r="CB1" s="817"/>
      <c r="CC1" s="817"/>
      <c r="CD1" s="817"/>
      <c r="CE1" s="817"/>
      <c r="CF1" s="817"/>
      <c r="CG1" s="817"/>
      <c r="CH1" s="817"/>
      <c r="CI1" s="817"/>
      <c r="CJ1" s="817"/>
      <c r="CK1" s="817"/>
      <c r="CL1" s="817"/>
      <c r="CM1" s="817"/>
      <c r="CN1" s="817"/>
      <c r="CO1" s="817"/>
      <c r="CP1" s="817"/>
      <c r="CQ1" s="817"/>
      <c r="CR1" s="817"/>
      <c r="CS1" s="817"/>
      <c r="CT1" s="817"/>
      <c r="CU1" s="817"/>
      <c r="CV1" s="817"/>
      <c r="CW1" s="817"/>
      <c r="CX1" s="817"/>
      <c r="CY1" s="817"/>
      <c r="CZ1" s="817"/>
      <c r="DA1" s="817"/>
      <c r="DB1" s="817"/>
      <c r="DC1" s="817"/>
      <c r="DD1" s="817"/>
      <c r="DE1" s="818"/>
    </row>
    <row r="2" spans="1:125" ht="17.25" customHeight="1" x14ac:dyDescent="0.25">
      <c r="A2" s="438"/>
      <c r="B2" s="439"/>
      <c r="C2" s="819" t="str">
        <f>'Objetivos PMD'!$B$3</f>
        <v>Sistema DIF de Villa Guerrero, Jalisco</v>
      </c>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c r="AQ2" s="819"/>
      <c r="AR2" s="819"/>
      <c r="AS2" s="819"/>
      <c r="AT2" s="819"/>
      <c r="AU2" s="819"/>
      <c r="AV2" s="819"/>
      <c r="AW2" s="819"/>
      <c r="AX2" s="819"/>
      <c r="AY2" s="819"/>
      <c r="AZ2" s="819"/>
      <c r="BA2" s="819"/>
      <c r="BB2" s="819"/>
      <c r="BC2" s="819"/>
      <c r="BD2" s="819"/>
      <c r="BE2" s="819"/>
      <c r="BF2" s="819"/>
      <c r="BG2" s="819"/>
      <c r="BH2" s="819"/>
      <c r="BI2" s="819"/>
      <c r="BJ2" s="819"/>
      <c r="BK2" s="819"/>
      <c r="BL2" s="819"/>
      <c r="BM2" s="819"/>
      <c r="BN2" s="819"/>
      <c r="BO2" s="819"/>
      <c r="BP2" s="819"/>
      <c r="BQ2" s="819"/>
      <c r="BR2" s="819"/>
      <c r="BS2" s="819"/>
      <c r="BT2" s="819"/>
      <c r="BU2" s="819"/>
      <c r="BV2" s="819"/>
      <c r="BW2" s="439"/>
      <c r="BX2" s="439"/>
      <c r="BY2" s="439"/>
      <c r="BZ2" s="439"/>
      <c r="CA2" s="439"/>
      <c r="CB2" s="439"/>
      <c r="CC2" s="439"/>
      <c r="CD2" s="439"/>
      <c r="CE2" s="439"/>
      <c r="CF2" s="439"/>
      <c r="CG2" s="439"/>
      <c r="CH2" s="439"/>
      <c r="CI2" s="439"/>
      <c r="CJ2" s="439"/>
      <c r="CK2" s="439"/>
      <c r="CL2" s="439"/>
      <c r="CM2" s="439"/>
      <c r="CN2" s="439"/>
      <c r="CO2" s="439"/>
      <c r="CP2" s="439"/>
      <c r="CQ2" s="439"/>
      <c r="CR2" s="439"/>
      <c r="CS2" s="439"/>
      <c r="CT2" s="439"/>
      <c r="CU2" s="439"/>
      <c r="CV2" s="439"/>
      <c r="CW2" s="439"/>
      <c r="CX2" s="439"/>
      <c r="CY2" s="439"/>
      <c r="CZ2" s="439"/>
      <c r="DA2" s="439"/>
      <c r="DB2" s="439"/>
      <c r="DC2" s="439"/>
      <c r="DD2" s="439"/>
      <c r="DE2" s="440"/>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820" t="s">
        <v>1039</v>
      </c>
      <c r="B4" s="821"/>
      <c r="C4" s="821"/>
      <c r="D4" s="821"/>
      <c r="E4" s="821"/>
      <c r="F4" s="821"/>
      <c r="G4" s="821"/>
      <c r="H4" s="821"/>
      <c r="I4" s="821"/>
      <c r="J4" s="821"/>
      <c r="K4" s="821"/>
      <c r="L4" s="821"/>
      <c r="M4" s="821"/>
      <c r="N4" s="821"/>
      <c r="O4" s="821"/>
      <c r="P4" s="821" t="s">
        <v>1040</v>
      </c>
      <c r="Q4" s="821"/>
      <c r="R4" s="821"/>
      <c r="S4" s="821"/>
      <c r="T4" s="821"/>
      <c r="U4" s="821"/>
      <c r="V4" s="821"/>
      <c r="W4" s="821"/>
      <c r="X4" s="821"/>
      <c r="Y4" s="821"/>
      <c r="Z4" s="821"/>
      <c r="AA4" s="821"/>
      <c r="AB4" s="821"/>
      <c r="AC4" s="821"/>
      <c r="AD4" s="821" t="s">
        <v>39</v>
      </c>
      <c r="AE4" s="821"/>
      <c r="AF4" s="821"/>
      <c r="AG4" s="822" t="s">
        <v>1044</v>
      </c>
      <c r="AH4" s="822"/>
      <c r="AI4" s="822"/>
      <c r="AJ4" s="823"/>
      <c r="AK4" s="808" t="s">
        <v>1043</v>
      </c>
      <c r="AL4" s="809"/>
      <c r="AM4" s="809"/>
      <c r="AN4" s="809"/>
      <c r="AO4" s="809"/>
      <c r="AP4" s="809"/>
      <c r="AQ4" s="809"/>
      <c r="AR4" s="809"/>
      <c r="AS4" s="809"/>
      <c r="AT4" s="809"/>
      <c r="AU4" s="809"/>
      <c r="AV4" s="809"/>
      <c r="AW4" s="809"/>
      <c r="AX4" s="810"/>
      <c r="AY4" s="808">
        <v>131</v>
      </c>
      <c r="AZ4" s="809"/>
      <c r="BA4" s="809"/>
      <c r="BB4" s="809"/>
      <c r="BC4" s="809"/>
      <c r="BD4" s="809"/>
      <c r="BE4" s="809"/>
      <c r="BF4" s="810"/>
      <c r="BG4" s="808">
        <v>132</v>
      </c>
      <c r="BH4" s="809"/>
      <c r="BI4" s="809"/>
      <c r="BJ4" s="809"/>
      <c r="BK4" s="809"/>
      <c r="BL4" s="809"/>
      <c r="BM4" s="809"/>
      <c r="BN4" s="810"/>
      <c r="BO4" s="808">
        <v>132</v>
      </c>
      <c r="BP4" s="809"/>
      <c r="BQ4" s="809"/>
      <c r="BR4" s="809"/>
      <c r="BS4" s="809"/>
      <c r="BT4" s="809"/>
      <c r="BU4" s="809"/>
      <c r="BV4" s="810"/>
      <c r="BW4" s="808">
        <v>133</v>
      </c>
      <c r="BX4" s="809"/>
      <c r="BY4" s="809"/>
      <c r="BZ4" s="809"/>
      <c r="CA4" s="809"/>
      <c r="CB4" s="809"/>
      <c r="CC4" s="809"/>
      <c r="CD4" s="810"/>
      <c r="CE4" s="808">
        <v>134</v>
      </c>
      <c r="CF4" s="809"/>
      <c r="CG4" s="809"/>
      <c r="CH4" s="809"/>
      <c r="CI4" s="809"/>
      <c r="CJ4" s="809"/>
      <c r="CK4" s="809"/>
      <c r="CL4" s="809"/>
      <c r="CM4" s="810"/>
      <c r="CN4" s="824" t="s">
        <v>1585</v>
      </c>
      <c r="CO4" s="825"/>
      <c r="CP4" s="825"/>
      <c r="CQ4" s="825"/>
      <c r="CR4" s="825"/>
      <c r="CS4" s="825"/>
      <c r="CT4" s="825"/>
      <c r="CU4" s="826"/>
      <c r="CV4" s="824" t="s">
        <v>1586</v>
      </c>
      <c r="CW4" s="825"/>
      <c r="CX4" s="825"/>
      <c r="CY4" s="825"/>
      <c r="CZ4" s="825"/>
      <c r="DA4" s="825"/>
      <c r="DB4" s="825"/>
      <c r="DC4" s="825"/>
      <c r="DD4" s="825"/>
      <c r="DE4" s="827"/>
    </row>
    <row r="5" spans="1:125" ht="12.75" customHeight="1" x14ac:dyDescent="0.25">
      <c r="A5" s="820"/>
      <c r="B5" s="821"/>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2"/>
      <c r="AH5" s="822"/>
      <c r="AI5" s="822"/>
      <c r="AJ5" s="823"/>
      <c r="AK5" s="802" t="s">
        <v>1041</v>
      </c>
      <c r="AL5" s="803"/>
      <c r="AM5" s="803"/>
      <c r="AN5" s="803"/>
      <c r="AO5" s="803"/>
      <c r="AP5" s="803"/>
      <c r="AQ5" s="803"/>
      <c r="AR5" s="803"/>
      <c r="AS5" s="803"/>
      <c r="AT5" s="803"/>
      <c r="AU5" s="803"/>
      <c r="AV5" s="803"/>
      <c r="AW5" s="803"/>
      <c r="AX5" s="804"/>
      <c r="AY5" s="794" t="s">
        <v>1045</v>
      </c>
      <c r="AZ5" s="795"/>
      <c r="BA5" s="795"/>
      <c r="BB5" s="795"/>
      <c r="BC5" s="795"/>
      <c r="BD5" s="795"/>
      <c r="BE5" s="795"/>
      <c r="BF5" s="796"/>
      <c r="BG5" s="794" t="s">
        <v>1587</v>
      </c>
      <c r="BH5" s="795"/>
      <c r="BI5" s="795"/>
      <c r="BJ5" s="795"/>
      <c r="BK5" s="795"/>
      <c r="BL5" s="795"/>
      <c r="BM5" s="795"/>
      <c r="BN5" s="796"/>
      <c r="BO5" s="794" t="s">
        <v>1589</v>
      </c>
      <c r="BP5" s="795"/>
      <c r="BQ5" s="795"/>
      <c r="BR5" s="795"/>
      <c r="BS5" s="795"/>
      <c r="BT5" s="795"/>
      <c r="BU5" s="795"/>
      <c r="BV5" s="796"/>
      <c r="BW5" s="794" t="s">
        <v>1584</v>
      </c>
      <c r="BX5" s="800"/>
      <c r="BY5" s="800"/>
      <c r="BZ5" s="800"/>
      <c r="CA5" s="800"/>
      <c r="CB5" s="800"/>
      <c r="CC5" s="800"/>
      <c r="CD5" s="801"/>
      <c r="CE5" s="811" t="s">
        <v>361</v>
      </c>
      <c r="CF5" s="800"/>
      <c r="CG5" s="800"/>
      <c r="CH5" s="800"/>
      <c r="CI5" s="800"/>
      <c r="CJ5" s="800"/>
      <c r="CK5" s="800"/>
      <c r="CL5" s="800"/>
      <c r="CM5" s="801"/>
      <c r="CN5" s="794"/>
      <c r="CO5" s="795"/>
      <c r="CP5" s="795"/>
      <c r="CQ5" s="795"/>
      <c r="CR5" s="795"/>
      <c r="CS5" s="795"/>
      <c r="CT5" s="795"/>
      <c r="CU5" s="796"/>
      <c r="CV5" s="794"/>
      <c r="CW5" s="795"/>
      <c r="CX5" s="795"/>
      <c r="CY5" s="795"/>
      <c r="CZ5" s="795"/>
      <c r="DA5" s="795"/>
      <c r="DB5" s="795"/>
      <c r="DC5" s="795"/>
      <c r="DD5" s="795"/>
      <c r="DE5" s="828"/>
    </row>
    <row r="6" spans="1:125" ht="44.25" customHeight="1" x14ac:dyDescent="0.25">
      <c r="A6" s="820"/>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2"/>
      <c r="AH6" s="822"/>
      <c r="AI6" s="822"/>
      <c r="AJ6" s="822"/>
      <c r="AK6" s="812" t="s">
        <v>1042</v>
      </c>
      <c r="AL6" s="812"/>
      <c r="AM6" s="812"/>
      <c r="AN6" s="812"/>
      <c r="AO6" s="812"/>
      <c r="AP6" s="812"/>
      <c r="AQ6" s="812" t="s">
        <v>6</v>
      </c>
      <c r="AR6" s="812"/>
      <c r="AS6" s="812"/>
      <c r="AT6" s="812"/>
      <c r="AU6" s="812"/>
      <c r="AV6" s="812"/>
      <c r="AW6" s="812"/>
      <c r="AX6" s="812"/>
      <c r="AY6" s="813" t="s">
        <v>1588</v>
      </c>
      <c r="AZ6" s="814"/>
      <c r="BA6" s="814"/>
      <c r="BB6" s="814"/>
      <c r="BC6" s="814"/>
      <c r="BD6" s="814"/>
      <c r="BE6" s="814"/>
      <c r="BF6" s="815"/>
      <c r="BG6" s="797"/>
      <c r="BH6" s="798"/>
      <c r="BI6" s="798"/>
      <c r="BJ6" s="798"/>
      <c r="BK6" s="798"/>
      <c r="BL6" s="798"/>
      <c r="BM6" s="798"/>
      <c r="BN6" s="799"/>
      <c r="BO6" s="797"/>
      <c r="BP6" s="798"/>
      <c r="BQ6" s="798"/>
      <c r="BR6" s="798"/>
      <c r="BS6" s="798"/>
      <c r="BT6" s="798"/>
      <c r="BU6" s="798"/>
      <c r="BV6" s="799"/>
      <c r="BW6" s="802"/>
      <c r="BX6" s="803"/>
      <c r="BY6" s="803"/>
      <c r="BZ6" s="803"/>
      <c r="CA6" s="803"/>
      <c r="CB6" s="803"/>
      <c r="CC6" s="803"/>
      <c r="CD6" s="804"/>
      <c r="CE6" s="802"/>
      <c r="CF6" s="803"/>
      <c r="CG6" s="803"/>
      <c r="CH6" s="803"/>
      <c r="CI6" s="803"/>
      <c r="CJ6" s="803"/>
      <c r="CK6" s="803"/>
      <c r="CL6" s="803"/>
      <c r="CM6" s="804"/>
      <c r="CN6" s="797"/>
      <c r="CO6" s="798"/>
      <c r="CP6" s="798"/>
      <c r="CQ6" s="798"/>
      <c r="CR6" s="798"/>
      <c r="CS6" s="798"/>
      <c r="CT6" s="798"/>
      <c r="CU6" s="799"/>
      <c r="CV6" s="797"/>
      <c r="CW6" s="798"/>
      <c r="CX6" s="798"/>
      <c r="CY6" s="798"/>
      <c r="CZ6" s="798"/>
      <c r="DA6" s="798"/>
      <c r="DB6" s="798"/>
      <c r="DC6" s="798"/>
      <c r="DD6" s="798"/>
      <c r="DE6" s="829"/>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33"/>
      <c r="AL7" s="833"/>
      <c r="AM7" s="833"/>
      <c r="AN7" s="833"/>
      <c r="AO7" s="833"/>
      <c r="AP7" s="833"/>
      <c r="AQ7" s="834"/>
      <c r="AR7" s="834"/>
      <c r="AS7" s="834"/>
      <c r="AT7" s="834"/>
      <c r="AU7" s="834"/>
      <c r="AV7" s="834"/>
      <c r="AW7" s="834"/>
      <c r="AX7" s="834"/>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830" t="s">
        <v>1944</v>
      </c>
      <c r="B8" s="831"/>
      <c r="C8" s="831"/>
      <c r="D8" s="831"/>
      <c r="E8" s="831"/>
      <c r="F8" s="831"/>
      <c r="G8" s="831"/>
      <c r="H8" s="831"/>
      <c r="I8" s="831"/>
      <c r="J8" s="831"/>
      <c r="K8" s="831"/>
      <c r="L8" s="831"/>
      <c r="M8" s="831"/>
      <c r="N8" s="831"/>
      <c r="O8" s="832"/>
      <c r="P8" s="785" t="s">
        <v>1945</v>
      </c>
      <c r="Q8" s="785"/>
      <c r="R8" s="785"/>
      <c r="S8" s="785"/>
      <c r="T8" s="785"/>
      <c r="U8" s="785"/>
      <c r="V8" s="785"/>
      <c r="W8" s="785"/>
      <c r="X8" s="785"/>
      <c r="Y8" s="785"/>
      <c r="Z8" s="785"/>
      <c r="AA8" s="785"/>
      <c r="AB8" s="785"/>
      <c r="AC8" s="785"/>
      <c r="AD8" s="786"/>
      <c r="AE8" s="786"/>
      <c r="AF8" s="786"/>
      <c r="AG8" s="787">
        <v>1</v>
      </c>
      <c r="AH8" s="787"/>
      <c r="AI8" s="787"/>
      <c r="AJ8" s="787"/>
      <c r="AK8" s="835">
        <v>11458</v>
      </c>
      <c r="AL8" s="835"/>
      <c r="AM8" s="835"/>
      <c r="AN8" s="835"/>
      <c r="AO8" s="835"/>
      <c r="AP8" s="835"/>
      <c r="AQ8" s="778">
        <f>AG8*AK8*12</f>
        <v>137496</v>
      </c>
      <c r="AR8" s="778"/>
      <c r="AS8" s="778"/>
      <c r="AT8" s="778"/>
      <c r="AU8" s="778"/>
      <c r="AV8" s="778"/>
      <c r="AW8" s="778"/>
      <c r="AX8" s="778"/>
      <c r="AY8" s="782">
        <v>0</v>
      </c>
      <c r="AZ8" s="782"/>
      <c r="BA8" s="782"/>
      <c r="BB8" s="782"/>
      <c r="BC8" s="782"/>
      <c r="BD8" s="782"/>
      <c r="BE8" s="782"/>
      <c r="BF8" s="782"/>
      <c r="BG8" s="782">
        <v>0</v>
      </c>
      <c r="BH8" s="782"/>
      <c r="BI8" s="782"/>
      <c r="BJ8" s="782"/>
      <c r="BK8" s="782"/>
      <c r="BL8" s="782"/>
      <c r="BM8" s="782"/>
      <c r="BN8" s="782"/>
      <c r="BO8" s="791">
        <f t="shared" ref="BO8:BO16" si="0">AQ8/365*50</f>
        <v>18835.068493150688</v>
      </c>
      <c r="BP8" s="792"/>
      <c r="BQ8" s="792"/>
      <c r="BR8" s="792"/>
      <c r="BS8" s="792"/>
      <c r="BT8" s="792"/>
      <c r="BU8" s="792"/>
      <c r="BV8" s="793"/>
      <c r="BW8" s="782">
        <v>0</v>
      </c>
      <c r="BX8" s="782"/>
      <c r="BY8" s="782"/>
      <c r="BZ8" s="782"/>
      <c r="CA8" s="782"/>
      <c r="CB8" s="782"/>
      <c r="CC8" s="782"/>
      <c r="CD8" s="782"/>
      <c r="CE8" s="782">
        <v>0</v>
      </c>
      <c r="CF8" s="782"/>
      <c r="CG8" s="782"/>
      <c r="CH8" s="782"/>
      <c r="CI8" s="782"/>
      <c r="CJ8" s="782"/>
      <c r="CK8" s="782"/>
      <c r="CL8" s="782"/>
      <c r="CM8" s="782"/>
      <c r="CN8" s="782">
        <v>0</v>
      </c>
      <c r="CO8" s="782"/>
      <c r="CP8" s="782"/>
      <c r="CQ8" s="782"/>
      <c r="CR8" s="782"/>
      <c r="CS8" s="782"/>
      <c r="CT8" s="782"/>
      <c r="CU8" s="782"/>
      <c r="CV8" s="778">
        <f>SUM(AQ8:CU8)</f>
        <v>156331.0684931507</v>
      </c>
      <c r="CW8" s="778"/>
      <c r="CX8" s="778"/>
      <c r="CY8" s="778"/>
      <c r="CZ8" s="778"/>
      <c r="DA8" s="778"/>
      <c r="DB8" s="778"/>
      <c r="DC8" s="778"/>
      <c r="DD8" s="778"/>
      <c r="DE8" s="779"/>
    </row>
    <row r="9" spans="1:125" s="3" customFormat="1" ht="23.25" customHeight="1" x14ac:dyDescent="0.2">
      <c r="A9" s="830" t="s">
        <v>1946</v>
      </c>
      <c r="B9" s="831"/>
      <c r="C9" s="831"/>
      <c r="D9" s="831"/>
      <c r="E9" s="831"/>
      <c r="F9" s="831"/>
      <c r="G9" s="831"/>
      <c r="H9" s="831"/>
      <c r="I9" s="831"/>
      <c r="J9" s="831"/>
      <c r="K9" s="831"/>
      <c r="L9" s="831"/>
      <c r="M9" s="831"/>
      <c r="N9" s="831"/>
      <c r="O9" s="832"/>
      <c r="P9" s="785" t="s">
        <v>1945</v>
      </c>
      <c r="Q9" s="785"/>
      <c r="R9" s="785"/>
      <c r="S9" s="785"/>
      <c r="T9" s="785"/>
      <c r="U9" s="785"/>
      <c r="V9" s="785"/>
      <c r="W9" s="785"/>
      <c r="X9" s="785"/>
      <c r="Y9" s="785"/>
      <c r="Z9" s="785"/>
      <c r="AA9" s="785"/>
      <c r="AB9" s="785"/>
      <c r="AC9" s="785"/>
      <c r="AD9" s="786"/>
      <c r="AE9" s="786"/>
      <c r="AF9" s="786"/>
      <c r="AG9" s="787">
        <v>2</v>
      </c>
      <c r="AH9" s="787"/>
      <c r="AI9" s="787"/>
      <c r="AJ9" s="787"/>
      <c r="AK9" s="788">
        <v>5452</v>
      </c>
      <c r="AL9" s="789"/>
      <c r="AM9" s="789"/>
      <c r="AN9" s="789"/>
      <c r="AO9" s="789"/>
      <c r="AP9" s="790"/>
      <c r="AQ9" s="778">
        <f>AG9*AK9*12</f>
        <v>130848</v>
      </c>
      <c r="AR9" s="778"/>
      <c r="AS9" s="778"/>
      <c r="AT9" s="778"/>
      <c r="AU9" s="778"/>
      <c r="AV9" s="778"/>
      <c r="AW9" s="778"/>
      <c r="AX9" s="778"/>
      <c r="AY9" s="791">
        <v>0</v>
      </c>
      <c r="AZ9" s="792"/>
      <c r="BA9" s="792"/>
      <c r="BB9" s="792"/>
      <c r="BC9" s="792"/>
      <c r="BD9" s="792"/>
      <c r="BE9" s="792"/>
      <c r="BF9" s="793"/>
      <c r="BG9" s="782">
        <v>0</v>
      </c>
      <c r="BH9" s="782"/>
      <c r="BI9" s="782"/>
      <c r="BJ9" s="782"/>
      <c r="BK9" s="782"/>
      <c r="BL9" s="782"/>
      <c r="BM9" s="782"/>
      <c r="BN9" s="782"/>
      <c r="BO9" s="791">
        <f t="shared" si="0"/>
        <v>17924.383561643837</v>
      </c>
      <c r="BP9" s="792"/>
      <c r="BQ9" s="792"/>
      <c r="BR9" s="792"/>
      <c r="BS9" s="792"/>
      <c r="BT9" s="792"/>
      <c r="BU9" s="792"/>
      <c r="BV9" s="793"/>
      <c r="BW9" s="782">
        <v>0</v>
      </c>
      <c r="BX9" s="782"/>
      <c r="BY9" s="782"/>
      <c r="BZ9" s="782"/>
      <c r="CA9" s="782"/>
      <c r="CB9" s="782"/>
      <c r="CC9" s="782"/>
      <c r="CD9" s="782"/>
      <c r="CE9" s="782">
        <v>0</v>
      </c>
      <c r="CF9" s="782"/>
      <c r="CG9" s="782"/>
      <c r="CH9" s="782"/>
      <c r="CI9" s="782"/>
      <c r="CJ9" s="782"/>
      <c r="CK9" s="782"/>
      <c r="CL9" s="782"/>
      <c r="CM9" s="782"/>
      <c r="CN9" s="782">
        <v>0</v>
      </c>
      <c r="CO9" s="782"/>
      <c r="CP9" s="782"/>
      <c r="CQ9" s="782"/>
      <c r="CR9" s="782"/>
      <c r="CS9" s="782"/>
      <c r="CT9" s="782"/>
      <c r="CU9" s="782"/>
      <c r="CV9" s="778">
        <f t="shared" ref="CV9:CV70" si="1">SUM(AQ9:CU9)</f>
        <v>148772.38356164383</v>
      </c>
      <c r="CW9" s="778"/>
      <c r="CX9" s="778"/>
      <c r="CY9" s="778"/>
      <c r="CZ9" s="778"/>
      <c r="DA9" s="778"/>
      <c r="DB9" s="778"/>
      <c r="DC9" s="778"/>
      <c r="DD9" s="778"/>
      <c r="DE9" s="779"/>
      <c r="DU9" s="81"/>
    </row>
    <row r="10" spans="1:125" s="3" customFormat="1" ht="23.25" customHeight="1" x14ac:dyDescent="0.2">
      <c r="A10" s="830" t="s">
        <v>1947</v>
      </c>
      <c r="B10" s="831"/>
      <c r="C10" s="831"/>
      <c r="D10" s="831"/>
      <c r="E10" s="831"/>
      <c r="F10" s="831"/>
      <c r="G10" s="831"/>
      <c r="H10" s="831"/>
      <c r="I10" s="831"/>
      <c r="J10" s="831"/>
      <c r="K10" s="831"/>
      <c r="L10" s="831"/>
      <c r="M10" s="831"/>
      <c r="N10" s="831"/>
      <c r="O10" s="832"/>
      <c r="P10" s="785" t="s">
        <v>1945</v>
      </c>
      <c r="Q10" s="785"/>
      <c r="R10" s="785"/>
      <c r="S10" s="785"/>
      <c r="T10" s="785"/>
      <c r="U10" s="785"/>
      <c r="V10" s="785"/>
      <c r="W10" s="785"/>
      <c r="X10" s="785"/>
      <c r="Y10" s="785"/>
      <c r="Z10" s="785"/>
      <c r="AA10" s="785"/>
      <c r="AB10" s="785"/>
      <c r="AC10" s="785"/>
      <c r="AD10" s="786"/>
      <c r="AE10" s="786"/>
      <c r="AF10" s="786"/>
      <c r="AG10" s="787">
        <v>1</v>
      </c>
      <c r="AH10" s="787"/>
      <c r="AI10" s="787"/>
      <c r="AJ10" s="787"/>
      <c r="AK10" s="788">
        <v>5438</v>
      </c>
      <c r="AL10" s="789"/>
      <c r="AM10" s="789"/>
      <c r="AN10" s="789"/>
      <c r="AO10" s="789"/>
      <c r="AP10" s="790"/>
      <c r="AQ10" s="778">
        <f t="shared" ref="AQ10:AQ70" si="2">AG10*AK10*12</f>
        <v>65256</v>
      </c>
      <c r="AR10" s="778"/>
      <c r="AS10" s="778"/>
      <c r="AT10" s="778"/>
      <c r="AU10" s="778"/>
      <c r="AV10" s="778"/>
      <c r="AW10" s="778"/>
      <c r="AX10" s="778"/>
      <c r="AY10" s="791">
        <v>0</v>
      </c>
      <c r="AZ10" s="792"/>
      <c r="BA10" s="792"/>
      <c r="BB10" s="792"/>
      <c r="BC10" s="792"/>
      <c r="BD10" s="792"/>
      <c r="BE10" s="792"/>
      <c r="BF10" s="793"/>
      <c r="BG10" s="782">
        <v>0</v>
      </c>
      <c r="BH10" s="782"/>
      <c r="BI10" s="782"/>
      <c r="BJ10" s="782"/>
      <c r="BK10" s="782"/>
      <c r="BL10" s="782"/>
      <c r="BM10" s="782"/>
      <c r="BN10" s="782"/>
      <c r="BO10" s="791">
        <f t="shared" si="0"/>
        <v>8939.17808219178</v>
      </c>
      <c r="BP10" s="792"/>
      <c r="BQ10" s="792"/>
      <c r="BR10" s="792"/>
      <c r="BS10" s="792"/>
      <c r="BT10" s="792"/>
      <c r="BU10" s="792"/>
      <c r="BV10" s="793"/>
      <c r="BW10" s="782">
        <v>0</v>
      </c>
      <c r="BX10" s="782"/>
      <c r="BY10" s="782"/>
      <c r="BZ10" s="782"/>
      <c r="CA10" s="782"/>
      <c r="CB10" s="782"/>
      <c r="CC10" s="782"/>
      <c r="CD10" s="782"/>
      <c r="CE10" s="782">
        <v>0</v>
      </c>
      <c r="CF10" s="782"/>
      <c r="CG10" s="782"/>
      <c r="CH10" s="782"/>
      <c r="CI10" s="782"/>
      <c r="CJ10" s="782"/>
      <c r="CK10" s="782"/>
      <c r="CL10" s="782"/>
      <c r="CM10" s="782"/>
      <c r="CN10" s="782">
        <v>0</v>
      </c>
      <c r="CO10" s="782"/>
      <c r="CP10" s="782"/>
      <c r="CQ10" s="782"/>
      <c r="CR10" s="782"/>
      <c r="CS10" s="782"/>
      <c r="CT10" s="782"/>
      <c r="CU10" s="782"/>
      <c r="CV10" s="778">
        <f t="shared" si="1"/>
        <v>74195.178082191778</v>
      </c>
      <c r="CW10" s="778"/>
      <c r="CX10" s="778"/>
      <c r="CY10" s="778"/>
      <c r="CZ10" s="778"/>
      <c r="DA10" s="778"/>
      <c r="DB10" s="778"/>
      <c r="DC10" s="778"/>
      <c r="DD10" s="778"/>
      <c r="DE10" s="779"/>
      <c r="DU10" s="81"/>
    </row>
    <row r="11" spans="1:125" s="3" customFormat="1" ht="23.25" customHeight="1" x14ac:dyDescent="0.2">
      <c r="A11" s="830" t="s">
        <v>1948</v>
      </c>
      <c r="B11" s="831"/>
      <c r="C11" s="831"/>
      <c r="D11" s="831"/>
      <c r="E11" s="831"/>
      <c r="F11" s="831"/>
      <c r="G11" s="831"/>
      <c r="H11" s="831"/>
      <c r="I11" s="831"/>
      <c r="J11" s="831"/>
      <c r="K11" s="831"/>
      <c r="L11" s="831"/>
      <c r="M11" s="831"/>
      <c r="N11" s="831"/>
      <c r="O11" s="832"/>
      <c r="P11" s="785" t="s">
        <v>1945</v>
      </c>
      <c r="Q11" s="785"/>
      <c r="R11" s="785"/>
      <c r="S11" s="785"/>
      <c r="T11" s="785"/>
      <c r="U11" s="785"/>
      <c r="V11" s="785"/>
      <c r="W11" s="785"/>
      <c r="X11" s="785"/>
      <c r="Y11" s="785"/>
      <c r="Z11" s="785"/>
      <c r="AA11" s="785"/>
      <c r="AB11" s="785"/>
      <c r="AC11" s="785"/>
      <c r="AD11" s="786"/>
      <c r="AE11" s="786"/>
      <c r="AF11" s="786"/>
      <c r="AG11" s="787">
        <v>3</v>
      </c>
      <c r="AH11" s="787"/>
      <c r="AI11" s="787"/>
      <c r="AJ11" s="787"/>
      <c r="AK11" s="788">
        <v>5094</v>
      </c>
      <c r="AL11" s="789"/>
      <c r="AM11" s="789"/>
      <c r="AN11" s="789"/>
      <c r="AO11" s="789"/>
      <c r="AP11" s="790"/>
      <c r="AQ11" s="778">
        <f t="shared" si="2"/>
        <v>183384</v>
      </c>
      <c r="AR11" s="778"/>
      <c r="AS11" s="778"/>
      <c r="AT11" s="778"/>
      <c r="AU11" s="778"/>
      <c r="AV11" s="778"/>
      <c r="AW11" s="778"/>
      <c r="AX11" s="778"/>
      <c r="AY11" s="805">
        <v>0</v>
      </c>
      <c r="AZ11" s="806"/>
      <c r="BA11" s="806"/>
      <c r="BB11" s="806"/>
      <c r="BC11" s="806"/>
      <c r="BD11" s="806"/>
      <c r="BE11" s="806"/>
      <c r="BF11" s="807"/>
      <c r="BG11" s="782">
        <v>0</v>
      </c>
      <c r="BH11" s="782"/>
      <c r="BI11" s="782"/>
      <c r="BJ11" s="782"/>
      <c r="BK11" s="782"/>
      <c r="BL11" s="782"/>
      <c r="BM11" s="782"/>
      <c r="BN11" s="782"/>
      <c r="BO11" s="791">
        <f t="shared" si="0"/>
        <v>25121.095890410958</v>
      </c>
      <c r="BP11" s="792"/>
      <c r="BQ11" s="792"/>
      <c r="BR11" s="792"/>
      <c r="BS11" s="792"/>
      <c r="BT11" s="792"/>
      <c r="BU11" s="792"/>
      <c r="BV11" s="793"/>
      <c r="BW11" s="782">
        <v>0</v>
      </c>
      <c r="BX11" s="782"/>
      <c r="BY11" s="782"/>
      <c r="BZ11" s="782"/>
      <c r="CA11" s="782"/>
      <c r="CB11" s="782"/>
      <c r="CC11" s="782"/>
      <c r="CD11" s="782"/>
      <c r="CE11" s="782">
        <v>0</v>
      </c>
      <c r="CF11" s="782"/>
      <c r="CG11" s="782"/>
      <c r="CH11" s="782"/>
      <c r="CI11" s="782"/>
      <c r="CJ11" s="782"/>
      <c r="CK11" s="782"/>
      <c r="CL11" s="782"/>
      <c r="CM11" s="782"/>
      <c r="CN11" s="782">
        <v>0</v>
      </c>
      <c r="CO11" s="782"/>
      <c r="CP11" s="782"/>
      <c r="CQ11" s="782"/>
      <c r="CR11" s="782"/>
      <c r="CS11" s="782"/>
      <c r="CT11" s="782"/>
      <c r="CU11" s="782"/>
      <c r="CV11" s="778">
        <f t="shared" si="1"/>
        <v>208505.09589041094</v>
      </c>
      <c r="CW11" s="778"/>
      <c r="CX11" s="778"/>
      <c r="CY11" s="778"/>
      <c r="CZ11" s="778"/>
      <c r="DA11" s="778"/>
      <c r="DB11" s="778"/>
      <c r="DC11" s="778"/>
      <c r="DD11" s="778"/>
      <c r="DE11" s="779"/>
      <c r="DU11" s="82"/>
    </row>
    <row r="12" spans="1:125" s="3" customFormat="1" ht="23.25" customHeight="1" x14ac:dyDescent="0.2">
      <c r="A12" s="830" t="s">
        <v>1949</v>
      </c>
      <c r="B12" s="831"/>
      <c r="C12" s="831"/>
      <c r="D12" s="831"/>
      <c r="E12" s="831"/>
      <c r="F12" s="831"/>
      <c r="G12" s="831"/>
      <c r="H12" s="831"/>
      <c r="I12" s="831"/>
      <c r="J12" s="831"/>
      <c r="K12" s="831"/>
      <c r="L12" s="831"/>
      <c r="M12" s="831"/>
      <c r="N12" s="831"/>
      <c r="O12" s="832"/>
      <c r="P12" s="785" t="s">
        <v>1945</v>
      </c>
      <c r="Q12" s="785"/>
      <c r="R12" s="785"/>
      <c r="S12" s="785"/>
      <c r="T12" s="785"/>
      <c r="U12" s="785"/>
      <c r="V12" s="785"/>
      <c r="W12" s="785"/>
      <c r="X12" s="785"/>
      <c r="Y12" s="785"/>
      <c r="Z12" s="785"/>
      <c r="AA12" s="785"/>
      <c r="AB12" s="785"/>
      <c r="AC12" s="785"/>
      <c r="AD12" s="786"/>
      <c r="AE12" s="786"/>
      <c r="AF12" s="786"/>
      <c r="AG12" s="787">
        <v>1</v>
      </c>
      <c r="AH12" s="787"/>
      <c r="AI12" s="787"/>
      <c r="AJ12" s="787"/>
      <c r="AK12" s="788">
        <v>2060</v>
      </c>
      <c r="AL12" s="789"/>
      <c r="AM12" s="789"/>
      <c r="AN12" s="789"/>
      <c r="AO12" s="789"/>
      <c r="AP12" s="790"/>
      <c r="AQ12" s="778">
        <f>AG12*AK12*12</f>
        <v>24720</v>
      </c>
      <c r="AR12" s="778"/>
      <c r="AS12" s="778"/>
      <c r="AT12" s="778"/>
      <c r="AU12" s="778"/>
      <c r="AV12" s="778"/>
      <c r="AW12" s="778"/>
      <c r="AX12" s="778"/>
      <c r="AY12" s="836">
        <v>0</v>
      </c>
      <c r="AZ12" s="837"/>
      <c r="BA12" s="837"/>
      <c r="BB12" s="837"/>
      <c r="BC12" s="837"/>
      <c r="BD12" s="837"/>
      <c r="BE12" s="837"/>
      <c r="BF12" s="838"/>
      <c r="BG12" s="782">
        <v>0</v>
      </c>
      <c r="BH12" s="782"/>
      <c r="BI12" s="782"/>
      <c r="BJ12" s="782"/>
      <c r="BK12" s="782"/>
      <c r="BL12" s="782"/>
      <c r="BM12" s="782"/>
      <c r="BN12" s="782"/>
      <c r="BO12" s="791">
        <f t="shared" si="0"/>
        <v>3386.3013698630134</v>
      </c>
      <c r="BP12" s="792"/>
      <c r="BQ12" s="792"/>
      <c r="BR12" s="792"/>
      <c r="BS12" s="792"/>
      <c r="BT12" s="792"/>
      <c r="BU12" s="792"/>
      <c r="BV12" s="793"/>
      <c r="BW12" s="782">
        <v>0</v>
      </c>
      <c r="BX12" s="782"/>
      <c r="BY12" s="782"/>
      <c r="BZ12" s="782"/>
      <c r="CA12" s="782"/>
      <c r="CB12" s="782"/>
      <c r="CC12" s="782"/>
      <c r="CD12" s="782"/>
      <c r="CE12" s="782">
        <v>0</v>
      </c>
      <c r="CF12" s="782"/>
      <c r="CG12" s="782"/>
      <c r="CH12" s="782"/>
      <c r="CI12" s="782"/>
      <c r="CJ12" s="782"/>
      <c r="CK12" s="782"/>
      <c r="CL12" s="782"/>
      <c r="CM12" s="782"/>
      <c r="CN12" s="782">
        <v>0</v>
      </c>
      <c r="CO12" s="782"/>
      <c r="CP12" s="782"/>
      <c r="CQ12" s="782"/>
      <c r="CR12" s="782"/>
      <c r="CS12" s="782"/>
      <c r="CT12" s="782"/>
      <c r="CU12" s="782"/>
      <c r="CV12" s="778">
        <f>SUM(AQ12:CU12)</f>
        <v>28106.301369863013</v>
      </c>
      <c r="CW12" s="778"/>
      <c r="CX12" s="778"/>
      <c r="CY12" s="778"/>
      <c r="CZ12" s="778"/>
      <c r="DA12" s="778"/>
      <c r="DB12" s="778"/>
      <c r="DC12" s="778"/>
      <c r="DD12" s="778"/>
      <c r="DE12" s="779"/>
    </row>
    <row r="13" spans="1:125" s="3" customFormat="1" ht="23.25" customHeight="1" x14ac:dyDescent="0.2">
      <c r="A13" s="830" t="s">
        <v>1950</v>
      </c>
      <c r="B13" s="831"/>
      <c r="C13" s="831"/>
      <c r="D13" s="831"/>
      <c r="E13" s="831"/>
      <c r="F13" s="831"/>
      <c r="G13" s="831"/>
      <c r="H13" s="831"/>
      <c r="I13" s="831"/>
      <c r="J13" s="831"/>
      <c r="K13" s="831"/>
      <c r="L13" s="831"/>
      <c r="M13" s="831"/>
      <c r="N13" s="831"/>
      <c r="O13" s="832"/>
      <c r="P13" s="785" t="s">
        <v>1945</v>
      </c>
      <c r="Q13" s="785"/>
      <c r="R13" s="785"/>
      <c r="S13" s="785"/>
      <c r="T13" s="785"/>
      <c r="U13" s="785"/>
      <c r="V13" s="785"/>
      <c r="W13" s="785"/>
      <c r="X13" s="785"/>
      <c r="Y13" s="785"/>
      <c r="Z13" s="785"/>
      <c r="AA13" s="785"/>
      <c r="AB13" s="785"/>
      <c r="AC13" s="785"/>
      <c r="AD13" s="786"/>
      <c r="AE13" s="786"/>
      <c r="AF13" s="786"/>
      <c r="AG13" s="787">
        <v>1</v>
      </c>
      <c r="AH13" s="787"/>
      <c r="AI13" s="787"/>
      <c r="AJ13" s="787"/>
      <c r="AK13" s="788">
        <v>3820</v>
      </c>
      <c r="AL13" s="789"/>
      <c r="AM13" s="789"/>
      <c r="AN13" s="789"/>
      <c r="AO13" s="789"/>
      <c r="AP13" s="790"/>
      <c r="AQ13" s="778">
        <f t="shared" si="2"/>
        <v>45840</v>
      </c>
      <c r="AR13" s="778"/>
      <c r="AS13" s="778"/>
      <c r="AT13" s="778"/>
      <c r="AU13" s="778"/>
      <c r="AV13" s="778"/>
      <c r="AW13" s="778"/>
      <c r="AX13" s="778"/>
      <c r="AY13" s="836">
        <v>0</v>
      </c>
      <c r="AZ13" s="837"/>
      <c r="BA13" s="837"/>
      <c r="BB13" s="837"/>
      <c r="BC13" s="837"/>
      <c r="BD13" s="837"/>
      <c r="BE13" s="837"/>
      <c r="BF13" s="838"/>
      <c r="BG13" s="782">
        <v>0</v>
      </c>
      <c r="BH13" s="782"/>
      <c r="BI13" s="782"/>
      <c r="BJ13" s="782"/>
      <c r="BK13" s="782"/>
      <c r="BL13" s="782"/>
      <c r="BM13" s="782"/>
      <c r="BN13" s="782"/>
      <c r="BO13" s="791">
        <f t="shared" si="0"/>
        <v>6279.4520547945203</v>
      </c>
      <c r="BP13" s="792"/>
      <c r="BQ13" s="792"/>
      <c r="BR13" s="792"/>
      <c r="BS13" s="792"/>
      <c r="BT13" s="792"/>
      <c r="BU13" s="792"/>
      <c r="BV13" s="793"/>
      <c r="BW13" s="782">
        <v>0</v>
      </c>
      <c r="BX13" s="782"/>
      <c r="BY13" s="782"/>
      <c r="BZ13" s="782"/>
      <c r="CA13" s="782"/>
      <c r="CB13" s="782"/>
      <c r="CC13" s="782"/>
      <c r="CD13" s="782"/>
      <c r="CE13" s="782">
        <v>0</v>
      </c>
      <c r="CF13" s="782"/>
      <c r="CG13" s="782"/>
      <c r="CH13" s="782"/>
      <c r="CI13" s="782"/>
      <c r="CJ13" s="782"/>
      <c r="CK13" s="782"/>
      <c r="CL13" s="782"/>
      <c r="CM13" s="782"/>
      <c r="CN13" s="782">
        <v>0</v>
      </c>
      <c r="CO13" s="782"/>
      <c r="CP13" s="782"/>
      <c r="CQ13" s="782"/>
      <c r="CR13" s="782"/>
      <c r="CS13" s="782"/>
      <c r="CT13" s="782"/>
      <c r="CU13" s="782"/>
      <c r="CV13" s="778">
        <f t="shared" si="1"/>
        <v>52119.452054794521</v>
      </c>
      <c r="CW13" s="778"/>
      <c r="CX13" s="778"/>
      <c r="CY13" s="778"/>
      <c r="CZ13" s="778"/>
      <c r="DA13" s="778"/>
      <c r="DB13" s="778"/>
      <c r="DC13" s="778"/>
      <c r="DD13" s="778"/>
      <c r="DE13" s="779"/>
    </row>
    <row r="14" spans="1:125" s="3" customFormat="1" ht="23.25" customHeight="1" x14ac:dyDescent="0.2">
      <c r="A14" s="830" t="s">
        <v>1951</v>
      </c>
      <c r="B14" s="831"/>
      <c r="C14" s="831"/>
      <c r="D14" s="831"/>
      <c r="E14" s="831"/>
      <c r="F14" s="831"/>
      <c r="G14" s="831"/>
      <c r="H14" s="831"/>
      <c r="I14" s="831"/>
      <c r="J14" s="831"/>
      <c r="K14" s="831"/>
      <c r="L14" s="831"/>
      <c r="M14" s="831"/>
      <c r="N14" s="831"/>
      <c r="O14" s="832"/>
      <c r="P14" s="785" t="s">
        <v>1945</v>
      </c>
      <c r="Q14" s="785"/>
      <c r="R14" s="785"/>
      <c r="S14" s="785"/>
      <c r="T14" s="785"/>
      <c r="U14" s="785"/>
      <c r="V14" s="785"/>
      <c r="W14" s="785"/>
      <c r="X14" s="785"/>
      <c r="Y14" s="785"/>
      <c r="Z14" s="785"/>
      <c r="AA14" s="785"/>
      <c r="AB14" s="785"/>
      <c r="AC14" s="785"/>
      <c r="AD14" s="786"/>
      <c r="AE14" s="786"/>
      <c r="AF14" s="786"/>
      <c r="AG14" s="787">
        <v>1</v>
      </c>
      <c r="AH14" s="787"/>
      <c r="AI14" s="787"/>
      <c r="AJ14" s="787"/>
      <c r="AK14" s="788">
        <v>5656</v>
      </c>
      <c r="AL14" s="789"/>
      <c r="AM14" s="789"/>
      <c r="AN14" s="789"/>
      <c r="AO14" s="789"/>
      <c r="AP14" s="790"/>
      <c r="AQ14" s="778">
        <f t="shared" si="2"/>
        <v>67872</v>
      </c>
      <c r="AR14" s="778"/>
      <c r="AS14" s="778"/>
      <c r="AT14" s="778"/>
      <c r="AU14" s="778"/>
      <c r="AV14" s="778"/>
      <c r="AW14" s="778"/>
      <c r="AX14" s="778"/>
      <c r="AY14" s="791">
        <v>0</v>
      </c>
      <c r="AZ14" s="792"/>
      <c r="BA14" s="792"/>
      <c r="BB14" s="792"/>
      <c r="BC14" s="792"/>
      <c r="BD14" s="792"/>
      <c r="BE14" s="792"/>
      <c r="BF14" s="793"/>
      <c r="BG14" s="782">
        <v>0</v>
      </c>
      <c r="BH14" s="782"/>
      <c r="BI14" s="782"/>
      <c r="BJ14" s="782"/>
      <c r="BK14" s="782"/>
      <c r="BL14" s="782"/>
      <c r="BM14" s="782"/>
      <c r="BN14" s="782"/>
      <c r="BO14" s="791">
        <f t="shared" si="0"/>
        <v>9297.534246575342</v>
      </c>
      <c r="BP14" s="792"/>
      <c r="BQ14" s="792"/>
      <c r="BR14" s="792"/>
      <c r="BS14" s="792"/>
      <c r="BT14" s="792"/>
      <c r="BU14" s="792"/>
      <c r="BV14" s="793"/>
      <c r="BW14" s="782">
        <v>0</v>
      </c>
      <c r="BX14" s="782"/>
      <c r="BY14" s="782"/>
      <c r="BZ14" s="782"/>
      <c r="CA14" s="782"/>
      <c r="CB14" s="782"/>
      <c r="CC14" s="782"/>
      <c r="CD14" s="782"/>
      <c r="CE14" s="782">
        <v>0</v>
      </c>
      <c r="CF14" s="782"/>
      <c r="CG14" s="782"/>
      <c r="CH14" s="782"/>
      <c r="CI14" s="782"/>
      <c r="CJ14" s="782"/>
      <c r="CK14" s="782"/>
      <c r="CL14" s="782"/>
      <c r="CM14" s="782"/>
      <c r="CN14" s="782">
        <v>0</v>
      </c>
      <c r="CO14" s="782"/>
      <c r="CP14" s="782"/>
      <c r="CQ14" s="782"/>
      <c r="CR14" s="782"/>
      <c r="CS14" s="782"/>
      <c r="CT14" s="782"/>
      <c r="CU14" s="782"/>
      <c r="CV14" s="778">
        <f t="shared" si="1"/>
        <v>77169.534246575349</v>
      </c>
      <c r="CW14" s="778"/>
      <c r="CX14" s="778"/>
      <c r="CY14" s="778"/>
      <c r="CZ14" s="778"/>
      <c r="DA14" s="778"/>
      <c r="DB14" s="778"/>
      <c r="DC14" s="778"/>
      <c r="DD14" s="778"/>
      <c r="DE14" s="779"/>
    </row>
    <row r="15" spans="1:125" s="3" customFormat="1" ht="23.25" customHeight="1" x14ac:dyDescent="0.2">
      <c r="A15" s="830" t="s">
        <v>1950</v>
      </c>
      <c r="B15" s="831"/>
      <c r="C15" s="831"/>
      <c r="D15" s="831"/>
      <c r="E15" s="831"/>
      <c r="F15" s="831"/>
      <c r="G15" s="831"/>
      <c r="H15" s="831"/>
      <c r="I15" s="831"/>
      <c r="J15" s="831"/>
      <c r="K15" s="831"/>
      <c r="L15" s="831"/>
      <c r="M15" s="831"/>
      <c r="N15" s="831"/>
      <c r="O15" s="832"/>
      <c r="P15" s="839" t="s">
        <v>1945</v>
      </c>
      <c r="Q15" s="839"/>
      <c r="R15" s="839"/>
      <c r="S15" s="839"/>
      <c r="T15" s="839"/>
      <c r="U15" s="839"/>
      <c r="V15" s="839"/>
      <c r="W15" s="839"/>
      <c r="X15" s="839"/>
      <c r="Y15" s="839"/>
      <c r="Z15" s="839"/>
      <c r="AA15" s="839"/>
      <c r="AB15" s="839"/>
      <c r="AC15" s="839"/>
      <c r="AD15" s="786"/>
      <c r="AE15" s="786"/>
      <c r="AF15" s="786"/>
      <c r="AG15" s="787">
        <v>1</v>
      </c>
      <c r="AH15" s="787"/>
      <c r="AI15" s="787"/>
      <c r="AJ15" s="787"/>
      <c r="AK15" s="788">
        <v>3614</v>
      </c>
      <c r="AL15" s="789"/>
      <c r="AM15" s="789"/>
      <c r="AN15" s="789"/>
      <c r="AO15" s="789"/>
      <c r="AP15" s="790"/>
      <c r="AQ15" s="778">
        <f t="shared" si="2"/>
        <v>43368</v>
      </c>
      <c r="AR15" s="778"/>
      <c r="AS15" s="778"/>
      <c r="AT15" s="778"/>
      <c r="AU15" s="778"/>
      <c r="AV15" s="778"/>
      <c r="AW15" s="778"/>
      <c r="AX15" s="778"/>
      <c r="AY15" s="791">
        <v>0</v>
      </c>
      <c r="AZ15" s="792"/>
      <c r="BA15" s="792"/>
      <c r="BB15" s="792"/>
      <c r="BC15" s="792"/>
      <c r="BD15" s="792"/>
      <c r="BE15" s="792"/>
      <c r="BF15" s="793"/>
      <c r="BG15" s="782">
        <v>0</v>
      </c>
      <c r="BH15" s="782"/>
      <c r="BI15" s="782"/>
      <c r="BJ15" s="782"/>
      <c r="BK15" s="782"/>
      <c r="BL15" s="782"/>
      <c r="BM15" s="782"/>
      <c r="BN15" s="782"/>
      <c r="BO15" s="791">
        <f t="shared" si="0"/>
        <v>5940.821917808219</v>
      </c>
      <c r="BP15" s="792"/>
      <c r="BQ15" s="792"/>
      <c r="BR15" s="792"/>
      <c r="BS15" s="792"/>
      <c r="BT15" s="792"/>
      <c r="BU15" s="792"/>
      <c r="BV15" s="793"/>
      <c r="BW15" s="782">
        <v>0</v>
      </c>
      <c r="BX15" s="782"/>
      <c r="BY15" s="782"/>
      <c r="BZ15" s="782"/>
      <c r="CA15" s="782"/>
      <c r="CB15" s="782"/>
      <c r="CC15" s="782"/>
      <c r="CD15" s="782"/>
      <c r="CE15" s="782">
        <v>0</v>
      </c>
      <c r="CF15" s="782"/>
      <c r="CG15" s="782"/>
      <c r="CH15" s="782"/>
      <c r="CI15" s="782"/>
      <c r="CJ15" s="782"/>
      <c r="CK15" s="782"/>
      <c r="CL15" s="782"/>
      <c r="CM15" s="782"/>
      <c r="CN15" s="782">
        <v>0</v>
      </c>
      <c r="CO15" s="782"/>
      <c r="CP15" s="782"/>
      <c r="CQ15" s="782"/>
      <c r="CR15" s="782"/>
      <c r="CS15" s="782"/>
      <c r="CT15" s="782"/>
      <c r="CU15" s="782"/>
      <c r="CV15" s="778">
        <f t="shared" si="1"/>
        <v>49308.821917808222</v>
      </c>
      <c r="CW15" s="778"/>
      <c r="CX15" s="778"/>
      <c r="CY15" s="778"/>
      <c r="CZ15" s="778"/>
      <c r="DA15" s="778"/>
      <c r="DB15" s="778"/>
      <c r="DC15" s="778"/>
      <c r="DD15" s="778"/>
      <c r="DE15" s="779"/>
    </row>
    <row r="16" spans="1:125" s="3" customFormat="1" ht="23.25" customHeight="1" x14ac:dyDescent="0.2">
      <c r="A16" s="830" t="s">
        <v>1952</v>
      </c>
      <c r="B16" s="831"/>
      <c r="C16" s="831"/>
      <c r="D16" s="831"/>
      <c r="E16" s="831"/>
      <c r="F16" s="831"/>
      <c r="G16" s="831"/>
      <c r="H16" s="831"/>
      <c r="I16" s="831"/>
      <c r="J16" s="831"/>
      <c r="K16" s="831"/>
      <c r="L16" s="831"/>
      <c r="M16" s="831"/>
      <c r="N16" s="831"/>
      <c r="O16" s="832"/>
      <c r="P16" s="839" t="s">
        <v>1945</v>
      </c>
      <c r="Q16" s="839"/>
      <c r="R16" s="839"/>
      <c r="S16" s="839"/>
      <c r="T16" s="839"/>
      <c r="U16" s="839"/>
      <c r="V16" s="839"/>
      <c r="W16" s="839"/>
      <c r="X16" s="839"/>
      <c r="Y16" s="839"/>
      <c r="Z16" s="839"/>
      <c r="AA16" s="839"/>
      <c r="AB16" s="839"/>
      <c r="AC16" s="839"/>
      <c r="AD16" s="786"/>
      <c r="AE16" s="786"/>
      <c r="AF16" s="786"/>
      <c r="AG16" s="787">
        <v>1</v>
      </c>
      <c r="AH16" s="787"/>
      <c r="AI16" s="787"/>
      <c r="AJ16" s="787"/>
      <c r="AK16" s="788">
        <v>5452</v>
      </c>
      <c r="AL16" s="789"/>
      <c r="AM16" s="789"/>
      <c r="AN16" s="789"/>
      <c r="AO16" s="789"/>
      <c r="AP16" s="790"/>
      <c r="AQ16" s="778">
        <f>AG16*AK16*12</f>
        <v>65424</v>
      </c>
      <c r="AR16" s="778"/>
      <c r="AS16" s="778"/>
      <c r="AT16" s="778"/>
      <c r="AU16" s="778"/>
      <c r="AV16" s="778"/>
      <c r="AW16" s="778"/>
      <c r="AX16" s="778"/>
      <c r="AY16" s="791">
        <v>0</v>
      </c>
      <c r="AZ16" s="792"/>
      <c r="BA16" s="792"/>
      <c r="BB16" s="792"/>
      <c r="BC16" s="792"/>
      <c r="BD16" s="792"/>
      <c r="BE16" s="792"/>
      <c r="BF16" s="793"/>
      <c r="BG16" s="782">
        <v>0</v>
      </c>
      <c r="BH16" s="782"/>
      <c r="BI16" s="782"/>
      <c r="BJ16" s="782"/>
      <c r="BK16" s="782"/>
      <c r="BL16" s="782"/>
      <c r="BM16" s="782"/>
      <c r="BN16" s="782"/>
      <c r="BO16" s="791">
        <f t="shared" si="0"/>
        <v>8962.1917808219187</v>
      </c>
      <c r="BP16" s="792"/>
      <c r="BQ16" s="792"/>
      <c r="BR16" s="792"/>
      <c r="BS16" s="792"/>
      <c r="BT16" s="792"/>
      <c r="BU16" s="792"/>
      <c r="BV16" s="793"/>
      <c r="BW16" s="782">
        <v>0</v>
      </c>
      <c r="BX16" s="782"/>
      <c r="BY16" s="782"/>
      <c r="BZ16" s="782"/>
      <c r="CA16" s="782"/>
      <c r="CB16" s="782"/>
      <c r="CC16" s="782"/>
      <c r="CD16" s="782"/>
      <c r="CE16" s="782">
        <v>0</v>
      </c>
      <c r="CF16" s="782"/>
      <c r="CG16" s="782"/>
      <c r="CH16" s="782"/>
      <c r="CI16" s="782"/>
      <c r="CJ16" s="782"/>
      <c r="CK16" s="782"/>
      <c r="CL16" s="782"/>
      <c r="CM16" s="782"/>
      <c r="CN16" s="782">
        <v>0</v>
      </c>
      <c r="CO16" s="782"/>
      <c r="CP16" s="782"/>
      <c r="CQ16" s="782"/>
      <c r="CR16" s="782"/>
      <c r="CS16" s="782"/>
      <c r="CT16" s="782"/>
      <c r="CU16" s="782"/>
      <c r="CV16" s="778">
        <f>SUM(AQ16:CU16)</f>
        <v>74386.191780821915</v>
      </c>
      <c r="CW16" s="778"/>
      <c r="CX16" s="778"/>
      <c r="CY16" s="778"/>
      <c r="CZ16" s="778"/>
      <c r="DA16" s="778"/>
      <c r="DB16" s="778"/>
      <c r="DC16" s="778"/>
      <c r="DD16" s="778"/>
      <c r="DE16" s="779"/>
    </row>
    <row r="17" spans="1:125" s="3" customFormat="1" ht="23.25" customHeight="1" x14ac:dyDescent="0.2">
      <c r="A17" s="830" t="s">
        <v>1961</v>
      </c>
      <c r="B17" s="831"/>
      <c r="C17" s="831"/>
      <c r="D17" s="831"/>
      <c r="E17" s="831"/>
      <c r="F17" s="831"/>
      <c r="G17" s="831"/>
      <c r="H17" s="831"/>
      <c r="I17" s="831"/>
      <c r="J17" s="831"/>
      <c r="K17" s="831"/>
      <c r="L17" s="831"/>
      <c r="M17" s="831"/>
      <c r="N17" s="831"/>
      <c r="O17" s="832"/>
      <c r="P17" s="839" t="s">
        <v>1945</v>
      </c>
      <c r="Q17" s="839"/>
      <c r="R17" s="839"/>
      <c r="S17" s="839"/>
      <c r="T17" s="839"/>
      <c r="U17" s="839"/>
      <c r="V17" s="839"/>
      <c r="W17" s="839"/>
      <c r="X17" s="839"/>
      <c r="Y17" s="839"/>
      <c r="Z17" s="839"/>
      <c r="AA17" s="839"/>
      <c r="AB17" s="839"/>
      <c r="AC17" s="839"/>
      <c r="AD17" s="786"/>
      <c r="AE17" s="786"/>
      <c r="AF17" s="786"/>
      <c r="AG17" s="787">
        <v>1</v>
      </c>
      <c r="AH17" s="787"/>
      <c r="AI17" s="787"/>
      <c r="AJ17" s="787"/>
      <c r="AK17" s="788">
        <v>3183</v>
      </c>
      <c r="AL17" s="789"/>
      <c r="AM17" s="789"/>
      <c r="AN17" s="789"/>
      <c r="AO17" s="789"/>
      <c r="AP17" s="790"/>
      <c r="AQ17" s="778">
        <f>AG17*AK17*12</f>
        <v>38196</v>
      </c>
      <c r="AR17" s="778"/>
      <c r="AS17" s="778"/>
      <c r="AT17" s="778"/>
      <c r="AU17" s="778"/>
      <c r="AV17" s="778"/>
      <c r="AW17" s="778"/>
      <c r="AX17" s="778"/>
      <c r="AY17" s="791">
        <v>0</v>
      </c>
      <c r="AZ17" s="792"/>
      <c r="BA17" s="792"/>
      <c r="BB17" s="792"/>
      <c r="BC17" s="792"/>
      <c r="BD17" s="792"/>
      <c r="BE17" s="792"/>
      <c r="BF17" s="793"/>
      <c r="BG17" s="782">
        <v>0</v>
      </c>
      <c r="BH17" s="782"/>
      <c r="BI17" s="782"/>
      <c r="BJ17" s="782"/>
      <c r="BK17" s="782"/>
      <c r="BL17" s="782"/>
      <c r="BM17" s="782"/>
      <c r="BN17" s="782"/>
      <c r="BO17" s="791">
        <f t="shared" ref="BO17:BO70" si="3">AQ17/365*50</f>
        <v>5232.3287671232874</v>
      </c>
      <c r="BP17" s="792"/>
      <c r="BQ17" s="792"/>
      <c r="BR17" s="792"/>
      <c r="BS17" s="792"/>
      <c r="BT17" s="792"/>
      <c r="BU17" s="792"/>
      <c r="BV17" s="793"/>
      <c r="BW17" s="782">
        <v>0</v>
      </c>
      <c r="BX17" s="782"/>
      <c r="BY17" s="782"/>
      <c r="BZ17" s="782"/>
      <c r="CA17" s="782"/>
      <c r="CB17" s="782"/>
      <c r="CC17" s="782"/>
      <c r="CD17" s="782"/>
      <c r="CE17" s="782">
        <v>0</v>
      </c>
      <c r="CF17" s="782"/>
      <c r="CG17" s="782"/>
      <c r="CH17" s="782"/>
      <c r="CI17" s="782"/>
      <c r="CJ17" s="782"/>
      <c r="CK17" s="782"/>
      <c r="CL17" s="782"/>
      <c r="CM17" s="782"/>
      <c r="CN17" s="782">
        <v>0</v>
      </c>
      <c r="CO17" s="782"/>
      <c r="CP17" s="782"/>
      <c r="CQ17" s="782"/>
      <c r="CR17" s="782"/>
      <c r="CS17" s="782"/>
      <c r="CT17" s="782"/>
      <c r="CU17" s="782"/>
      <c r="CV17" s="778">
        <f>SUM(AQ17:CU17)</f>
        <v>43428.32876712329</v>
      </c>
      <c r="CW17" s="778"/>
      <c r="CX17" s="778"/>
      <c r="CY17" s="778"/>
      <c r="CZ17" s="778"/>
      <c r="DA17" s="778"/>
      <c r="DB17" s="778"/>
      <c r="DC17" s="778"/>
      <c r="DD17" s="778"/>
      <c r="DE17" s="779"/>
    </row>
    <row r="18" spans="1:125" s="3" customFormat="1" ht="23.25" customHeight="1" x14ac:dyDescent="0.2">
      <c r="A18" s="783"/>
      <c r="B18" s="784"/>
      <c r="C18" s="784"/>
      <c r="D18" s="784"/>
      <c r="E18" s="784"/>
      <c r="F18" s="784"/>
      <c r="G18" s="784"/>
      <c r="H18" s="784"/>
      <c r="I18" s="784"/>
      <c r="J18" s="784"/>
      <c r="K18" s="784"/>
      <c r="L18" s="784"/>
      <c r="M18" s="784"/>
      <c r="N18" s="784"/>
      <c r="O18" s="784"/>
      <c r="P18" s="839"/>
      <c r="Q18" s="839"/>
      <c r="R18" s="839"/>
      <c r="S18" s="839"/>
      <c r="T18" s="839"/>
      <c r="U18" s="839"/>
      <c r="V18" s="839"/>
      <c r="W18" s="839"/>
      <c r="X18" s="839"/>
      <c r="Y18" s="839"/>
      <c r="Z18" s="839"/>
      <c r="AA18" s="839"/>
      <c r="AB18" s="839"/>
      <c r="AC18" s="839"/>
      <c r="AD18" s="786"/>
      <c r="AE18" s="786"/>
      <c r="AF18" s="786"/>
      <c r="AG18" s="787"/>
      <c r="AH18" s="787"/>
      <c r="AI18" s="787"/>
      <c r="AJ18" s="787"/>
      <c r="AK18" s="788">
        <v>0</v>
      </c>
      <c r="AL18" s="789"/>
      <c r="AM18" s="789"/>
      <c r="AN18" s="789"/>
      <c r="AO18" s="789"/>
      <c r="AP18" s="790"/>
      <c r="AQ18" s="778">
        <f t="shared" si="2"/>
        <v>0</v>
      </c>
      <c r="AR18" s="778"/>
      <c r="AS18" s="778"/>
      <c r="AT18" s="778"/>
      <c r="AU18" s="778"/>
      <c r="AV18" s="778"/>
      <c r="AW18" s="778"/>
      <c r="AX18" s="778"/>
      <c r="AY18" s="791">
        <v>0</v>
      </c>
      <c r="AZ18" s="792"/>
      <c r="BA18" s="792"/>
      <c r="BB18" s="792"/>
      <c r="BC18" s="792"/>
      <c r="BD18" s="792"/>
      <c r="BE18" s="792"/>
      <c r="BF18" s="793"/>
      <c r="BG18" s="782">
        <v>0</v>
      </c>
      <c r="BH18" s="782"/>
      <c r="BI18" s="782"/>
      <c r="BJ18" s="782"/>
      <c r="BK18" s="782"/>
      <c r="BL18" s="782"/>
      <c r="BM18" s="782"/>
      <c r="BN18" s="782"/>
      <c r="BO18" s="791">
        <f t="shared" si="3"/>
        <v>0</v>
      </c>
      <c r="BP18" s="792"/>
      <c r="BQ18" s="792"/>
      <c r="BR18" s="792"/>
      <c r="BS18" s="792"/>
      <c r="BT18" s="792"/>
      <c r="BU18" s="792"/>
      <c r="BV18" s="793"/>
      <c r="BW18" s="782">
        <v>0</v>
      </c>
      <c r="BX18" s="782"/>
      <c r="BY18" s="782"/>
      <c r="BZ18" s="782"/>
      <c r="CA18" s="782"/>
      <c r="CB18" s="782"/>
      <c r="CC18" s="782"/>
      <c r="CD18" s="782"/>
      <c r="CE18" s="782">
        <v>0</v>
      </c>
      <c r="CF18" s="782"/>
      <c r="CG18" s="782"/>
      <c r="CH18" s="782"/>
      <c r="CI18" s="782"/>
      <c r="CJ18" s="782"/>
      <c r="CK18" s="782"/>
      <c r="CL18" s="782"/>
      <c r="CM18" s="782"/>
      <c r="CN18" s="782">
        <v>0</v>
      </c>
      <c r="CO18" s="782"/>
      <c r="CP18" s="782"/>
      <c r="CQ18" s="782"/>
      <c r="CR18" s="782"/>
      <c r="CS18" s="782"/>
      <c r="CT18" s="782"/>
      <c r="CU18" s="782"/>
      <c r="CV18" s="778">
        <f t="shared" si="1"/>
        <v>0</v>
      </c>
      <c r="CW18" s="778"/>
      <c r="CX18" s="778"/>
      <c r="CY18" s="778"/>
      <c r="CZ18" s="778"/>
      <c r="DA18" s="778"/>
      <c r="DB18" s="778"/>
      <c r="DC18" s="778"/>
      <c r="DD18" s="778"/>
      <c r="DE18" s="779"/>
    </row>
    <row r="19" spans="1:125" s="3" customFormat="1" ht="23.25" customHeight="1" x14ac:dyDescent="0.2">
      <c r="A19" s="783"/>
      <c r="B19" s="784"/>
      <c r="C19" s="784"/>
      <c r="D19" s="784"/>
      <c r="E19" s="784"/>
      <c r="F19" s="784"/>
      <c r="G19" s="784"/>
      <c r="H19" s="784"/>
      <c r="I19" s="784"/>
      <c r="J19" s="784"/>
      <c r="K19" s="784"/>
      <c r="L19" s="784"/>
      <c r="M19" s="784"/>
      <c r="N19" s="784"/>
      <c r="O19" s="784"/>
      <c r="P19" s="839"/>
      <c r="Q19" s="839"/>
      <c r="R19" s="839"/>
      <c r="S19" s="839"/>
      <c r="T19" s="839"/>
      <c r="U19" s="839"/>
      <c r="V19" s="839"/>
      <c r="W19" s="839"/>
      <c r="X19" s="839"/>
      <c r="Y19" s="839"/>
      <c r="Z19" s="839"/>
      <c r="AA19" s="839"/>
      <c r="AB19" s="839"/>
      <c r="AC19" s="839"/>
      <c r="AD19" s="786"/>
      <c r="AE19" s="786"/>
      <c r="AF19" s="786"/>
      <c r="AG19" s="787"/>
      <c r="AH19" s="787"/>
      <c r="AI19" s="787"/>
      <c r="AJ19" s="787"/>
      <c r="AK19" s="788">
        <v>0</v>
      </c>
      <c r="AL19" s="789"/>
      <c r="AM19" s="789"/>
      <c r="AN19" s="789"/>
      <c r="AO19" s="789"/>
      <c r="AP19" s="790"/>
      <c r="AQ19" s="778">
        <f t="shared" si="2"/>
        <v>0</v>
      </c>
      <c r="AR19" s="778"/>
      <c r="AS19" s="778"/>
      <c r="AT19" s="778"/>
      <c r="AU19" s="778"/>
      <c r="AV19" s="778"/>
      <c r="AW19" s="778"/>
      <c r="AX19" s="778"/>
      <c r="AY19" s="791">
        <v>0</v>
      </c>
      <c r="AZ19" s="792"/>
      <c r="BA19" s="792"/>
      <c r="BB19" s="792"/>
      <c r="BC19" s="792"/>
      <c r="BD19" s="792"/>
      <c r="BE19" s="792"/>
      <c r="BF19" s="793"/>
      <c r="BG19" s="782">
        <v>0</v>
      </c>
      <c r="BH19" s="782"/>
      <c r="BI19" s="782"/>
      <c r="BJ19" s="782"/>
      <c r="BK19" s="782"/>
      <c r="BL19" s="782"/>
      <c r="BM19" s="782"/>
      <c r="BN19" s="782"/>
      <c r="BO19" s="791">
        <f t="shared" si="3"/>
        <v>0</v>
      </c>
      <c r="BP19" s="792"/>
      <c r="BQ19" s="792"/>
      <c r="BR19" s="792"/>
      <c r="BS19" s="792"/>
      <c r="BT19" s="792"/>
      <c r="BU19" s="792"/>
      <c r="BV19" s="793"/>
      <c r="BW19" s="782">
        <v>0</v>
      </c>
      <c r="BX19" s="782"/>
      <c r="BY19" s="782"/>
      <c r="BZ19" s="782"/>
      <c r="CA19" s="782"/>
      <c r="CB19" s="782"/>
      <c r="CC19" s="782"/>
      <c r="CD19" s="782"/>
      <c r="CE19" s="782">
        <v>0</v>
      </c>
      <c r="CF19" s="782"/>
      <c r="CG19" s="782"/>
      <c r="CH19" s="782"/>
      <c r="CI19" s="782"/>
      <c r="CJ19" s="782"/>
      <c r="CK19" s="782"/>
      <c r="CL19" s="782"/>
      <c r="CM19" s="782"/>
      <c r="CN19" s="782">
        <v>0</v>
      </c>
      <c r="CO19" s="782"/>
      <c r="CP19" s="782"/>
      <c r="CQ19" s="782"/>
      <c r="CR19" s="782"/>
      <c r="CS19" s="782"/>
      <c r="CT19" s="782"/>
      <c r="CU19" s="782"/>
      <c r="CV19" s="778">
        <f t="shared" si="1"/>
        <v>0</v>
      </c>
      <c r="CW19" s="778"/>
      <c r="CX19" s="778"/>
      <c r="CY19" s="778"/>
      <c r="CZ19" s="778"/>
      <c r="DA19" s="778"/>
      <c r="DB19" s="778"/>
      <c r="DC19" s="778"/>
      <c r="DD19" s="778"/>
      <c r="DE19" s="779"/>
    </row>
    <row r="20" spans="1:125" s="3" customFormat="1" ht="23.25" customHeight="1" x14ac:dyDescent="0.2">
      <c r="A20" s="783"/>
      <c r="B20" s="784"/>
      <c r="C20" s="784"/>
      <c r="D20" s="784"/>
      <c r="E20" s="784"/>
      <c r="F20" s="784"/>
      <c r="G20" s="784"/>
      <c r="H20" s="784"/>
      <c r="I20" s="784"/>
      <c r="J20" s="784"/>
      <c r="K20" s="784"/>
      <c r="L20" s="784"/>
      <c r="M20" s="784"/>
      <c r="N20" s="784"/>
      <c r="O20" s="784"/>
      <c r="P20" s="839"/>
      <c r="Q20" s="839"/>
      <c r="R20" s="839"/>
      <c r="S20" s="839"/>
      <c r="T20" s="839"/>
      <c r="U20" s="839"/>
      <c r="V20" s="839"/>
      <c r="W20" s="839"/>
      <c r="X20" s="839"/>
      <c r="Y20" s="839"/>
      <c r="Z20" s="839"/>
      <c r="AA20" s="839"/>
      <c r="AB20" s="839"/>
      <c r="AC20" s="839"/>
      <c r="AD20" s="786"/>
      <c r="AE20" s="786"/>
      <c r="AF20" s="786"/>
      <c r="AG20" s="787"/>
      <c r="AH20" s="787"/>
      <c r="AI20" s="787"/>
      <c r="AJ20" s="787"/>
      <c r="AK20" s="788">
        <v>0</v>
      </c>
      <c r="AL20" s="789"/>
      <c r="AM20" s="789"/>
      <c r="AN20" s="789"/>
      <c r="AO20" s="789"/>
      <c r="AP20" s="790"/>
      <c r="AQ20" s="778">
        <f>AG20*AK20*12</f>
        <v>0</v>
      </c>
      <c r="AR20" s="778"/>
      <c r="AS20" s="778"/>
      <c r="AT20" s="778"/>
      <c r="AU20" s="778"/>
      <c r="AV20" s="778"/>
      <c r="AW20" s="778"/>
      <c r="AX20" s="778"/>
      <c r="AY20" s="791">
        <v>0</v>
      </c>
      <c r="AZ20" s="792"/>
      <c r="BA20" s="792"/>
      <c r="BB20" s="792"/>
      <c r="BC20" s="792"/>
      <c r="BD20" s="792"/>
      <c r="BE20" s="792"/>
      <c r="BF20" s="793"/>
      <c r="BG20" s="782">
        <v>0</v>
      </c>
      <c r="BH20" s="782"/>
      <c r="BI20" s="782"/>
      <c r="BJ20" s="782"/>
      <c r="BK20" s="782"/>
      <c r="BL20" s="782"/>
      <c r="BM20" s="782"/>
      <c r="BN20" s="782"/>
      <c r="BO20" s="791">
        <f t="shared" si="3"/>
        <v>0</v>
      </c>
      <c r="BP20" s="792"/>
      <c r="BQ20" s="792"/>
      <c r="BR20" s="792"/>
      <c r="BS20" s="792"/>
      <c r="BT20" s="792"/>
      <c r="BU20" s="792"/>
      <c r="BV20" s="793"/>
      <c r="BW20" s="782">
        <v>0</v>
      </c>
      <c r="BX20" s="782"/>
      <c r="BY20" s="782"/>
      <c r="BZ20" s="782"/>
      <c r="CA20" s="782"/>
      <c r="CB20" s="782"/>
      <c r="CC20" s="782"/>
      <c r="CD20" s="782"/>
      <c r="CE20" s="782">
        <v>0</v>
      </c>
      <c r="CF20" s="782"/>
      <c r="CG20" s="782"/>
      <c r="CH20" s="782"/>
      <c r="CI20" s="782"/>
      <c r="CJ20" s="782"/>
      <c r="CK20" s="782"/>
      <c r="CL20" s="782"/>
      <c r="CM20" s="782"/>
      <c r="CN20" s="782">
        <v>0</v>
      </c>
      <c r="CO20" s="782"/>
      <c r="CP20" s="782"/>
      <c r="CQ20" s="782"/>
      <c r="CR20" s="782"/>
      <c r="CS20" s="782"/>
      <c r="CT20" s="782"/>
      <c r="CU20" s="782"/>
      <c r="CV20" s="778">
        <f>SUM(AQ20:CU20)</f>
        <v>0</v>
      </c>
      <c r="CW20" s="778"/>
      <c r="CX20" s="778"/>
      <c r="CY20" s="778"/>
      <c r="CZ20" s="778"/>
      <c r="DA20" s="778"/>
      <c r="DB20" s="778"/>
      <c r="DC20" s="778"/>
      <c r="DD20" s="778"/>
      <c r="DE20" s="779"/>
    </row>
    <row r="21" spans="1:125" s="3" customFormat="1" ht="23.25" customHeight="1" x14ac:dyDescent="0.2">
      <c r="A21" s="783"/>
      <c r="B21" s="784"/>
      <c r="C21" s="784"/>
      <c r="D21" s="784"/>
      <c r="E21" s="784"/>
      <c r="F21" s="784"/>
      <c r="G21" s="784"/>
      <c r="H21" s="784"/>
      <c r="I21" s="784"/>
      <c r="J21" s="784"/>
      <c r="K21" s="784"/>
      <c r="L21" s="784"/>
      <c r="M21" s="784"/>
      <c r="N21" s="784"/>
      <c r="O21" s="784"/>
      <c r="P21" s="839"/>
      <c r="Q21" s="839"/>
      <c r="R21" s="839"/>
      <c r="S21" s="839"/>
      <c r="T21" s="839"/>
      <c r="U21" s="839"/>
      <c r="V21" s="839"/>
      <c r="W21" s="839"/>
      <c r="X21" s="839"/>
      <c r="Y21" s="839"/>
      <c r="Z21" s="839"/>
      <c r="AA21" s="839"/>
      <c r="AB21" s="839"/>
      <c r="AC21" s="839"/>
      <c r="AD21" s="786"/>
      <c r="AE21" s="786"/>
      <c r="AF21" s="786"/>
      <c r="AG21" s="787"/>
      <c r="AH21" s="787"/>
      <c r="AI21" s="787"/>
      <c r="AJ21" s="787"/>
      <c r="AK21" s="788">
        <v>0</v>
      </c>
      <c r="AL21" s="789"/>
      <c r="AM21" s="789"/>
      <c r="AN21" s="789"/>
      <c r="AO21" s="789"/>
      <c r="AP21" s="790"/>
      <c r="AQ21" s="778">
        <f t="shared" si="2"/>
        <v>0</v>
      </c>
      <c r="AR21" s="778"/>
      <c r="AS21" s="778"/>
      <c r="AT21" s="778"/>
      <c r="AU21" s="778"/>
      <c r="AV21" s="778"/>
      <c r="AW21" s="778"/>
      <c r="AX21" s="778"/>
      <c r="AY21" s="791">
        <v>0</v>
      </c>
      <c r="AZ21" s="792"/>
      <c r="BA21" s="792"/>
      <c r="BB21" s="792"/>
      <c r="BC21" s="792"/>
      <c r="BD21" s="792"/>
      <c r="BE21" s="792"/>
      <c r="BF21" s="793"/>
      <c r="BG21" s="782">
        <v>0</v>
      </c>
      <c r="BH21" s="782"/>
      <c r="BI21" s="782"/>
      <c r="BJ21" s="782"/>
      <c r="BK21" s="782"/>
      <c r="BL21" s="782"/>
      <c r="BM21" s="782"/>
      <c r="BN21" s="782"/>
      <c r="BO21" s="791">
        <f t="shared" si="3"/>
        <v>0</v>
      </c>
      <c r="BP21" s="792"/>
      <c r="BQ21" s="792"/>
      <c r="BR21" s="792"/>
      <c r="BS21" s="792"/>
      <c r="BT21" s="792"/>
      <c r="BU21" s="792"/>
      <c r="BV21" s="793"/>
      <c r="BW21" s="782">
        <v>0</v>
      </c>
      <c r="BX21" s="782"/>
      <c r="BY21" s="782"/>
      <c r="BZ21" s="782"/>
      <c r="CA21" s="782"/>
      <c r="CB21" s="782"/>
      <c r="CC21" s="782"/>
      <c r="CD21" s="782"/>
      <c r="CE21" s="782">
        <v>0</v>
      </c>
      <c r="CF21" s="782"/>
      <c r="CG21" s="782"/>
      <c r="CH21" s="782"/>
      <c r="CI21" s="782"/>
      <c r="CJ21" s="782"/>
      <c r="CK21" s="782"/>
      <c r="CL21" s="782"/>
      <c r="CM21" s="782"/>
      <c r="CN21" s="782">
        <v>0</v>
      </c>
      <c r="CO21" s="782"/>
      <c r="CP21" s="782"/>
      <c r="CQ21" s="782"/>
      <c r="CR21" s="782"/>
      <c r="CS21" s="782"/>
      <c r="CT21" s="782"/>
      <c r="CU21" s="782"/>
      <c r="CV21" s="778">
        <f t="shared" si="1"/>
        <v>0</v>
      </c>
      <c r="CW21" s="778"/>
      <c r="CX21" s="778"/>
      <c r="CY21" s="778"/>
      <c r="CZ21" s="778"/>
      <c r="DA21" s="778"/>
      <c r="DB21" s="778"/>
      <c r="DC21" s="778"/>
      <c r="DD21" s="778"/>
      <c r="DE21" s="779"/>
    </row>
    <row r="22" spans="1:125" s="3" customFormat="1" ht="23.25" customHeight="1" x14ac:dyDescent="0.2">
      <c r="A22" s="783"/>
      <c r="B22" s="784"/>
      <c r="C22" s="784"/>
      <c r="D22" s="784"/>
      <c r="E22" s="784"/>
      <c r="F22" s="784"/>
      <c r="G22" s="784"/>
      <c r="H22" s="784"/>
      <c r="I22" s="784"/>
      <c r="J22" s="784"/>
      <c r="K22" s="784"/>
      <c r="L22" s="784"/>
      <c r="M22" s="784"/>
      <c r="N22" s="784"/>
      <c r="O22" s="784"/>
      <c r="P22" s="839"/>
      <c r="Q22" s="839"/>
      <c r="R22" s="839"/>
      <c r="S22" s="839"/>
      <c r="T22" s="839"/>
      <c r="U22" s="839"/>
      <c r="V22" s="839"/>
      <c r="W22" s="839"/>
      <c r="X22" s="839"/>
      <c r="Y22" s="839"/>
      <c r="Z22" s="839"/>
      <c r="AA22" s="839"/>
      <c r="AB22" s="839"/>
      <c r="AC22" s="839"/>
      <c r="AD22" s="786"/>
      <c r="AE22" s="786"/>
      <c r="AF22" s="786"/>
      <c r="AG22" s="787"/>
      <c r="AH22" s="787"/>
      <c r="AI22" s="787"/>
      <c r="AJ22" s="787"/>
      <c r="AK22" s="788">
        <v>0</v>
      </c>
      <c r="AL22" s="789"/>
      <c r="AM22" s="789"/>
      <c r="AN22" s="789"/>
      <c r="AO22" s="789"/>
      <c r="AP22" s="790"/>
      <c r="AQ22" s="778">
        <f t="shared" si="2"/>
        <v>0</v>
      </c>
      <c r="AR22" s="778"/>
      <c r="AS22" s="778"/>
      <c r="AT22" s="778"/>
      <c r="AU22" s="778"/>
      <c r="AV22" s="778"/>
      <c r="AW22" s="778"/>
      <c r="AX22" s="778"/>
      <c r="AY22" s="791">
        <v>0</v>
      </c>
      <c r="AZ22" s="792"/>
      <c r="BA22" s="792"/>
      <c r="BB22" s="792"/>
      <c r="BC22" s="792"/>
      <c r="BD22" s="792"/>
      <c r="BE22" s="792"/>
      <c r="BF22" s="793"/>
      <c r="BG22" s="782">
        <v>0</v>
      </c>
      <c r="BH22" s="782"/>
      <c r="BI22" s="782"/>
      <c r="BJ22" s="782"/>
      <c r="BK22" s="782"/>
      <c r="BL22" s="782"/>
      <c r="BM22" s="782"/>
      <c r="BN22" s="782"/>
      <c r="BO22" s="791">
        <f t="shared" si="3"/>
        <v>0</v>
      </c>
      <c r="BP22" s="792"/>
      <c r="BQ22" s="792"/>
      <c r="BR22" s="792"/>
      <c r="BS22" s="792"/>
      <c r="BT22" s="792"/>
      <c r="BU22" s="792"/>
      <c r="BV22" s="793"/>
      <c r="BW22" s="782">
        <v>0</v>
      </c>
      <c r="BX22" s="782"/>
      <c r="BY22" s="782"/>
      <c r="BZ22" s="782"/>
      <c r="CA22" s="782"/>
      <c r="CB22" s="782"/>
      <c r="CC22" s="782"/>
      <c r="CD22" s="782"/>
      <c r="CE22" s="782">
        <v>0</v>
      </c>
      <c r="CF22" s="782"/>
      <c r="CG22" s="782"/>
      <c r="CH22" s="782"/>
      <c r="CI22" s="782"/>
      <c r="CJ22" s="782"/>
      <c r="CK22" s="782"/>
      <c r="CL22" s="782"/>
      <c r="CM22" s="782"/>
      <c r="CN22" s="782">
        <v>0</v>
      </c>
      <c r="CO22" s="782"/>
      <c r="CP22" s="782"/>
      <c r="CQ22" s="782"/>
      <c r="CR22" s="782"/>
      <c r="CS22" s="782"/>
      <c r="CT22" s="782"/>
      <c r="CU22" s="782"/>
      <c r="CV22" s="778">
        <f t="shared" si="1"/>
        <v>0</v>
      </c>
      <c r="CW22" s="778"/>
      <c r="CX22" s="778"/>
      <c r="CY22" s="778"/>
      <c r="CZ22" s="778"/>
      <c r="DA22" s="778"/>
      <c r="DB22" s="778"/>
      <c r="DC22" s="778"/>
      <c r="DD22" s="778"/>
      <c r="DE22" s="779"/>
    </row>
    <row r="23" spans="1:125" s="3" customFormat="1" ht="23.25" customHeight="1" x14ac:dyDescent="0.2">
      <c r="A23" s="783"/>
      <c r="B23" s="784"/>
      <c r="C23" s="784"/>
      <c r="D23" s="784"/>
      <c r="E23" s="784"/>
      <c r="F23" s="784"/>
      <c r="G23" s="784"/>
      <c r="H23" s="784"/>
      <c r="I23" s="784"/>
      <c r="J23" s="784"/>
      <c r="K23" s="784"/>
      <c r="L23" s="784"/>
      <c r="M23" s="784"/>
      <c r="N23" s="784"/>
      <c r="O23" s="784"/>
      <c r="P23" s="785"/>
      <c r="Q23" s="785"/>
      <c r="R23" s="785"/>
      <c r="S23" s="785"/>
      <c r="T23" s="785"/>
      <c r="U23" s="785"/>
      <c r="V23" s="785"/>
      <c r="W23" s="785"/>
      <c r="X23" s="785"/>
      <c r="Y23" s="785"/>
      <c r="Z23" s="785"/>
      <c r="AA23" s="785"/>
      <c r="AB23" s="785"/>
      <c r="AC23" s="785"/>
      <c r="AD23" s="786"/>
      <c r="AE23" s="786"/>
      <c r="AF23" s="786"/>
      <c r="AG23" s="787"/>
      <c r="AH23" s="787"/>
      <c r="AI23" s="787"/>
      <c r="AJ23" s="787"/>
      <c r="AK23" s="788">
        <v>0</v>
      </c>
      <c r="AL23" s="789"/>
      <c r="AM23" s="789"/>
      <c r="AN23" s="789"/>
      <c r="AO23" s="789"/>
      <c r="AP23" s="790"/>
      <c r="AQ23" s="778">
        <f t="shared" si="2"/>
        <v>0</v>
      </c>
      <c r="AR23" s="778"/>
      <c r="AS23" s="778"/>
      <c r="AT23" s="778"/>
      <c r="AU23" s="778"/>
      <c r="AV23" s="778"/>
      <c r="AW23" s="778"/>
      <c r="AX23" s="778"/>
      <c r="AY23" s="791">
        <v>0</v>
      </c>
      <c r="AZ23" s="792"/>
      <c r="BA23" s="792"/>
      <c r="BB23" s="792"/>
      <c r="BC23" s="792"/>
      <c r="BD23" s="792"/>
      <c r="BE23" s="792"/>
      <c r="BF23" s="793"/>
      <c r="BG23" s="782">
        <v>0</v>
      </c>
      <c r="BH23" s="782"/>
      <c r="BI23" s="782"/>
      <c r="BJ23" s="782"/>
      <c r="BK23" s="782"/>
      <c r="BL23" s="782"/>
      <c r="BM23" s="782"/>
      <c r="BN23" s="782"/>
      <c r="BO23" s="791">
        <f t="shared" si="3"/>
        <v>0</v>
      </c>
      <c r="BP23" s="792"/>
      <c r="BQ23" s="792"/>
      <c r="BR23" s="792"/>
      <c r="BS23" s="792"/>
      <c r="BT23" s="792"/>
      <c r="BU23" s="792"/>
      <c r="BV23" s="793"/>
      <c r="BW23" s="782">
        <v>0</v>
      </c>
      <c r="BX23" s="782"/>
      <c r="BY23" s="782"/>
      <c r="BZ23" s="782"/>
      <c r="CA23" s="782"/>
      <c r="CB23" s="782"/>
      <c r="CC23" s="782"/>
      <c r="CD23" s="782"/>
      <c r="CE23" s="782">
        <v>0</v>
      </c>
      <c r="CF23" s="782"/>
      <c r="CG23" s="782"/>
      <c r="CH23" s="782"/>
      <c r="CI23" s="782"/>
      <c r="CJ23" s="782"/>
      <c r="CK23" s="782"/>
      <c r="CL23" s="782"/>
      <c r="CM23" s="782"/>
      <c r="CN23" s="782">
        <v>0</v>
      </c>
      <c r="CO23" s="782"/>
      <c r="CP23" s="782"/>
      <c r="CQ23" s="782"/>
      <c r="CR23" s="782"/>
      <c r="CS23" s="782"/>
      <c r="CT23" s="782"/>
      <c r="CU23" s="782"/>
      <c r="CV23" s="778">
        <f t="shared" si="1"/>
        <v>0</v>
      </c>
      <c r="CW23" s="778"/>
      <c r="CX23" s="778"/>
      <c r="CY23" s="778"/>
      <c r="CZ23" s="778"/>
      <c r="DA23" s="778"/>
      <c r="DB23" s="778"/>
      <c r="DC23" s="778"/>
      <c r="DD23" s="778"/>
      <c r="DE23" s="779"/>
    </row>
    <row r="24" spans="1:125" s="3" customFormat="1" ht="23.25" customHeight="1" x14ac:dyDescent="0.2">
      <c r="A24" s="783"/>
      <c r="B24" s="784"/>
      <c r="C24" s="784"/>
      <c r="D24" s="784"/>
      <c r="E24" s="784"/>
      <c r="F24" s="784"/>
      <c r="G24" s="784"/>
      <c r="H24" s="784"/>
      <c r="I24" s="784"/>
      <c r="J24" s="784"/>
      <c r="K24" s="784"/>
      <c r="L24" s="784"/>
      <c r="M24" s="784"/>
      <c r="N24" s="784"/>
      <c r="O24" s="784"/>
      <c r="P24" s="785"/>
      <c r="Q24" s="785"/>
      <c r="R24" s="785"/>
      <c r="S24" s="785"/>
      <c r="T24" s="785"/>
      <c r="U24" s="785"/>
      <c r="V24" s="785"/>
      <c r="W24" s="785"/>
      <c r="X24" s="785"/>
      <c r="Y24" s="785"/>
      <c r="Z24" s="785"/>
      <c r="AA24" s="785"/>
      <c r="AB24" s="785"/>
      <c r="AC24" s="785"/>
      <c r="AD24" s="786"/>
      <c r="AE24" s="786"/>
      <c r="AF24" s="786"/>
      <c r="AG24" s="787"/>
      <c r="AH24" s="787"/>
      <c r="AI24" s="787"/>
      <c r="AJ24" s="787"/>
      <c r="AK24" s="788">
        <v>0</v>
      </c>
      <c r="AL24" s="789"/>
      <c r="AM24" s="789"/>
      <c r="AN24" s="789"/>
      <c r="AO24" s="789"/>
      <c r="AP24" s="790"/>
      <c r="AQ24" s="778">
        <f t="shared" si="2"/>
        <v>0</v>
      </c>
      <c r="AR24" s="778"/>
      <c r="AS24" s="778"/>
      <c r="AT24" s="778"/>
      <c r="AU24" s="778"/>
      <c r="AV24" s="778"/>
      <c r="AW24" s="778"/>
      <c r="AX24" s="778"/>
      <c r="AY24" s="791">
        <v>0</v>
      </c>
      <c r="AZ24" s="792"/>
      <c r="BA24" s="792"/>
      <c r="BB24" s="792"/>
      <c r="BC24" s="792"/>
      <c r="BD24" s="792"/>
      <c r="BE24" s="792"/>
      <c r="BF24" s="793"/>
      <c r="BG24" s="782">
        <v>0</v>
      </c>
      <c r="BH24" s="782"/>
      <c r="BI24" s="782"/>
      <c r="BJ24" s="782"/>
      <c r="BK24" s="782"/>
      <c r="BL24" s="782"/>
      <c r="BM24" s="782"/>
      <c r="BN24" s="782"/>
      <c r="BO24" s="791">
        <f t="shared" si="3"/>
        <v>0</v>
      </c>
      <c r="BP24" s="792"/>
      <c r="BQ24" s="792"/>
      <c r="BR24" s="792"/>
      <c r="BS24" s="792"/>
      <c r="BT24" s="792"/>
      <c r="BU24" s="792"/>
      <c r="BV24" s="793"/>
      <c r="BW24" s="782">
        <v>0</v>
      </c>
      <c r="BX24" s="782"/>
      <c r="BY24" s="782"/>
      <c r="BZ24" s="782"/>
      <c r="CA24" s="782"/>
      <c r="CB24" s="782"/>
      <c r="CC24" s="782"/>
      <c r="CD24" s="782"/>
      <c r="CE24" s="782">
        <v>0</v>
      </c>
      <c r="CF24" s="782"/>
      <c r="CG24" s="782"/>
      <c r="CH24" s="782"/>
      <c r="CI24" s="782"/>
      <c r="CJ24" s="782"/>
      <c r="CK24" s="782"/>
      <c r="CL24" s="782"/>
      <c r="CM24" s="782"/>
      <c r="CN24" s="782">
        <v>0</v>
      </c>
      <c r="CO24" s="782"/>
      <c r="CP24" s="782"/>
      <c r="CQ24" s="782"/>
      <c r="CR24" s="782"/>
      <c r="CS24" s="782"/>
      <c r="CT24" s="782"/>
      <c r="CU24" s="782"/>
      <c r="CV24" s="778">
        <f t="shared" si="1"/>
        <v>0</v>
      </c>
      <c r="CW24" s="778"/>
      <c r="CX24" s="778"/>
      <c r="CY24" s="778"/>
      <c r="CZ24" s="778"/>
      <c r="DA24" s="778"/>
      <c r="DB24" s="778"/>
      <c r="DC24" s="778"/>
      <c r="DD24" s="778"/>
      <c r="DE24" s="779"/>
      <c r="DU24" s="81"/>
    </row>
    <row r="25" spans="1:125" s="3" customFormat="1" ht="23.25" customHeight="1" x14ac:dyDescent="0.2">
      <c r="A25" s="783"/>
      <c r="B25" s="784"/>
      <c r="C25" s="784"/>
      <c r="D25" s="784"/>
      <c r="E25" s="784"/>
      <c r="F25" s="784"/>
      <c r="G25" s="784"/>
      <c r="H25" s="784"/>
      <c r="I25" s="784"/>
      <c r="J25" s="784"/>
      <c r="K25" s="784"/>
      <c r="L25" s="784"/>
      <c r="M25" s="784"/>
      <c r="N25" s="784"/>
      <c r="O25" s="784"/>
      <c r="P25" s="785"/>
      <c r="Q25" s="785"/>
      <c r="R25" s="785"/>
      <c r="S25" s="785"/>
      <c r="T25" s="785"/>
      <c r="U25" s="785"/>
      <c r="V25" s="785"/>
      <c r="W25" s="785"/>
      <c r="X25" s="785"/>
      <c r="Y25" s="785"/>
      <c r="Z25" s="785"/>
      <c r="AA25" s="785"/>
      <c r="AB25" s="785"/>
      <c r="AC25" s="785"/>
      <c r="AD25" s="786"/>
      <c r="AE25" s="786"/>
      <c r="AF25" s="786"/>
      <c r="AG25" s="787"/>
      <c r="AH25" s="787"/>
      <c r="AI25" s="787"/>
      <c r="AJ25" s="787"/>
      <c r="AK25" s="788">
        <v>0</v>
      </c>
      <c r="AL25" s="789"/>
      <c r="AM25" s="789"/>
      <c r="AN25" s="789"/>
      <c r="AO25" s="789"/>
      <c r="AP25" s="790"/>
      <c r="AQ25" s="778">
        <f t="shared" si="2"/>
        <v>0</v>
      </c>
      <c r="AR25" s="778"/>
      <c r="AS25" s="778"/>
      <c r="AT25" s="778"/>
      <c r="AU25" s="778"/>
      <c r="AV25" s="778"/>
      <c r="AW25" s="778"/>
      <c r="AX25" s="778"/>
      <c r="AY25" s="791">
        <v>0</v>
      </c>
      <c r="AZ25" s="792"/>
      <c r="BA25" s="792"/>
      <c r="BB25" s="792"/>
      <c r="BC25" s="792"/>
      <c r="BD25" s="792"/>
      <c r="BE25" s="792"/>
      <c r="BF25" s="793"/>
      <c r="BG25" s="782">
        <v>0</v>
      </c>
      <c r="BH25" s="782"/>
      <c r="BI25" s="782"/>
      <c r="BJ25" s="782"/>
      <c r="BK25" s="782"/>
      <c r="BL25" s="782"/>
      <c r="BM25" s="782"/>
      <c r="BN25" s="782"/>
      <c r="BO25" s="791">
        <f t="shared" si="3"/>
        <v>0</v>
      </c>
      <c r="BP25" s="792"/>
      <c r="BQ25" s="792"/>
      <c r="BR25" s="792"/>
      <c r="BS25" s="792"/>
      <c r="BT25" s="792"/>
      <c r="BU25" s="792"/>
      <c r="BV25" s="793"/>
      <c r="BW25" s="782">
        <v>0</v>
      </c>
      <c r="BX25" s="782"/>
      <c r="BY25" s="782"/>
      <c r="BZ25" s="782"/>
      <c r="CA25" s="782"/>
      <c r="CB25" s="782"/>
      <c r="CC25" s="782"/>
      <c r="CD25" s="782"/>
      <c r="CE25" s="782">
        <v>0</v>
      </c>
      <c r="CF25" s="782"/>
      <c r="CG25" s="782"/>
      <c r="CH25" s="782"/>
      <c r="CI25" s="782"/>
      <c r="CJ25" s="782"/>
      <c r="CK25" s="782"/>
      <c r="CL25" s="782"/>
      <c r="CM25" s="782"/>
      <c r="CN25" s="782">
        <v>0</v>
      </c>
      <c r="CO25" s="782"/>
      <c r="CP25" s="782"/>
      <c r="CQ25" s="782"/>
      <c r="CR25" s="782"/>
      <c r="CS25" s="782"/>
      <c r="CT25" s="782"/>
      <c r="CU25" s="782"/>
      <c r="CV25" s="778">
        <f t="shared" si="1"/>
        <v>0</v>
      </c>
      <c r="CW25" s="778"/>
      <c r="CX25" s="778"/>
      <c r="CY25" s="778"/>
      <c r="CZ25" s="778"/>
      <c r="DA25" s="778"/>
      <c r="DB25" s="778"/>
      <c r="DC25" s="778"/>
      <c r="DD25" s="778"/>
      <c r="DE25" s="779"/>
    </row>
    <row r="26" spans="1:125" s="3" customFormat="1" ht="23.25" customHeight="1" x14ac:dyDescent="0.2">
      <c r="A26" s="783"/>
      <c r="B26" s="784"/>
      <c r="C26" s="784"/>
      <c r="D26" s="784"/>
      <c r="E26" s="784"/>
      <c r="F26" s="784"/>
      <c r="G26" s="784"/>
      <c r="H26" s="784"/>
      <c r="I26" s="784"/>
      <c r="J26" s="784"/>
      <c r="K26" s="784"/>
      <c r="L26" s="784"/>
      <c r="M26" s="784"/>
      <c r="N26" s="784"/>
      <c r="O26" s="784"/>
      <c r="P26" s="785"/>
      <c r="Q26" s="785"/>
      <c r="R26" s="785"/>
      <c r="S26" s="785"/>
      <c r="T26" s="785"/>
      <c r="U26" s="785"/>
      <c r="V26" s="785"/>
      <c r="W26" s="785"/>
      <c r="X26" s="785"/>
      <c r="Y26" s="785"/>
      <c r="Z26" s="785"/>
      <c r="AA26" s="785"/>
      <c r="AB26" s="785"/>
      <c r="AC26" s="785"/>
      <c r="AD26" s="786"/>
      <c r="AE26" s="786"/>
      <c r="AF26" s="786"/>
      <c r="AG26" s="787"/>
      <c r="AH26" s="787"/>
      <c r="AI26" s="787"/>
      <c r="AJ26" s="787"/>
      <c r="AK26" s="788">
        <v>0</v>
      </c>
      <c r="AL26" s="789"/>
      <c r="AM26" s="789"/>
      <c r="AN26" s="789"/>
      <c r="AO26" s="789"/>
      <c r="AP26" s="790"/>
      <c r="AQ26" s="778">
        <f t="shared" si="2"/>
        <v>0</v>
      </c>
      <c r="AR26" s="778"/>
      <c r="AS26" s="778"/>
      <c r="AT26" s="778"/>
      <c r="AU26" s="778"/>
      <c r="AV26" s="778"/>
      <c r="AW26" s="778"/>
      <c r="AX26" s="778"/>
      <c r="AY26" s="791">
        <v>0</v>
      </c>
      <c r="AZ26" s="792"/>
      <c r="BA26" s="792"/>
      <c r="BB26" s="792"/>
      <c r="BC26" s="792"/>
      <c r="BD26" s="792"/>
      <c r="BE26" s="792"/>
      <c r="BF26" s="793"/>
      <c r="BG26" s="782">
        <v>0</v>
      </c>
      <c r="BH26" s="782"/>
      <c r="BI26" s="782"/>
      <c r="BJ26" s="782"/>
      <c r="BK26" s="782"/>
      <c r="BL26" s="782"/>
      <c r="BM26" s="782"/>
      <c r="BN26" s="782"/>
      <c r="BO26" s="791">
        <f t="shared" si="3"/>
        <v>0</v>
      </c>
      <c r="BP26" s="792"/>
      <c r="BQ26" s="792"/>
      <c r="BR26" s="792"/>
      <c r="BS26" s="792"/>
      <c r="BT26" s="792"/>
      <c r="BU26" s="792"/>
      <c r="BV26" s="793"/>
      <c r="BW26" s="782">
        <v>0</v>
      </c>
      <c r="BX26" s="782"/>
      <c r="BY26" s="782"/>
      <c r="BZ26" s="782"/>
      <c r="CA26" s="782"/>
      <c r="CB26" s="782"/>
      <c r="CC26" s="782"/>
      <c r="CD26" s="782"/>
      <c r="CE26" s="782">
        <v>0</v>
      </c>
      <c r="CF26" s="782"/>
      <c r="CG26" s="782"/>
      <c r="CH26" s="782"/>
      <c r="CI26" s="782"/>
      <c r="CJ26" s="782"/>
      <c r="CK26" s="782"/>
      <c r="CL26" s="782"/>
      <c r="CM26" s="782"/>
      <c r="CN26" s="782">
        <v>0</v>
      </c>
      <c r="CO26" s="782"/>
      <c r="CP26" s="782"/>
      <c r="CQ26" s="782"/>
      <c r="CR26" s="782"/>
      <c r="CS26" s="782"/>
      <c r="CT26" s="782"/>
      <c r="CU26" s="782"/>
      <c r="CV26" s="778">
        <f t="shared" si="1"/>
        <v>0</v>
      </c>
      <c r="CW26" s="778"/>
      <c r="CX26" s="778"/>
      <c r="CY26" s="778"/>
      <c r="CZ26" s="778"/>
      <c r="DA26" s="778"/>
      <c r="DB26" s="778"/>
      <c r="DC26" s="778"/>
      <c r="DD26" s="778"/>
      <c r="DE26" s="779"/>
    </row>
    <row r="27" spans="1:125" s="3" customFormat="1" ht="23.25" customHeight="1" x14ac:dyDescent="0.2">
      <c r="A27" s="783"/>
      <c r="B27" s="784"/>
      <c r="C27" s="784"/>
      <c r="D27" s="784"/>
      <c r="E27" s="784"/>
      <c r="F27" s="784"/>
      <c r="G27" s="784"/>
      <c r="H27" s="784"/>
      <c r="I27" s="784"/>
      <c r="J27" s="784"/>
      <c r="K27" s="784"/>
      <c r="L27" s="784"/>
      <c r="M27" s="784"/>
      <c r="N27" s="784"/>
      <c r="O27" s="784"/>
      <c r="P27" s="785"/>
      <c r="Q27" s="785"/>
      <c r="R27" s="785"/>
      <c r="S27" s="785"/>
      <c r="T27" s="785"/>
      <c r="U27" s="785"/>
      <c r="V27" s="785"/>
      <c r="W27" s="785"/>
      <c r="X27" s="785"/>
      <c r="Y27" s="785"/>
      <c r="Z27" s="785"/>
      <c r="AA27" s="785"/>
      <c r="AB27" s="785"/>
      <c r="AC27" s="785"/>
      <c r="AD27" s="786"/>
      <c r="AE27" s="786"/>
      <c r="AF27" s="786"/>
      <c r="AG27" s="787"/>
      <c r="AH27" s="787"/>
      <c r="AI27" s="787"/>
      <c r="AJ27" s="787"/>
      <c r="AK27" s="788">
        <v>0</v>
      </c>
      <c r="AL27" s="789"/>
      <c r="AM27" s="789"/>
      <c r="AN27" s="789"/>
      <c r="AO27" s="789"/>
      <c r="AP27" s="790"/>
      <c r="AQ27" s="778">
        <f t="shared" si="2"/>
        <v>0</v>
      </c>
      <c r="AR27" s="778"/>
      <c r="AS27" s="778"/>
      <c r="AT27" s="778"/>
      <c r="AU27" s="778"/>
      <c r="AV27" s="778"/>
      <c r="AW27" s="778"/>
      <c r="AX27" s="778"/>
      <c r="AY27" s="791">
        <v>0</v>
      </c>
      <c r="AZ27" s="792"/>
      <c r="BA27" s="792"/>
      <c r="BB27" s="792"/>
      <c r="BC27" s="792"/>
      <c r="BD27" s="792"/>
      <c r="BE27" s="792"/>
      <c r="BF27" s="793"/>
      <c r="BG27" s="782">
        <v>0</v>
      </c>
      <c r="BH27" s="782"/>
      <c r="BI27" s="782"/>
      <c r="BJ27" s="782"/>
      <c r="BK27" s="782"/>
      <c r="BL27" s="782"/>
      <c r="BM27" s="782"/>
      <c r="BN27" s="782"/>
      <c r="BO27" s="791">
        <f t="shared" si="3"/>
        <v>0</v>
      </c>
      <c r="BP27" s="792"/>
      <c r="BQ27" s="792"/>
      <c r="BR27" s="792"/>
      <c r="BS27" s="792"/>
      <c r="BT27" s="792"/>
      <c r="BU27" s="792"/>
      <c r="BV27" s="793"/>
      <c r="BW27" s="782">
        <v>0</v>
      </c>
      <c r="BX27" s="782"/>
      <c r="BY27" s="782"/>
      <c r="BZ27" s="782"/>
      <c r="CA27" s="782"/>
      <c r="CB27" s="782"/>
      <c r="CC27" s="782"/>
      <c r="CD27" s="782"/>
      <c r="CE27" s="782">
        <v>0</v>
      </c>
      <c r="CF27" s="782"/>
      <c r="CG27" s="782"/>
      <c r="CH27" s="782"/>
      <c r="CI27" s="782"/>
      <c r="CJ27" s="782"/>
      <c r="CK27" s="782"/>
      <c r="CL27" s="782"/>
      <c r="CM27" s="782"/>
      <c r="CN27" s="782">
        <v>0</v>
      </c>
      <c r="CO27" s="782"/>
      <c r="CP27" s="782"/>
      <c r="CQ27" s="782"/>
      <c r="CR27" s="782"/>
      <c r="CS27" s="782"/>
      <c r="CT27" s="782"/>
      <c r="CU27" s="782"/>
      <c r="CV27" s="778">
        <f t="shared" si="1"/>
        <v>0</v>
      </c>
      <c r="CW27" s="778"/>
      <c r="CX27" s="778"/>
      <c r="CY27" s="778"/>
      <c r="CZ27" s="778"/>
      <c r="DA27" s="778"/>
      <c r="DB27" s="778"/>
      <c r="DC27" s="778"/>
      <c r="DD27" s="778"/>
      <c r="DE27" s="779"/>
    </row>
    <row r="28" spans="1:125" s="3" customFormat="1" ht="23.25" customHeight="1" x14ac:dyDescent="0.2">
      <c r="A28" s="783"/>
      <c r="B28" s="784"/>
      <c r="C28" s="784"/>
      <c r="D28" s="784"/>
      <c r="E28" s="784"/>
      <c r="F28" s="784"/>
      <c r="G28" s="784"/>
      <c r="H28" s="784"/>
      <c r="I28" s="784"/>
      <c r="J28" s="784"/>
      <c r="K28" s="784"/>
      <c r="L28" s="784"/>
      <c r="M28" s="784"/>
      <c r="N28" s="784"/>
      <c r="O28" s="784"/>
      <c r="P28" s="785"/>
      <c r="Q28" s="785"/>
      <c r="R28" s="785"/>
      <c r="S28" s="785"/>
      <c r="T28" s="785"/>
      <c r="U28" s="785"/>
      <c r="V28" s="785"/>
      <c r="W28" s="785"/>
      <c r="X28" s="785"/>
      <c r="Y28" s="785"/>
      <c r="Z28" s="785"/>
      <c r="AA28" s="785"/>
      <c r="AB28" s="785"/>
      <c r="AC28" s="785"/>
      <c r="AD28" s="786"/>
      <c r="AE28" s="786"/>
      <c r="AF28" s="786"/>
      <c r="AG28" s="787"/>
      <c r="AH28" s="787"/>
      <c r="AI28" s="787"/>
      <c r="AJ28" s="787"/>
      <c r="AK28" s="788">
        <v>0</v>
      </c>
      <c r="AL28" s="789"/>
      <c r="AM28" s="789"/>
      <c r="AN28" s="789"/>
      <c r="AO28" s="789"/>
      <c r="AP28" s="790"/>
      <c r="AQ28" s="778">
        <f t="shared" si="2"/>
        <v>0</v>
      </c>
      <c r="AR28" s="778"/>
      <c r="AS28" s="778"/>
      <c r="AT28" s="778"/>
      <c r="AU28" s="778"/>
      <c r="AV28" s="778"/>
      <c r="AW28" s="778"/>
      <c r="AX28" s="778"/>
      <c r="AY28" s="791">
        <v>0</v>
      </c>
      <c r="AZ28" s="792"/>
      <c r="BA28" s="792"/>
      <c r="BB28" s="792"/>
      <c r="BC28" s="792"/>
      <c r="BD28" s="792"/>
      <c r="BE28" s="792"/>
      <c r="BF28" s="793"/>
      <c r="BG28" s="782">
        <v>0</v>
      </c>
      <c r="BH28" s="782"/>
      <c r="BI28" s="782"/>
      <c r="BJ28" s="782"/>
      <c r="BK28" s="782"/>
      <c r="BL28" s="782"/>
      <c r="BM28" s="782"/>
      <c r="BN28" s="782"/>
      <c r="BO28" s="791">
        <f t="shared" si="3"/>
        <v>0</v>
      </c>
      <c r="BP28" s="792"/>
      <c r="BQ28" s="792"/>
      <c r="BR28" s="792"/>
      <c r="BS28" s="792"/>
      <c r="BT28" s="792"/>
      <c r="BU28" s="792"/>
      <c r="BV28" s="793"/>
      <c r="BW28" s="782">
        <v>0</v>
      </c>
      <c r="BX28" s="782"/>
      <c r="BY28" s="782"/>
      <c r="BZ28" s="782"/>
      <c r="CA28" s="782"/>
      <c r="CB28" s="782"/>
      <c r="CC28" s="782"/>
      <c r="CD28" s="782"/>
      <c r="CE28" s="782">
        <v>0</v>
      </c>
      <c r="CF28" s="782"/>
      <c r="CG28" s="782"/>
      <c r="CH28" s="782"/>
      <c r="CI28" s="782"/>
      <c r="CJ28" s="782"/>
      <c r="CK28" s="782"/>
      <c r="CL28" s="782"/>
      <c r="CM28" s="782"/>
      <c r="CN28" s="782">
        <v>0</v>
      </c>
      <c r="CO28" s="782"/>
      <c r="CP28" s="782"/>
      <c r="CQ28" s="782"/>
      <c r="CR28" s="782"/>
      <c r="CS28" s="782"/>
      <c r="CT28" s="782"/>
      <c r="CU28" s="782"/>
      <c r="CV28" s="778">
        <f t="shared" si="1"/>
        <v>0</v>
      </c>
      <c r="CW28" s="778"/>
      <c r="CX28" s="778"/>
      <c r="CY28" s="778"/>
      <c r="CZ28" s="778"/>
      <c r="DA28" s="778"/>
      <c r="DB28" s="778"/>
      <c r="DC28" s="778"/>
      <c r="DD28" s="778"/>
      <c r="DE28" s="779"/>
    </row>
    <row r="29" spans="1:125" s="3" customFormat="1" ht="23.25" customHeight="1" x14ac:dyDescent="0.2">
      <c r="A29" s="783"/>
      <c r="B29" s="784"/>
      <c r="C29" s="784"/>
      <c r="D29" s="784"/>
      <c r="E29" s="784"/>
      <c r="F29" s="784"/>
      <c r="G29" s="784"/>
      <c r="H29" s="784"/>
      <c r="I29" s="784"/>
      <c r="J29" s="784"/>
      <c r="K29" s="784"/>
      <c r="L29" s="784"/>
      <c r="M29" s="784"/>
      <c r="N29" s="784"/>
      <c r="O29" s="784"/>
      <c r="P29" s="785"/>
      <c r="Q29" s="785"/>
      <c r="R29" s="785"/>
      <c r="S29" s="785"/>
      <c r="T29" s="785"/>
      <c r="U29" s="785"/>
      <c r="V29" s="785"/>
      <c r="W29" s="785"/>
      <c r="X29" s="785"/>
      <c r="Y29" s="785"/>
      <c r="Z29" s="785"/>
      <c r="AA29" s="785"/>
      <c r="AB29" s="785"/>
      <c r="AC29" s="785"/>
      <c r="AD29" s="786"/>
      <c r="AE29" s="786"/>
      <c r="AF29" s="786"/>
      <c r="AG29" s="787"/>
      <c r="AH29" s="787"/>
      <c r="AI29" s="787"/>
      <c r="AJ29" s="787"/>
      <c r="AK29" s="788">
        <v>0</v>
      </c>
      <c r="AL29" s="789"/>
      <c r="AM29" s="789"/>
      <c r="AN29" s="789"/>
      <c r="AO29" s="789"/>
      <c r="AP29" s="790"/>
      <c r="AQ29" s="778">
        <f t="shared" si="2"/>
        <v>0</v>
      </c>
      <c r="AR29" s="778"/>
      <c r="AS29" s="778"/>
      <c r="AT29" s="778"/>
      <c r="AU29" s="778"/>
      <c r="AV29" s="778"/>
      <c r="AW29" s="778"/>
      <c r="AX29" s="778"/>
      <c r="AY29" s="791">
        <v>0</v>
      </c>
      <c r="AZ29" s="792"/>
      <c r="BA29" s="792"/>
      <c r="BB29" s="792"/>
      <c r="BC29" s="792"/>
      <c r="BD29" s="792"/>
      <c r="BE29" s="792"/>
      <c r="BF29" s="793"/>
      <c r="BG29" s="782">
        <v>0</v>
      </c>
      <c r="BH29" s="782"/>
      <c r="BI29" s="782"/>
      <c r="BJ29" s="782"/>
      <c r="BK29" s="782"/>
      <c r="BL29" s="782"/>
      <c r="BM29" s="782"/>
      <c r="BN29" s="782"/>
      <c r="BO29" s="791">
        <f t="shared" si="3"/>
        <v>0</v>
      </c>
      <c r="BP29" s="792"/>
      <c r="BQ29" s="792"/>
      <c r="BR29" s="792"/>
      <c r="BS29" s="792"/>
      <c r="BT29" s="792"/>
      <c r="BU29" s="792"/>
      <c r="BV29" s="793"/>
      <c r="BW29" s="782">
        <v>0</v>
      </c>
      <c r="BX29" s="782"/>
      <c r="BY29" s="782"/>
      <c r="BZ29" s="782"/>
      <c r="CA29" s="782"/>
      <c r="CB29" s="782"/>
      <c r="CC29" s="782"/>
      <c r="CD29" s="782"/>
      <c r="CE29" s="782">
        <v>0</v>
      </c>
      <c r="CF29" s="782"/>
      <c r="CG29" s="782"/>
      <c r="CH29" s="782"/>
      <c r="CI29" s="782"/>
      <c r="CJ29" s="782"/>
      <c r="CK29" s="782"/>
      <c r="CL29" s="782"/>
      <c r="CM29" s="782"/>
      <c r="CN29" s="782">
        <v>0</v>
      </c>
      <c r="CO29" s="782"/>
      <c r="CP29" s="782"/>
      <c r="CQ29" s="782"/>
      <c r="CR29" s="782"/>
      <c r="CS29" s="782"/>
      <c r="CT29" s="782"/>
      <c r="CU29" s="782"/>
      <c r="CV29" s="778">
        <f t="shared" si="1"/>
        <v>0</v>
      </c>
      <c r="CW29" s="778"/>
      <c r="CX29" s="778"/>
      <c r="CY29" s="778"/>
      <c r="CZ29" s="778"/>
      <c r="DA29" s="778"/>
      <c r="DB29" s="778"/>
      <c r="DC29" s="778"/>
      <c r="DD29" s="778"/>
      <c r="DE29" s="779"/>
    </row>
    <row r="30" spans="1:125" s="3" customFormat="1" ht="23.25" customHeight="1" x14ac:dyDescent="0.2">
      <c r="A30" s="830"/>
      <c r="B30" s="831"/>
      <c r="C30" s="831"/>
      <c r="D30" s="831"/>
      <c r="E30" s="831"/>
      <c r="F30" s="831"/>
      <c r="G30" s="831"/>
      <c r="H30" s="831"/>
      <c r="I30" s="831"/>
      <c r="J30" s="831"/>
      <c r="K30" s="831"/>
      <c r="L30" s="831"/>
      <c r="M30" s="831"/>
      <c r="N30" s="831"/>
      <c r="O30" s="832"/>
      <c r="P30" s="785"/>
      <c r="Q30" s="785"/>
      <c r="R30" s="785"/>
      <c r="S30" s="785"/>
      <c r="T30" s="785"/>
      <c r="U30" s="785"/>
      <c r="V30" s="785"/>
      <c r="W30" s="785"/>
      <c r="X30" s="785"/>
      <c r="Y30" s="785"/>
      <c r="Z30" s="785"/>
      <c r="AA30" s="785"/>
      <c r="AB30" s="785"/>
      <c r="AC30" s="785"/>
      <c r="AD30" s="786"/>
      <c r="AE30" s="786"/>
      <c r="AF30" s="786"/>
      <c r="AG30" s="787"/>
      <c r="AH30" s="787"/>
      <c r="AI30" s="787"/>
      <c r="AJ30" s="787"/>
      <c r="AK30" s="788">
        <v>0</v>
      </c>
      <c r="AL30" s="789"/>
      <c r="AM30" s="789"/>
      <c r="AN30" s="789"/>
      <c r="AO30" s="789"/>
      <c r="AP30" s="790"/>
      <c r="AQ30" s="778">
        <f t="shared" si="2"/>
        <v>0</v>
      </c>
      <c r="AR30" s="778"/>
      <c r="AS30" s="778"/>
      <c r="AT30" s="778"/>
      <c r="AU30" s="778"/>
      <c r="AV30" s="778"/>
      <c r="AW30" s="778"/>
      <c r="AX30" s="778"/>
      <c r="AY30" s="791">
        <v>0</v>
      </c>
      <c r="AZ30" s="792"/>
      <c r="BA30" s="792"/>
      <c r="BB30" s="792"/>
      <c r="BC30" s="792"/>
      <c r="BD30" s="792"/>
      <c r="BE30" s="792"/>
      <c r="BF30" s="793"/>
      <c r="BG30" s="782">
        <v>0</v>
      </c>
      <c r="BH30" s="782"/>
      <c r="BI30" s="782"/>
      <c r="BJ30" s="782"/>
      <c r="BK30" s="782"/>
      <c r="BL30" s="782"/>
      <c r="BM30" s="782"/>
      <c r="BN30" s="782"/>
      <c r="BO30" s="791">
        <f t="shared" si="3"/>
        <v>0</v>
      </c>
      <c r="BP30" s="792"/>
      <c r="BQ30" s="792"/>
      <c r="BR30" s="792"/>
      <c r="BS30" s="792"/>
      <c r="BT30" s="792"/>
      <c r="BU30" s="792"/>
      <c r="BV30" s="793"/>
      <c r="BW30" s="782">
        <v>0</v>
      </c>
      <c r="BX30" s="782"/>
      <c r="BY30" s="782"/>
      <c r="BZ30" s="782"/>
      <c r="CA30" s="782"/>
      <c r="CB30" s="782"/>
      <c r="CC30" s="782"/>
      <c r="CD30" s="782"/>
      <c r="CE30" s="782">
        <v>0</v>
      </c>
      <c r="CF30" s="782"/>
      <c r="CG30" s="782"/>
      <c r="CH30" s="782"/>
      <c r="CI30" s="782"/>
      <c r="CJ30" s="782"/>
      <c r="CK30" s="782"/>
      <c r="CL30" s="782"/>
      <c r="CM30" s="782"/>
      <c r="CN30" s="782">
        <v>0</v>
      </c>
      <c r="CO30" s="782"/>
      <c r="CP30" s="782"/>
      <c r="CQ30" s="782"/>
      <c r="CR30" s="782"/>
      <c r="CS30" s="782"/>
      <c r="CT30" s="782"/>
      <c r="CU30" s="782"/>
      <c r="CV30" s="778">
        <f t="shared" si="1"/>
        <v>0</v>
      </c>
      <c r="CW30" s="778"/>
      <c r="CX30" s="778"/>
      <c r="CY30" s="778"/>
      <c r="CZ30" s="778"/>
      <c r="DA30" s="778"/>
      <c r="DB30" s="778"/>
      <c r="DC30" s="778"/>
      <c r="DD30" s="778"/>
      <c r="DE30" s="779"/>
      <c r="DS30" s="81"/>
    </row>
    <row r="31" spans="1:125" s="3" customFormat="1" ht="23.25" customHeight="1" x14ac:dyDescent="0.2">
      <c r="A31" s="830"/>
      <c r="B31" s="831"/>
      <c r="C31" s="831"/>
      <c r="D31" s="831"/>
      <c r="E31" s="831"/>
      <c r="F31" s="831"/>
      <c r="G31" s="831"/>
      <c r="H31" s="831"/>
      <c r="I31" s="831"/>
      <c r="J31" s="831"/>
      <c r="K31" s="831"/>
      <c r="L31" s="831"/>
      <c r="M31" s="831"/>
      <c r="N31" s="831"/>
      <c r="O31" s="832"/>
      <c r="P31" s="785"/>
      <c r="Q31" s="785"/>
      <c r="R31" s="785"/>
      <c r="S31" s="785"/>
      <c r="T31" s="785"/>
      <c r="U31" s="785"/>
      <c r="V31" s="785"/>
      <c r="W31" s="785"/>
      <c r="X31" s="785"/>
      <c r="Y31" s="785"/>
      <c r="Z31" s="785"/>
      <c r="AA31" s="785"/>
      <c r="AB31" s="785"/>
      <c r="AC31" s="785"/>
      <c r="AD31" s="786"/>
      <c r="AE31" s="786"/>
      <c r="AF31" s="786"/>
      <c r="AG31" s="787"/>
      <c r="AH31" s="787"/>
      <c r="AI31" s="787"/>
      <c r="AJ31" s="787"/>
      <c r="AK31" s="788">
        <v>0</v>
      </c>
      <c r="AL31" s="789"/>
      <c r="AM31" s="789"/>
      <c r="AN31" s="789"/>
      <c r="AO31" s="789"/>
      <c r="AP31" s="790"/>
      <c r="AQ31" s="778">
        <f t="shared" si="2"/>
        <v>0</v>
      </c>
      <c r="AR31" s="778"/>
      <c r="AS31" s="778"/>
      <c r="AT31" s="778"/>
      <c r="AU31" s="778"/>
      <c r="AV31" s="778"/>
      <c r="AW31" s="778"/>
      <c r="AX31" s="778"/>
      <c r="AY31" s="791">
        <v>0</v>
      </c>
      <c r="AZ31" s="792"/>
      <c r="BA31" s="792"/>
      <c r="BB31" s="792"/>
      <c r="BC31" s="792"/>
      <c r="BD31" s="792"/>
      <c r="BE31" s="792"/>
      <c r="BF31" s="793"/>
      <c r="BG31" s="782">
        <v>0</v>
      </c>
      <c r="BH31" s="782"/>
      <c r="BI31" s="782"/>
      <c r="BJ31" s="782"/>
      <c r="BK31" s="782"/>
      <c r="BL31" s="782"/>
      <c r="BM31" s="782"/>
      <c r="BN31" s="782"/>
      <c r="BO31" s="791">
        <f t="shared" si="3"/>
        <v>0</v>
      </c>
      <c r="BP31" s="792"/>
      <c r="BQ31" s="792"/>
      <c r="BR31" s="792"/>
      <c r="BS31" s="792"/>
      <c r="BT31" s="792"/>
      <c r="BU31" s="792"/>
      <c r="BV31" s="793"/>
      <c r="BW31" s="782">
        <v>0</v>
      </c>
      <c r="BX31" s="782"/>
      <c r="BY31" s="782"/>
      <c r="BZ31" s="782"/>
      <c r="CA31" s="782"/>
      <c r="CB31" s="782"/>
      <c r="CC31" s="782"/>
      <c r="CD31" s="782"/>
      <c r="CE31" s="782">
        <v>0</v>
      </c>
      <c r="CF31" s="782"/>
      <c r="CG31" s="782"/>
      <c r="CH31" s="782"/>
      <c r="CI31" s="782"/>
      <c r="CJ31" s="782"/>
      <c r="CK31" s="782"/>
      <c r="CL31" s="782"/>
      <c r="CM31" s="782"/>
      <c r="CN31" s="782">
        <v>0</v>
      </c>
      <c r="CO31" s="782"/>
      <c r="CP31" s="782"/>
      <c r="CQ31" s="782"/>
      <c r="CR31" s="782"/>
      <c r="CS31" s="782"/>
      <c r="CT31" s="782"/>
      <c r="CU31" s="782"/>
      <c r="CV31" s="778">
        <f t="shared" si="1"/>
        <v>0</v>
      </c>
      <c r="CW31" s="778"/>
      <c r="CX31" s="778"/>
      <c r="CY31" s="778"/>
      <c r="CZ31" s="778"/>
      <c r="DA31" s="778"/>
      <c r="DB31" s="778"/>
      <c r="DC31" s="778"/>
      <c r="DD31" s="778"/>
      <c r="DE31" s="779"/>
    </row>
    <row r="32" spans="1:125" s="3" customFormat="1" ht="23.25" customHeight="1" x14ac:dyDescent="0.2">
      <c r="A32" s="830"/>
      <c r="B32" s="831"/>
      <c r="C32" s="831"/>
      <c r="D32" s="831"/>
      <c r="E32" s="831"/>
      <c r="F32" s="831"/>
      <c r="G32" s="831"/>
      <c r="H32" s="831"/>
      <c r="I32" s="831"/>
      <c r="J32" s="831"/>
      <c r="K32" s="831"/>
      <c r="L32" s="831"/>
      <c r="M32" s="831"/>
      <c r="N32" s="831"/>
      <c r="O32" s="832"/>
      <c r="P32" s="785"/>
      <c r="Q32" s="785"/>
      <c r="R32" s="785"/>
      <c r="S32" s="785"/>
      <c r="T32" s="785"/>
      <c r="U32" s="785"/>
      <c r="V32" s="785"/>
      <c r="W32" s="785"/>
      <c r="X32" s="785"/>
      <c r="Y32" s="785"/>
      <c r="Z32" s="785"/>
      <c r="AA32" s="785"/>
      <c r="AB32" s="785"/>
      <c r="AC32" s="785"/>
      <c r="AD32" s="786"/>
      <c r="AE32" s="786"/>
      <c r="AF32" s="786"/>
      <c r="AG32" s="787"/>
      <c r="AH32" s="787"/>
      <c r="AI32" s="787"/>
      <c r="AJ32" s="787"/>
      <c r="AK32" s="788">
        <v>0</v>
      </c>
      <c r="AL32" s="789"/>
      <c r="AM32" s="789"/>
      <c r="AN32" s="789"/>
      <c r="AO32" s="789"/>
      <c r="AP32" s="790"/>
      <c r="AQ32" s="778">
        <f t="shared" si="2"/>
        <v>0</v>
      </c>
      <c r="AR32" s="778"/>
      <c r="AS32" s="778"/>
      <c r="AT32" s="778"/>
      <c r="AU32" s="778"/>
      <c r="AV32" s="778"/>
      <c r="AW32" s="778"/>
      <c r="AX32" s="778"/>
      <c r="AY32" s="791">
        <v>0</v>
      </c>
      <c r="AZ32" s="792"/>
      <c r="BA32" s="792"/>
      <c r="BB32" s="792"/>
      <c r="BC32" s="792"/>
      <c r="BD32" s="792"/>
      <c r="BE32" s="792"/>
      <c r="BF32" s="793"/>
      <c r="BG32" s="782">
        <v>0</v>
      </c>
      <c r="BH32" s="782"/>
      <c r="BI32" s="782"/>
      <c r="BJ32" s="782"/>
      <c r="BK32" s="782"/>
      <c r="BL32" s="782"/>
      <c r="BM32" s="782"/>
      <c r="BN32" s="782"/>
      <c r="BO32" s="791">
        <f t="shared" si="3"/>
        <v>0</v>
      </c>
      <c r="BP32" s="792"/>
      <c r="BQ32" s="792"/>
      <c r="BR32" s="792"/>
      <c r="BS32" s="792"/>
      <c r="BT32" s="792"/>
      <c r="BU32" s="792"/>
      <c r="BV32" s="793"/>
      <c r="BW32" s="782">
        <v>0</v>
      </c>
      <c r="BX32" s="782"/>
      <c r="BY32" s="782"/>
      <c r="BZ32" s="782"/>
      <c r="CA32" s="782"/>
      <c r="CB32" s="782"/>
      <c r="CC32" s="782"/>
      <c r="CD32" s="782"/>
      <c r="CE32" s="782">
        <v>0</v>
      </c>
      <c r="CF32" s="782"/>
      <c r="CG32" s="782"/>
      <c r="CH32" s="782"/>
      <c r="CI32" s="782"/>
      <c r="CJ32" s="782"/>
      <c r="CK32" s="782"/>
      <c r="CL32" s="782"/>
      <c r="CM32" s="782"/>
      <c r="CN32" s="782">
        <v>0</v>
      </c>
      <c r="CO32" s="782"/>
      <c r="CP32" s="782"/>
      <c r="CQ32" s="782"/>
      <c r="CR32" s="782"/>
      <c r="CS32" s="782"/>
      <c r="CT32" s="782"/>
      <c r="CU32" s="782"/>
      <c r="CV32" s="778">
        <f t="shared" si="1"/>
        <v>0</v>
      </c>
      <c r="CW32" s="778"/>
      <c r="CX32" s="778"/>
      <c r="CY32" s="778"/>
      <c r="CZ32" s="778"/>
      <c r="DA32" s="778"/>
      <c r="DB32" s="778"/>
      <c r="DC32" s="778"/>
      <c r="DD32" s="778"/>
      <c r="DE32" s="779"/>
    </row>
    <row r="33" spans="1:123" s="3" customFormat="1" ht="23.25" customHeight="1" x14ac:dyDescent="0.2">
      <c r="A33" s="830"/>
      <c r="B33" s="831"/>
      <c r="C33" s="831"/>
      <c r="D33" s="831"/>
      <c r="E33" s="831"/>
      <c r="F33" s="831"/>
      <c r="G33" s="831"/>
      <c r="H33" s="831"/>
      <c r="I33" s="831"/>
      <c r="J33" s="831"/>
      <c r="K33" s="831"/>
      <c r="L33" s="831"/>
      <c r="M33" s="831"/>
      <c r="N33" s="831"/>
      <c r="O33" s="832"/>
      <c r="P33" s="785"/>
      <c r="Q33" s="785"/>
      <c r="R33" s="785"/>
      <c r="S33" s="785"/>
      <c r="T33" s="785"/>
      <c r="U33" s="785"/>
      <c r="V33" s="785"/>
      <c r="W33" s="785"/>
      <c r="X33" s="785"/>
      <c r="Y33" s="785"/>
      <c r="Z33" s="785"/>
      <c r="AA33" s="785"/>
      <c r="AB33" s="785"/>
      <c r="AC33" s="785"/>
      <c r="AD33" s="786"/>
      <c r="AE33" s="786"/>
      <c r="AF33" s="786"/>
      <c r="AG33" s="787"/>
      <c r="AH33" s="787"/>
      <c r="AI33" s="787"/>
      <c r="AJ33" s="787"/>
      <c r="AK33" s="788">
        <v>0</v>
      </c>
      <c r="AL33" s="789"/>
      <c r="AM33" s="789"/>
      <c r="AN33" s="789"/>
      <c r="AO33" s="789"/>
      <c r="AP33" s="790"/>
      <c r="AQ33" s="778">
        <f t="shared" si="2"/>
        <v>0</v>
      </c>
      <c r="AR33" s="778"/>
      <c r="AS33" s="778"/>
      <c r="AT33" s="778"/>
      <c r="AU33" s="778"/>
      <c r="AV33" s="778"/>
      <c r="AW33" s="778"/>
      <c r="AX33" s="778"/>
      <c r="AY33" s="791">
        <v>0</v>
      </c>
      <c r="AZ33" s="792"/>
      <c r="BA33" s="792"/>
      <c r="BB33" s="792"/>
      <c r="BC33" s="792"/>
      <c r="BD33" s="792"/>
      <c r="BE33" s="792"/>
      <c r="BF33" s="793"/>
      <c r="BG33" s="782">
        <v>0</v>
      </c>
      <c r="BH33" s="782"/>
      <c r="BI33" s="782"/>
      <c r="BJ33" s="782"/>
      <c r="BK33" s="782"/>
      <c r="BL33" s="782"/>
      <c r="BM33" s="782"/>
      <c r="BN33" s="782"/>
      <c r="BO33" s="791">
        <f t="shared" si="3"/>
        <v>0</v>
      </c>
      <c r="BP33" s="792"/>
      <c r="BQ33" s="792"/>
      <c r="BR33" s="792"/>
      <c r="BS33" s="792"/>
      <c r="BT33" s="792"/>
      <c r="BU33" s="792"/>
      <c r="BV33" s="793"/>
      <c r="BW33" s="782">
        <v>0</v>
      </c>
      <c r="BX33" s="782"/>
      <c r="BY33" s="782"/>
      <c r="BZ33" s="782"/>
      <c r="CA33" s="782"/>
      <c r="CB33" s="782"/>
      <c r="CC33" s="782"/>
      <c r="CD33" s="782"/>
      <c r="CE33" s="782">
        <v>0</v>
      </c>
      <c r="CF33" s="782"/>
      <c r="CG33" s="782"/>
      <c r="CH33" s="782"/>
      <c r="CI33" s="782"/>
      <c r="CJ33" s="782"/>
      <c r="CK33" s="782"/>
      <c r="CL33" s="782"/>
      <c r="CM33" s="782"/>
      <c r="CN33" s="782">
        <v>0</v>
      </c>
      <c r="CO33" s="782"/>
      <c r="CP33" s="782"/>
      <c r="CQ33" s="782"/>
      <c r="CR33" s="782"/>
      <c r="CS33" s="782"/>
      <c r="CT33" s="782"/>
      <c r="CU33" s="782"/>
      <c r="CV33" s="778">
        <f t="shared" si="1"/>
        <v>0</v>
      </c>
      <c r="CW33" s="778"/>
      <c r="CX33" s="778"/>
      <c r="CY33" s="778"/>
      <c r="CZ33" s="778"/>
      <c r="DA33" s="778"/>
      <c r="DB33" s="778"/>
      <c r="DC33" s="778"/>
      <c r="DD33" s="778"/>
      <c r="DE33" s="779"/>
    </row>
    <row r="34" spans="1:123" s="3" customFormat="1" ht="23.25" customHeight="1" x14ac:dyDescent="0.2">
      <c r="A34" s="830"/>
      <c r="B34" s="831"/>
      <c r="C34" s="831"/>
      <c r="D34" s="831"/>
      <c r="E34" s="831"/>
      <c r="F34" s="831"/>
      <c r="G34" s="831"/>
      <c r="H34" s="831"/>
      <c r="I34" s="831"/>
      <c r="J34" s="831"/>
      <c r="K34" s="831"/>
      <c r="L34" s="831"/>
      <c r="M34" s="831"/>
      <c r="N34" s="831"/>
      <c r="O34" s="832"/>
      <c r="P34" s="785"/>
      <c r="Q34" s="785"/>
      <c r="R34" s="785"/>
      <c r="S34" s="785"/>
      <c r="T34" s="785"/>
      <c r="U34" s="785"/>
      <c r="V34" s="785"/>
      <c r="W34" s="785"/>
      <c r="X34" s="785"/>
      <c r="Y34" s="785"/>
      <c r="Z34" s="785"/>
      <c r="AA34" s="785"/>
      <c r="AB34" s="785"/>
      <c r="AC34" s="785"/>
      <c r="AD34" s="786"/>
      <c r="AE34" s="786"/>
      <c r="AF34" s="786"/>
      <c r="AG34" s="787"/>
      <c r="AH34" s="787"/>
      <c r="AI34" s="787"/>
      <c r="AJ34" s="787"/>
      <c r="AK34" s="788">
        <v>0</v>
      </c>
      <c r="AL34" s="789"/>
      <c r="AM34" s="789"/>
      <c r="AN34" s="789"/>
      <c r="AO34" s="789"/>
      <c r="AP34" s="790"/>
      <c r="AQ34" s="778">
        <f>AG34*AK34*12</f>
        <v>0</v>
      </c>
      <c r="AR34" s="778"/>
      <c r="AS34" s="778"/>
      <c r="AT34" s="778"/>
      <c r="AU34" s="778"/>
      <c r="AV34" s="778"/>
      <c r="AW34" s="778"/>
      <c r="AX34" s="778"/>
      <c r="AY34" s="791">
        <v>0</v>
      </c>
      <c r="AZ34" s="792"/>
      <c r="BA34" s="792"/>
      <c r="BB34" s="792"/>
      <c r="BC34" s="792"/>
      <c r="BD34" s="792"/>
      <c r="BE34" s="792"/>
      <c r="BF34" s="793"/>
      <c r="BG34" s="782">
        <v>0</v>
      </c>
      <c r="BH34" s="782"/>
      <c r="BI34" s="782"/>
      <c r="BJ34" s="782"/>
      <c r="BK34" s="782"/>
      <c r="BL34" s="782"/>
      <c r="BM34" s="782"/>
      <c r="BN34" s="782"/>
      <c r="BO34" s="791">
        <f t="shared" si="3"/>
        <v>0</v>
      </c>
      <c r="BP34" s="792"/>
      <c r="BQ34" s="792"/>
      <c r="BR34" s="792"/>
      <c r="BS34" s="792"/>
      <c r="BT34" s="792"/>
      <c r="BU34" s="792"/>
      <c r="BV34" s="793"/>
      <c r="BW34" s="782">
        <v>0</v>
      </c>
      <c r="BX34" s="782"/>
      <c r="BY34" s="782"/>
      <c r="BZ34" s="782"/>
      <c r="CA34" s="782"/>
      <c r="CB34" s="782"/>
      <c r="CC34" s="782"/>
      <c r="CD34" s="782"/>
      <c r="CE34" s="782">
        <v>0</v>
      </c>
      <c r="CF34" s="782"/>
      <c r="CG34" s="782"/>
      <c r="CH34" s="782"/>
      <c r="CI34" s="782"/>
      <c r="CJ34" s="782"/>
      <c r="CK34" s="782"/>
      <c r="CL34" s="782"/>
      <c r="CM34" s="782"/>
      <c r="CN34" s="782">
        <v>0</v>
      </c>
      <c r="CO34" s="782"/>
      <c r="CP34" s="782"/>
      <c r="CQ34" s="782"/>
      <c r="CR34" s="782"/>
      <c r="CS34" s="782"/>
      <c r="CT34" s="782"/>
      <c r="CU34" s="782"/>
      <c r="CV34" s="778">
        <f>SUM(AQ34:CU34)</f>
        <v>0</v>
      </c>
      <c r="CW34" s="778"/>
      <c r="CX34" s="778"/>
      <c r="CY34" s="778"/>
      <c r="CZ34" s="778"/>
      <c r="DA34" s="778"/>
      <c r="DB34" s="778"/>
      <c r="DC34" s="778"/>
      <c r="DD34" s="778"/>
      <c r="DE34" s="779"/>
      <c r="DS34" s="81"/>
    </row>
    <row r="35" spans="1:123" s="3" customFormat="1" ht="23.25" customHeight="1" x14ac:dyDescent="0.2">
      <c r="A35" s="830"/>
      <c r="B35" s="831"/>
      <c r="C35" s="831"/>
      <c r="D35" s="831"/>
      <c r="E35" s="831"/>
      <c r="F35" s="831"/>
      <c r="G35" s="831"/>
      <c r="H35" s="831"/>
      <c r="I35" s="831"/>
      <c r="J35" s="831"/>
      <c r="K35" s="831"/>
      <c r="L35" s="831"/>
      <c r="M35" s="831"/>
      <c r="N35" s="831"/>
      <c r="O35" s="832"/>
      <c r="P35" s="785"/>
      <c r="Q35" s="785"/>
      <c r="R35" s="785"/>
      <c r="S35" s="785"/>
      <c r="T35" s="785"/>
      <c r="U35" s="785"/>
      <c r="V35" s="785"/>
      <c r="W35" s="785"/>
      <c r="X35" s="785"/>
      <c r="Y35" s="785"/>
      <c r="Z35" s="785"/>
      <c r="AA35" s="785"/>
      <c r="AB35" s="785"/>
      <c r="AC35" s="785"/>
      <c r="AD35" s="786"/>
      <c r="AE35" s="786"/>
      <c r="AF35" s="786"/>
      <c r="AG35" s="787"/>
      <c r="AH35" s="787"/>
      <c r="AI35" s="787"/>
      <c r="AJ35" s="787"/>
      <c r="AK35" s="788">
        <v>0</v>
      </c>
      <c r="AL35" s="789"/>
      <c r="AM35" s="789"/>
      <c r="AN35" s="789"/>
      <c r="AO35" s="789"/>
      <c r="AP35" s="790"/>
      <c r="AQ35" s="778">
        <f t="shared" si="2"/>
        <v>0</v>
      </c>
      <c r="AR35" s="778"/>
      <c r="AS35" s="778"/>
      <c r="AT35" s="778"/>
      <c r="AU35" s="778"/>
      <c r="AV35" s="778"/>
      <c r="AW35" s="778"/>
      <c r="AX35" s="778"/>
      <c r="AY35" s="791">
        <v>0</v>
      </c>
      <c r="AZ35" s="792"/>
      <c r="BA35" s="792"/>
      <c r="BB35" s="792"/>
      <c r="BC35" s="792"/>
      <c r="BD35" s="792"/>
      <c r="BE35" s="792"/>
      <c r="BF35" s="793"/>
      <c r="BG35" s="782">
        <v>0</v>
      </c>
      <c r="BH35" s="782"/>
      <c r="BI35" s="782"/>
      <c r="BJ35" s="782"/>
      <c r="BK35" s="782"/>
      <c r="BL35" s="782"/>
      <c r="BM35" s="782"/>
      <c r="BN35" s="782"/>
      <c r="BO35" s="791">
        <f t="shared" si="3"/>
        <v>0</v>
      </c>
      <c r="BP35" s="792"/>
      <c r="BQ35" s="792"/>
      <c r="BR35" s="792"/>
      <c r="BS35" s="792"/>
      <c r="BT35" s="792"/>
      <c r="BU35" s="792"/>
      <c r="BV35" s="793"/>
      <c r="BW35" s="782">
        <v>0</v>
      </c>
      <c r="BX35" s="782"/>
      <c r="BY35" s="782"/>
      <c r="BZ35" s="782"/>
      <c r="CA35" s="782"/>
      <c r="CB35" s="782"/>
      <c r="CC35" s="782"/>
      <c r="CD35" s="782"/>
      <c r="CE35" s="782">
        <v>0</v>
      </c>
      <c r="CF35" s="782"/>
      <c r="CG35" s="782"/>
      <c r="CH35" s="782"/>
      <c r="CI35" s="782"/>
      <c r="CJ35" s="782"/>
      <c r="CK35" s="782"/>
      <c r="CL35" s="782"/>
      <c r="CM35" s="782"/>
      <c r="CN35" s="782">
        <v>0</v>
      </c>
      <c r="CO35" s="782"/>
      <c r="CP35" s="782"/>
      <c r="CQ35" s="782"/>
      <c r="CR35" s="782"/>
      <c r="CS35" s="782"/>
      <c r="CT35" s="782"/>
      <c r="CU35" s="782"/>
      <c r="CV35" s="778">
        <f t="shared" si="1"/>
        <v>0</v>
      </c>
      <c r="CW35" s="778"/>
      <c r="CX35" s="778"/>
      <c r="CY35" s="778"/>
      <c r="CZ35" s="778"/>
      <c r="DA35" s="778"/>
      <c r="DB35" s="778"/>
      <c r="DC35" s="778"/>
      <c r="DD35" s="778"/>
      <c r="DE35" s="779"/>
    </row>
    <row r="36" spans="1:123" s="3" customFormat="1" ht="23.25" customHeight="1" x14ac:dyDescent="0.2">
      <c r="A36" s="830"/>
      <c r="B36" s="831"/>
      <c r="C36" s="831"/>
      <c r="D36" s="831"/>
      <c r="E36" s="831"/>
      <c r="F36" s="831"/>
      <c r="G36" s="831"/>
      <c r="H36" s="831"/>
      <c r="I36" s="831"/>
      <c r="J36" s="831"/>
      <c r="K36" s="831"/>
      <c r="L36" s="831"/>
      <c r="M36" s="831"/>
      <c r="N36" s="831"/>
      <c r="O36" s="832"/>
      <c r="P36" s="840"/>
      <c r="Q36" s="841"/>
      <c r="R36" s="841"/>
      <c r="S36" s="841"/>
      <c r="T36" s="841"/>
      <c r="U36" s="841"/>
      <c r="V36" s="841"/>
      <c r="W36" s="841"/>
      <c r="X36" s="841"/>
      <c r="Y36" s="841"/>
      <c r="Z36" s="841"/>
      <c r="AA36" s="841"/>
      <c r="AB36" s="841"/>
      <c r="AC36" s="842"/>
      <c r="AD36" s="786"/>
      <c r="AE36" s="786"/>
      <c r="AF36" s="786"/>
      <c r="AG36" s="787"/>
      <c r="AH36" s="787"/>
      <c r="AI36" s="787"/>
      <c r="AJ36" s="787"/>
      <c r="AK36" s="788">
        <v>0</v>
      </c>
      <c r="AL36" s="789"/>
      <c r="AM36" s="789"/>
      <c r="AN36" s="789"/>
      <c r="AO36" s="789"/>
      <c r="AP36" s="790"/>
      <c r="AQ36" s="778">
        <f t="shared" si="2"/>
        <v>0</v>
      </c>
      <c r="AR36" s="778"/>
      <c r="AS36" s="778"/>
      <c r="AT36" s="778"/>
      <c r="AU36" s="778"/>
      <c r="AV36" s="778"/>
      <c r="AW36" s="778"/>
      <c r="AX36" s="778"/>
      <c r="AY36" s="791">
        <v>0</v>
      </c>
      <c r="AZ36" s="792"/>
      <c r="BA36" s="792"/>
      <c r="BB36" s="792"/>
      <c r="BC36" s="792"/>
      <c r="BD36" s="792"/>
      <c r="BE36" s="792"/>
      <c r="BF36" s="793"/>
      <c r="BG36" s="782">
        <v>0</v>
      </c>
      <c r="BH36" s="782"/>
      <c r="BI36" s="782"/>
      <c r="BJ36" s="782"/>
      <c r="BK36" s="782"/>
      <c r="BL36" s="782"/>
      <c r="BM36" s="782"/>
      <c r="BN36" s="782"/>
      <c r="BO36" s="791">
        <f t="shared" si="3"/>
        <v>0</v>
      </c>
      <c r="BP36" s="792"/>
      <c r="BQ36" s="792"/>
      <c r="BR36" s="792"/>
      <c r="BS36" s="792"/>
      <c r="BT36" s="792"/>
      <c r="BU36" s="792"/>
      <c r="BV36" s="793"/>
      <c r="BW36" s="782">
        <v>0</v>
      </c>
      <c r="BX36" s="782"/>
      <c r="BY36" s="782"/>
      <c r="BZ36" s="782"/>
      <c r="CA36" s="782"/>
      <c r="CB36" s="782"/>
      <c r="CC36" s="782"/>
      <c r="CD36" s="782"/>
      <c r="CE36" s="782">
        <v>0</v>
      </c>
      <c r="CF36" s="782"/>
      <c r="CG36" s="782"/>
      <c r="CH36" s="782"/>
      <c r="CI36" s="782"/>
      <c r="CJ36" s="782"/>
      <c r="CK36" s="782"/>
      <c r="CL36" s="782"/>
      <c r="CM36" s="782"/>
      <c r="CN36" s="782">
        <v>0</v>
      </c>
      <c r="CO36" s="782"/>
      <c r="CP36" s="782"/>
      <c r="CQ36" s="782"/>
      <c r="CR36" s="782"/>
      <c r="CS36" s="782"/>
      <c r="CT36" s="782"/>
      <c r="CU36" s="782"/>
      <c r="CV36" s="778">
        <f t="shared" si="1"/>
        <v>0</v>
      </c>
      <c r="CW36" s="778"/>
      <c r="CX36" s="778"/>
      <c r="CY36" s="778"/>
      <c r="CZ36" s="778"/>
      <c r="DA36" s="778"/>
      <c r="DB36" s="778"/>
      <c r="DC36" s="778"/>
      <c r="DD36" s="778"/>
      <c r="DE36" s="779"/>
    </row>
    <row r="37" spans="1:123" s="3" customFormat="1" ht="23.25" customHeight="1" x14ac:dyDescent="0.2">
      <c r="A37" s="830"/>
      <c r="B37" s="831"/>
      <c r="C37" s="831"/>
      <c r="D37" s="831"/>
      <c r="E37" s="831"/>
      <c r="F37" s="831"/>
      <c r="G37" s="831"/>
      <c r="H37" s="831"/>
      <c r="I37" s="831"/>
      <c r="J37" s="831"/>
      <c r="K37" s="831"/>
      <c r="L37" s="831"/>
      <c r="M37" s="831"/>
      <c r="N37" s="831"/>
      <c r="O37" s="832"/>
      <c r="P37" s="840"/>
      <c r="Q37" s="841"/>
      <c r="R37" s="841"/>
      <c r="S37" s="841"/>
      <c r="T37" s="841"/>
      <c r="U37" s="841"/>
      <c r="V37" s="841"/>
      <c r="W37" s="841"/>
      <c r="X37" s="841"/>
      <c r="Y37" s="841"/>
      <c r="Z37" s="841"/>
      <c r="AA37" s="841"/>
      <c r="AB37" s="841"/>
      <c r="AC37" s="842"/>
      <c r="AD37" s="786"/>
      <c r="AE37" s="786"/>
      <c r="AF37" s="786"/>
      <c r="AG37" s="787"/>
      <c r="AH37" s="787"/>
      <c r="AI37" s="787"/>
      <c r="AJ37" s="787"/>
      <c r="AK37" s="788">
        <v>0</v>
      </c>
      <c r="AL37" s="789"/>
      <c r="AM37" s="789"/>
      <c r="AN37" s="789"/>
      <c r="AO37" s="789"/>
      <c r="AP37" s="790"/>
      <c r="AQ37" s="778">
        <f t="shared" si="2"/>
        <v>0</v>
      </c>
      <c r="AR37" s="778"/>
      <c r="AS37" s="778"/>
      <c r="AT37" s="778"/>
      <c r="AU37" s="778"/>
      <c r="AV37" s="778"/>
      <c r="AW37" s="778"/>
      <c r="AX37" s="778"/>
      <c r="AY37" s="791">
        <v>0</v>
      </c>
      <c r="AZ37" s="792"/>
      <c r="BA37" s="792"/>
      <c r="BB37" s="792"/>
      <c r="BC37" s="792"/>
      <c r="BD37" s="792"/>
      <c r="BE37" s="792"/>
      <c r="BF37" s="793"/>
      <c r="BG37" s="782">
        <v>0</v>
      </c>
      <c r="BH37" s="782"/>
      <c r="BI37" s="782"/>
      <c r="BJ37" s="782"/>
      <c r="BK37" s="782"/>
      <c r="BL37" s="782"/>
      <c r="BM37" s="782"/>
      <c r="BN37" s="782"/>
      <c r="BO37" s="791">
        <f t="shared" si="3"/>
        <v>0</v>
      </c>
      <c r="BP37" s="792"/>
      <c r="BQ37" s="792"/>
      <c r="BR37" s="792"/>
      <c r="BS37" s="792"/>
      <c r="BT37" s="792"/>
      <c r="BU37" s="792"/>
      <c r="BV37" s="793"/>
      <c r="BW37" s="782">
        <v>0</v>
      </c>
      <c r="BX37" s="782"/>
      <c r="BY37" s="782"/>
      <c r="BZ37" s="782"/>
      <c r="CA37" s="782"/>
      <c r="CB37" s="782"/>
      <c r="CC37" s="782"/>
      <c r="CD37" s="782"/>
      <c r="CE37" s="782">
        <v>0</v>
      </c>
      <c r="CF37" s="782"/>
      <c r="CG37" s="782"/>
      <c r="CH37" s="782"/>
      <c r="CI37" s="782"/>
      <c r="CJ37" s="782"/>
      <c r="CK37" s="782"/>
      <c r="CL37" s="782"/>
      <c r="CM37" s="782"/>
      <c r="CN37" s="782">
        <v>0</v>
      </c>
      <c r="CO37" s="782"/>
      <c r="CP37" s="782"/>
      <c r="CQ37" s="782"/>
      <c r="CR37" s="782"/>
      <c r="CS37" s="782"/>
      <c r="CT37" s="782"/>
      <c r="CU37" s="782"/>
      <c r="CV37" s="778">
        <f t="shared" si="1"/>
        <v>0</v>
      </c>
      <c r="CW37" s="778"/>
      <c r="CX37" s="778"/>
      <c r="CY37" s="778"/>
      <c r="CZ37" s="778"/>
      <c r="DA37" s="778"/>
      <c r="DB37" s="778"/>
      <c r="DC37" s="778"/>
      <c r="DD37" s="778"/>
      <c r="DE37" s="779"/>
    </row>
    <row r="38" spans="1:123" s="3" customFormat="1" ht="23.25" customHeight="1" x14ac:dyDescent="0.2">
      <c r="A38" s="830"/>
      <c r="B38" s="831"/>
      <c r="C38" s="831"/>
      <c r="D38" s="831"/>
      <c r="E38" s="831"/>
      <c r="F38" s="831"/>
      <c r="G38" s="831"/>
      <c r="H38" s="831"/>
      <c r="I38" s="831"/>
      <c r="J38" s="831"/>
      <c r="K38" s="831"/>
      <c r="L38" s="831"/>
      <c r="M38" s="831"/>
      <c r="N38" s="831"/>
      <c r="O38" s="832"/>
      <c r="P38" s="840"/>
      <c r="Q38" s="841"/>
      <c r="R38" s="841"/>
      <c r="S38" s="841"/>
      <c r="T38" s="841"/>
      <c r="U38" s="841"/>
      <c r="V38" s="841"/>
      <c r="W38" s="841"/>
      <c r="X38" s="841"/>
      <c r="Y38" s="841"/>
      <c r="Z38" s="841"/>
      <c r="AA38" s="841"/>
      <c r="AB38" s="841"/>
      <c r="AC38" s="842"/>
      <c r="AD38" s="786"/>
      <c r="AE38" s="786"/>
      <c r="AF38" s="786"/>
      <c r="AG38" s="787"/>
      <c r="AH38" s="787"/>
      <c r="AI38" s="787"/>
      <c r="AJ38" s="787"/>
      <c r="AK38" s="788">
        <v>0</v>
      </c>
      <c r="AL38" s="789"/>
      <c r="AM38" s="789"/>
      <c r="AN38" s="789"/>
      <c r="AO38" s="789"/>
      <c r="AP38" s="790"/>
      <c r="AQ38" s="778">
        <f t="shared" si="2"/>
        <v>0</v>
      </c>
      <c r="AR38" s="778"/>
      <c r="AS38" s="778"/>
      <c r="AT38" s="778"/>
      <c r="AU38" s="778"/>
      <c r="AV38" s="778"/>
      <c r="AW38" s="778"/>
      <c r="AX38" s="778"/>
      <c r="AY38" s="791">
        <v>0</v>
      </c>
      <c r="AZ38" s="792"/>
      <c r="BA38" s="792"/>
      <c r="BB38" s="792"/>
      <c r="BC38" s="792"/>
      <c r="BD38" s="792"/>
      <c r="BE38" s="792"/>
      <c r="BF38" s="793"/>
      <c r="BG38" s="782">
        <v>0</v>
      </c>
      <c r="BH38" s="782"/>
      <c r="BI38" s="782"/>
      <c r="BJ38" s="782"/>
      <c r="BK38" s="782"/>
      <c r="BL38" s="782"/>
      <c r="BM38" s="782"/>
      <c r="BN38" s="782"/>
      <c r="BO38" s="791">
        <f t="shared" si="3"/>
        <v>0</v>
      </c>
      <c r="BP38" s="792"/>
      <c r="BQ38" s="792"/>
      <c r="BR38" s="792"/>
      <c r="BS38" s="792"/>
      <c r="BT38" s="792"/>
      <c r="BU38" s="792"/>
      <c r="BV38" s="793"/>
      <c r="BW38" s="782">
        <v>0</v>
      </c>
      <c r="BX38" s="782"/>
      <c r="BY38" s="782"/>
      <c r="BZ38" s="782"/>
      <c r="CA38" s="782"/>
      <c r="CB38" s="782"/>
      <c r="CC38" s="782"/>
      <c r="CD38" s="782"/>
      <c r="CE38" s="782">
        <v>0</v>
      </c>
      <c r="CF38" s="782"/>
      <c r="CG38" s="782"/>
      <c r="CH38" s="782"/>
      <c r="CI38" s="782"/>
      <c r="CJ38" s="782"/>
      <c r="CK38" s="782"/>
      <c r="CL38" s="782"/>
      <c r="CM38" s="782"/>
      <c r="CN38" s="782">
        <v>0</v>
      </c>
      <c r="CO38" s="782"/>
      <c r="CP38" s="782"/>
      <c r="CQ38" s="782"/>
      <c r="CR38" s="782"/>
      <c r="CS38" s="782"/>
      <c r="CT38" s="782"/>
      <c r="CU38" s="782"/>
      <c r="CV38" s="778">
        <f t="shared" si="1"/>
        <v>0</v>
      </c>
      <c r="CW38" s="778"/>
      <c r="CX38" s="778"/>
      <c r="CY38" s="778"/>
      <c r="CZ38" s="778"/>
      <c r="DA38" s="778"/>
      <c r="DB38" s="778"/>
      <c r="DC38" s="778"/>
      <c r="DD38" s="778"/>
      <c r="DE38" s="779"/>
    </row>
    <row r="39" spans="1:123" s="3" customFormat="1" ht="23.25" customHeight="1" x14ac:dyDescent="0.2">
      <c r="A39" s="830"/>
      <c r="B39" s="831"/>
      <c r="C39" s="831"/>
      <c r="D39" s="831"/>
      <c r="E39" s="831"/>
      <c r="F39" s="831"/>
      <c r="G39" s="831"/>
      <c r="H39" s="831"/>
      <c r="I39" s="831"/>
      <c r="J39" s="831"/>
      <c r="K39" s="831"/>
      <c r="L39" s="831"/>
      <c r="M39" s="831"/>
      <c r="N39" s="831"/>
      <c r="O39" s="832"/>
      <c r="P39" s="840"/>
      <c r="Q39" s="841"/>
      <c r="R39" s="841"/>
      <c r="S39" s="841"/>
      <c r="T39" s="841"/>
      <c r="U39" s="841"/>
      <c r="V39" s="841"/>
      <c r="W39" s="841"/>
      <c r="X39" s="841"/>
      <c r="Y39" s="841"/>
      <c r="Z39" s="841"/>
      <c r="AA39" s="841"/>
      <c r="AB39" s="841"/>
      <c r="AC39" s="842"/>
      <c r="AD39" s="786"/>
      <c r="AE39" s="786"/>
      <c r="AF39" s="786"/>
      <c r="AG39" s="787"/>
      <c r="AH39" s="787"/>
      <c r="AI39" s="787"/>
      <c r="AJ39" s="787"/>
      <c r="AK39" s="788">
        <v>0</v>
      </c>
      <c r="AL39" s="789"/>
      <c r="AM39" s="789"/>
      <c r="AN39" s="789"/>
      <c r="AO39" s="789"/>
      <c r="AP39" s="790"/>
      <c r="AQ39" s="778">
        <f t="shared" si="2"/>
        <v>0</v>
      </c>
      <c r="AR39" s="778"/>
      <c r="AS39" s="778"/>
      <c r="AT39" s="778"/>
      <c r="AU39" s="778"/>
      <c r="AV39" s="778"/>
      <c r="AW39" s="778"/>
      <c r="AX39" s="778"/>
      <c r="AY39" s="791">
        <v>0</v>
      </c>
      <c r="AZ39" s="792"/>
      <c r="BA39" s="792"/>
      <c r="BB39" s="792"/>
      <c r="BC39" s="792"/>
      <c r="BD39" s="792"/>
      <c r="BE39" s="792"/>
      <c r="BF39" s="793"/>
      <c r="BG39" s="782">
        <v>0</v>
      </c>
      <c r="BH39" s="782"/>
      <c r="BI39" s="782"/>
      <c r="BJ39" s="782"/>
      <c r="BK39" s="782"/>
      <c r="BL39" s="782"/>
      <c r="BM39" s="782"/>
      <c r="BN39" s="782"/>
      <c r="BO39" s="791">
        <f t="shared" si="3"/>
        <v>0</v>
      </c>
      <c r="BP39" s="792"/>
      <c r="BQ39" s="792"/>
      <c r="BR39" s="792"/>
      <c r="BS39" s="792"/>
      <c r="BT39" s="792"/>
      <c r="BU39" s="792"/>
      <c r="BV39" s="793"/>
      <c r="BW39" s="782">
        <v>0</v>
      </c>
      <c r="BX39" s="782"/>
      <c r="BY39" s="782"/>
      <c r="BZ39" s="782"/>
      <c r="CA39" s="782"/>
      <c r="CB39" s="782"/>
      <c r="CC39" s="782"/>
      <c r="CD39" s="782"/>
      <c r="CE39" s="782">
        <v>0</v>
      </c>
      <c r="CF39" s="782"/>
      <c r="CG39" s="782"/>
      <c r="CH39" s="782"/>
      <c r="CI39" s="782"/>
      <c r="CJ39" s="782"/>
      <c r="CK39" s="782"/>
      <c r="CL39" s="782"/>
      <c r="CM39" s="782"/>
      <c r="CN39" s="782">
        <v>0</v>
      </c>
      <c r="CO39" s="782"/>
      <c r="CP39" s="782"/>
      <c r="CQ39" s="782"/>
      <c r="CR39" s="782"/>
      <c r="CS39" s="782"/>
      <c r="CT39" s="782"/>
      <c r="CU39" s="782"/>
      <c r="CV39" s="778">
        <f t="shared" si="1"/>
        <v>0</v>
      </c>
      <c r="CW39" s="778"/>
      <c r="CX39" s="778"/>
      <c r="CY39" s="778"/>
      <c r="CZ39" s="778"/>
      <c r="DA39" s="778"/>
      <c r="DB39" s="778"/>
      <c r="DC39" s="778"/>
      <c r="DD39" s="778"/>
      <c r="DE39" s="779"/>
    </row>
    <row r="40" spans="1:123" s="3" customFormat="1" ht="23.25" customHeight="1" x14ac:dyDescent="0.2">
      <c r="A40" s="830"/>
      <c r="B40" s="831"/>
      <c r="C40" s="831"/>
      <c r="D40" s="831"/>
      <c r="E40" s="831"/>
      <c r="F40" s="831"/>
      <c r="G40" s="831"/>
      <c r="H40" s="831"/>
      <c r="I40" s="831"/>
      <c r="J40" s="831"/>
      <c r="K40" s="831"/>
      <c r="L40" s="831"/>
      <c r="M40" s="831"/>
      <c r="N40" s="831"/>
      <c r="O40" s="832"/>
      <c r="P40" s="840"/>
      <c r="Q40" s="841"/>
      <c r="R40" s="841"/>
      <c r="S40" s="841"/>
      <c r="T40" s="841"/>
      <c r="U40" s="841"/>
      <c r="V40" s="841"/>
      <c r="W40" s="841"/>
      <c r="X40" s="841"/>
      <c r="Y40" s="841"/>
      <c r="Z40" s="841"/>
      <c r="AA40" s="841"/>
      <c r="AB40" s="841"/>
      <c r="AC40" s="842"/>
      <c r="AD40" s="786"/>
      <c r="AE40" s="786"/>
      <c r="AF40" s="786"/>
      <c r="AG40" s="787"/>
      <c r="AH40" s="787"/>
      <c r="AI40" s="787"/>
      <c r="AJ40" s="787"/>
      <c r="AK40" s="788">
        <v>0</v>
      </c>
      <c r="AL40" s="789"/>
      <c r="AM40" s="789"/>
      <c r="AN40" s="789"/>
      <c r="AO40" s="789"/>
      <c r="AP40" s="790"/>
      <c r="AQ40" s="778">
        <f t="shared" si="2"/>
        <v>0</v>
      </c>
      <c r="AR40" s="778"/>
      <c r="AS40" s="778"/>
      <c r="AT40" s="778"/>
      <c r="AU40" s="778"/>
      <c r="AV40" s="778"/>
      <c r="AW40" s="778"/>
      <c r="AX40" s="778"/>
      <c r="AY40" s="791">
        <v>0</v>
      </c>
      <c r="AZ40" s="792"/>
      <c r="BA40" s="792"/>
      <c r="BB40" s="792"/>
      <c r="BC40" s="792"/>
      <c r="BD40" s="792"/>
      <c r="BE40" s="792"/>
      <c r="BF40" s="793"/>
      <c r="BG40" s="782">
        <v>0</v>
      </c>
      <c r="BH40" s="782"/>
      <c r="BI40" s="782"/>
      <c r="BJ40" s="782"/>
      <c r="BK40" s="782"/>
      <c r="BL40" s="782"/>
      <c r="BM40" s="782"/>
      <c r="BN40" s="782"/>
      <c r="BO40" s="791">
        <f t="shared" si="3"/>
        <v>0</v>
      </c>
      <c r="BP40" s="792"/>
      <c r="BQ40" s="792"/>
      <c r="BR40" s="792"/>
      <c r="BS40" s="792"/>
      <c r="BT40" s="792"/>
      <c r="BU40" s="792"/>
      <c r="BV40" s="793"/>
      <c r="BW40" s="782">
        <v>0</v>
      </c>
      <c r="BX40" s="782"/>
      <c r="BY40" s="782"/>
      <c r="BZ40" s="782"/>
      <c r="CA40" s="782"/>
      <c r="CB40" s="782"/>
      <c r="CC40" s="782"/>
      <c r="CD40" s="782"/>
      <c r="CE40" s="782">
        <v>0</v>
      </c>
      <c r="CF40" s="782"/>
      <c r="CG40" s="782"/>
      <c r="CH40" s="782"/>
      <c r="CI40" s="782"/>
      <c r="CJ40" s="782"/>
      <c r="CK40" s="782"/>
      <c r="CL40" s="782"/>
      <c r="CM40" s="782"/>
      <c r="CN40" s="782">
        <v>0</v>
      </c>
      <c r="CO40" s="782"/>
      <c r="CP40" s="782"/>
      <c r="CQ40" s="782"/>
      <c r="CR40" s="782"/>
      <c r="CS40" s="782"/>
      <c r="CT40" s="782"/>
      <c r="CU40" s="782"/>
      <c r="CV40" s="778">
        <f t="shared" si="1"/>
        <v>0</v>
      </c>
      <c r="CW40" s="778"/>
      <c r="CX40" s="778"/>
      <c r="CY40" s="778"/>
      <c r="CZ40" s="778"/>
      <c r="DA40" s="778"/>
      <c r="DB40" s="778"/>
      <c r="DC40" s="778"/>
      <c r="DD40" s="778"/>
      <c r="DE40" s="779"/>
    </row>
    <row r="41" spans="1:123" s="3" customFormat="1" ht="23.25" customHeight="1" x14ac:dyDescent="0.2">
      <c r="A41" s="830"/>
      <c r="B41" s="831"/>
      <c r="C41" s="831"/>
      <c r="D41" s="831"/>
      <c r="E41" s="831"/>
      <c r="F41" s="831"/>
      <c r="G41" s="831"/>
      <c r="H41" s="831"/>
      <c r="I41" s="831"/>
      <c r="J41" s="831"/>
      <c r="K41" s="831"/>
      <c r="L41" s="831"/>
      <c r="M41" s="831"/>
      <c r="N41" s="831"/>
      <c r="O41" s="832"/>
      <c r="P41" s="840"/>
      <c r="Q41" s="841"/>
      <c r="R41" s="841"/>
      <c r="S41" s="841"/>
      <c r="T41" s="841"/>
      <c r="U41" s="841"/>
      <c r="V41" s="841"/>
      <c r="W41" s="841"/>
      <c r="X41" s="841"/>
      <c r="Y41" s="841"/>
      <c r="Z41" s="841"/>
      <c r="AA41" s="841"/>
      <c r="AB41" s="841"/>
      <c r="AC41" s="842"/>
      <c r="AD41" s="786"/>
      <c r="AE41" s="786"/>
      <c r="AF41" s="786"/>
      <c r="AG41" s="787"/>
      <c r="AH41" s="787"/>
      <c r="AI41" s="787"/>
      <c r="AJ41" s="787"/>
      <c r="AK41" s="788">
        <v>0</v>
      </c>
      <c r="AL41" s="789"/>
      <c r="AM41" s="789"/>
      <c r="AN41" s="789"/>
      <c r="AO41" s="789"/>
      <c r="AP41" s="790"/>
      <c r="AQ41" s="778">
        <f t="shared" si="2"/>
        <v>0</v>
      </c>
      <c r="AR41" s="778"/>
      <c r="AS41" s="778"/>
      <c r="AT41" s="778"/>
      <c r="AU41" s="778"/>
      <c r="AV41" s="778"/>
      <c r="AW41" s="778"/>
      <c r="AX41" s="778"/>
      <c r="AY41" s="791">
        <v>0</v>
      </c>
      <c r="AZ41" s="792"/>
      <c r="BA41" s="792"/>
      <c r="BB41" s="792"/>
      <c r="BC41" s="792"/>
      <c r="BD41" s="792"/>
      <c r="BE41" s="792"/>
      <c r="BF41" s="793"/>
      <c r="BG41" s="782">
        <v>0</v>
      </c>
      <c r="BH41" s="782"/>
      <c r="BI41" s="782"/>
      <c r="BJ41" s="782"/>
      <c r="BK41" s="782"/>
      <c r="BL41" s="782"/>
      <c r="BM41" s="782"/>
      <c r="BN41" s="782"/>
      <c r="BO41" s="791">
        <f t="shared" si="3"/>
        <v>0</v>
      </c>
      <c r="BP41" s="792"/>
      <c r="BQ41" s="792"/>
      <c r="BR41" s="792"/>
      <c r="BS41" s="792"/>
      <c r="BT41" s="792"/>
      <c r="BU41" s="792"/>
      <c r="BV41" s="793"/>
      <c r="BW41" s="782">
        <v>0</v>
      </c>
      <c r="BX41" s="782"/>
      <c r="BY41" s="782"/>
      <c r="BZ41" s="782"/>
      <c r="CA41" s="782"/>
      <c r="CB41" s="782"/>
      <c r="CC41" s="782"/>
      <c r="CD41" s="782"/>
      <c r="CE41" s="782">
        <v>0</v>
      </c>
      <c r="CF41" s="782"/>
      <c r="CG41" s="782"/>
      <c r="CH41" s="782"/>
      <c r="CI41" s="782"/>
      <c r="CJ41" s="782"/>
      <c r="CK41" s="782"/>
      <c r="CL41" s="782"/>
      <c r="CM41" s="782"/>
      <c r="CN41" s="782">
        <v>0</v>
      </c>
      <c r="CO41" s="782"/>
      <c r="CP41" s="782"/>
      <c r="CQ41" s="782"/>
      <c r="CR41" s="782"/>
      <c r="CS41" s="782"/>
      <c r="CT41" s="782"/>
      <c r="CU41" s="782"/>
      <c r="CV41" s="778">
        <f t="shared" si="1"/>
        <v>0</v>
      </c>
      <c r="CW41" s="778"/>
      <c r="CX41" s="778"/>
      <c r="CY41" s="778"/>
      <c r="CZ41" s="778"/>
      <c r="DA41" s="778"/>
      <c r="DB41" s="778"/>
      <c r="DC41" s="778"/>
      <c r="DD41" s="778"/>
      <c r="DE41" s="779"/>
    </row>
    <row r="42" spans="1:123" s="3" customFormat="1" ht="23.25" customHeight="1" x14ac:dyDescent="0.2">
      <c r="A42" s="830"/>
      <c r="B42" s="831"/>
      <c r="C42" s="831"/>
      <c r="D42" s="831"/>
      <c r="E42" s="831"/>
      <c r="F42" s="831"/>
      <c r="G42" s="831"/>
      <c r="H42" s="831"/>
      <c r="I42" s="831"/>
      <c r="J42" s="831"/>
      <c r="K42" s="831"/>
      <c r="L42" s="831"/>
      <c r="M42" s="831"/>
      <c r="N42" s="831"/>
      <c r="O42" s="832"/>
      <c r="P42" s="840"/>
      <c r="Q42" s="841"/>
      <c r="R42" s="841"/>
      <c r="S42" s="841"/>
      <c r="T42" s="841"/>
      <c r="U42" s="841"/>
      <c r="V42" s="841"/>
      <c r="W42" s="841"/>
      <c r="X42" s="841"/>
      <c r="Y42" s="841"/>
      <c r="Z42" s="841"/>
      <c r="AA42" s="841"/>
      <c r="AB42" s="841"/>
      <c r="AC42" s="842"/>
      <c r="AD42" s="786"/>
      <c r="AE42" s="786"/>
      <c r="AF42" s="786"/>
      <c r="AG42" s="787"/>
      <c r="AH42" s="787"/>
      <c r="AI42" s="787"/>
      <c r="AJ42" s="787"/>
      <c r="AK42" s="788">
        <v>0</v>
      </c>
      <c r="AL42" s="789"/>
      <c r="AM42" s="789"/>
      <c r="AN42" s="789"/>
      <c r="AO42" s="789"/>
      <c r="AP42" s="790"/>
      <c r="AQ42" s="778">
        <f t="shared" si="2"/>
        <v>0</v>
      </c>
      <c r="AR42" s="778"/>
      <c r="AS42" s="778"/>
      <c r="AT42" s="778"/>
      <c r="AU42" s="778"/>
      <c r="AV42" s="778"/>
      <c r="AW42" s="778"/>
      <c r="AX42" s="778"/>
      <c r="AY42" s="791">
        <v>0</v>
      </c>
      <c r="AZ42" s="792"/>
      <c r="BA42" s="792"/>
      <c r="BB42" s="792"/>
      <c r="BC42" s="792"/>
      <c r="BD42" s="792"/>
      <c r="BE42" s="792"/>
      <c r="BF42" s="793"/>
      <c r="BG42" s="782">
        <v>0</v>
      </c>
      <c r="BH42" s="782"/>
      <c r="BI42" s="782"/>
      <c r="BJ42" s="782"/>
      <c r="BK42" s="782"/>
      <c r="BL42" s="782"/>
      <c r="BM42" s="782"/>
      <c r="BN42" s="782"/>
      <c r="BO42" s="791">
        <f t="shared" si="3"/>
        <v>0</v>
      </c>
      <c r="BP42" s="792"/>
      <c r="BQ42" s="792"/>
      <c r="BR42" s="792"/>
      <c r="BS42" s="792"/>
      <c r="BT42" s="792"/>
      <c r="BU42" s="792"/>
      <c r="BV42" s="793"/>
      <c r="BW42" s="782">
        <v>0</v>
      </c>
      <c r="BX42" s="782"/>
      <c r="BY42" s="782"/>
      <c r="BZ42" s="782"/>
      <c r="CA42" s="782"/>
      <c r="CB42" s="782"/>
      <c r="CC42" s="782"/>
      <c r="CD42" s="782"/>
      <c r="CE42" s="782">
        <v>0</v>
      </c>
      <c r="CF42" s="782"/>
      <c r="CG42" s="782"/>
      <c r="CH42" s="782"/>
      <c r="CI42" s="782"/>
      <c r="CJ42" s="782"/>
      <c r="CK42" s="782"/>
      <c r="CL42" s="782"/>
      <c r="CM42" s="782"/>
      <c r="CN42" s="782">
        <v>0</v>
      </c>
      <c r="CO42" s="782"/>
      <c r="CP42" s="782"/>
      <c r="CQ42" s="782"/>
      <c r="CR42" s="782"/>
      <c r="CS42" s="782"/>
      <c r="CT42" s="782"/>
      <c r="CU42" s="782"/>
      <c r="CV42" s="778">
        <f t="shared" si="1"/>
        <v>0</v>
      </c>
      <c r="CW42" s="778"/>
      <c r="CX42" s="778"/>
      <c r="CY42" s="778"/>
      <c r="CZ42" s="778"/>
      <c r="DA42" s="778"/>
      <c r="DB42" s="778"/>
      <c r="DC42" s="778"/>
      <c r="DD42" s="778"/>
      <c r="DE42" s="779"/>
    </row>
    <row r="43" spans="1:123" s="3" customFormat="1" ht="23.25" customHeight="1" x14ac:dyDescent="0.2">
      <c r="A43" s="830"/>
      <c r="B43" s="831"/>
      <c r="C43" s="831"/>
      <c r="D43" s="831"/>
      <c r="E43" s="831"/>
      <c r="F43" s="831"/>
      <c r="G43" s="831"/>
      <c r="H43" s="831"/>
      <c r="I43" s="831"/>
      <c r="J43" s="831"/>
      <c r="K43" s="831"/>
      <c r="L43" s="831"/>
      <c r="M43" s="831"/>
      <c r="N43" s="831"/>
      <c r="O43" s="832"/>
      <c r="P43" s="785"/>
      <c r="Q43" s="785"/>
      <c r="R43" s="785"/>
      <c r="S43" s="785"/>
      <c r="T43" s="785"/>
      <c r="U43" s="785"/>
      <c r="V43" s="785"/>
      <c r="W43" s="785"/>
      <c r="X43" s="785"/>
      <c r="Y43" s="785"/>
      <c r="Z43" s="785"/>
      <c r="AA43" s="785"/>
      <c r="AB43" s="785"/>
      <c r="AC43" s="785"/>
      <c r="AD43" s="786"/>
      <c r="AE43" s="786"/>
      <c r="AF43" s="786"/>
      <c r="AG43" s="787"/>
      <c r="AH43" s="787"/>
      <c r="AI43" s="787"/>
      <c r="AJ43" s="787"/>
      <c r="AK43" s="788">
        <v>0</v>
      </c>
      <c r="AL43" s="789"/>
      <c r="AM43" s="789"/>
      <c r="AN43" s="789"/>
      <c r="AO43" s="789"/>
      <c r="AP43" s="790"/>
      <c r="AQ43" s="778">
        <f t="shared" si="2"/>
        <v>0</v>
      </c>
      <c r="AR43" s="778"/>
      <c r="AS43" s="778"/>
      <c r="AT43" s="778"/>
      <c r="AU43" s="778"/>
      <c r="AV43" s="778"/>
      <c r="AW43" s="778"/>
      <c r="AX43" s="778"/>
      <c r="AY43" s="791">
        <v>0</v>
      </c>
      <c r="AZ43" s="792"/>
      <c r="BA43" s="792"/>
      <c r="BB43" s="792"/>
      <c r="BC43" s="792"/>
      <c r="BD43" s="792"/>
      <c r="BE43" s="792"/>
      <c r="BF43" s="793"/>
      <c r="BG43" s="782">
        <v>0</v>
      </c>
      <c r="BH43" s="782"/>
      <c r="BI43" s="782"/>
      <c r="BJ43" s="782"/>
      <c r="BK43" s="782"/>
      <c r="BL43" s="782"/>
      <c r="BM43" s="782"/>
      <c r="BN43" s="782"/>
      <c r="BO43" s="791">
        <f t="shared" si="3"/>
        <v>0</v>
      </c>
      <c r="BP43" s="792"/>
      <c r="BQ43" s="792"/>
      <c r="BR43" s="792"/>
      <c r="BS43" s="792"/>
      <c r="BT43" s="792"/>
      <c r="BU43" s="792"/>
      <c r="BV43" s="793"/>
      <c r="BW43" s="782">
        <v>0</v>
      </c>
      <c r="BX43" s="782"/>
      <c r="BY43" s="782"/>
      <c r="BZ43" s="782"/>
      <c r="CA43" s="782"/>
      <c r="CB43" s="782"/>
      <c r="CC43" s="782"/>
      <c r="CD43" s="782"/>
      <c r="CE43" s="782">
        <v>0</v>
      </c>
      <c r="CF43" s="782"/>
      <c r="CG43" s="782"/>
      <c r="CH43" s="782"/>
      <c r="CI43" s="782"/>
      <c r="CJ43" s="782"/>
      <c r="CK43" s="782"/>
      <c r="CL43" s="782"/>
      <c r="CM43" s="782"/>
      <c r="CN43" s="782">
        <v>0</v>
      </c>
      <c r="CO43" s="782"/>
      <c r="CP43" s="782"/>
      <c r="CQ43" s="782"/>
      <c r="CR43" s="782"/>
      <c r="CS43" s="782"/>
      <c r="CT43" s="782"/>
      <c r="CU43" s="782"/>
      <c r="CV43" s="778">
        <f t="shared" si="1"/>
        <v>0</v>
      </c>
      <c r="CW43" s="778"/>
      <c r="CX43" s="778"/>
      <c r="CY43" s="778"/>
      <c r="CZ43" s="778"/>
      <c r="DA43" s="778"/>
      <c r="DB43" s="778"/>
      <c r="DC43" s="778"/>
      <c r="DD43" s="778"/>
      <c r="DE43" s="779"/>
    </row>
    <row r="44" spans="1:123" s="3" customFormat="1" ht="23.25" customHeight="1" x14ac:dyDescent="0.2">
      <c r="A44" s="830"/>
      <c r="B44" s="831"/>
      <c r="C44" s="831"/>
      <c r="D44" s="831"/>
      <c r="E44" s="831"/>
      <c r="F44" s="831"/>
      <c r="G44" s="831"/>
      <c r="H44" s="831"/>
      <c r="I44" s="831"/>
      <c r="J44" s="831"/>
      <c r="K44" s="831"/>
      <c r="L44" s="831"/>
      <c r="M44" s="831"/>
      <c r="N44" s="831"/>
      <c r="O44" s="832"/>
      <c r="P44" s="785"/>
      <c r="Q44" s="785"/>
      <c r="R44" s="785"/>
      <c r="S44" s="785"/>
      <c r="T44" s="785"/>
      <c r="U44" s="785"/>
      <c r="V44" s="785"/>
      <c r="W44" s="785"/>
      <c r="X44" s="785"/>
      <c r="Y44" s="785"/>
      <c r="Z44" s="785"/>
      <c r="AA44" s="785"/>
      <c r="AB44" s="785"/>
      <c r="AC44" s="785"/>
      <c r="AD44" s="786"/>
      <c r="AE44" s="786"/>
      <c r="AF44" s="786"/>
      <c r="AG44" s="787"/>
      <c r="AH44" s="787"/>
      <c r="AI44" s="787"/>
      <c r="AJ44" s="787"/>
      <c r="AK44" s="788">
        <v>0</v>
      </c>
      <c r="AL44" s="789"/>
      <c r="AM44" s="789"/>
      <c r="AN44" s="789"/>
      <c r="AO44" s="789"/>
      <c r="AP44" s="790"/>
      <c r="AQ44" s="778">
        <f t="shared" si="2"/>
        <v>0</v>
      </c>
      <c r="AR44" s="778"/>
      <c r="AS44" s="778"/>
      <c r="AT44" s="778"/>
      <c r="AU44" s="778"/>
      <c r="AV44" s="778"/>
      <c r="AW44" s="778"/>
      <c r="AX44" s="778"/>
      <c r="AY44" s="791">
        <v>0</v>
      </c>
      <c r="AZ44" s="792"/>
      <c r="BA44" s="792"/>
      <c r="BB44" s="792"/>
      <c r="BC44" s="792"/>
      <c r="BD44" s="792"/>
      <c r="BE44" s="792"/>
      <c r="BF44" s="793"/>
      <c r="BG44" s="782">
        <v>0</v>
      </c>
      <c r="BH44" s="782"/>
      <c r="BI44" s="782"/>
      <c r="BJ44" s="782"/>
      <c r="BK44" s="782"/>
      <c r="BL44" s="782"/>
      <c r="BM44" s="782"/>
      <c r="BN44" s="782"/>
      <c r="BO44" s="791">
        <f t="shared" si="3"/>
        <v>0</v>
      </c>
      <c r="BP44" s="792"/>
      <c r="BQ44" s="792"/>
      <c r="BR44" s="792"/>
      <c r="BS44" s="792"/>
      <c r="BT44" s="792"/>
      <c r="BU44" s="792"/>
      <c r="BV44" s="793"/>
      <c r="BW44" s="782">
        <v>0</v>
      </c>
      <c r="BX44" s="782"/>
      <c r="BY44" s="782"/>
      <c r="BZ44" s="782"/>
      <c r="CA44" s="782"/>
      <c r="CB44" s="782"/>
      <c r="CC44" s="782"/>
      <c r="CD44" s="782"/>
      <c r="CE44" s="782">
        <v>0</v>
      </c>
      <c r="CF44" s="782"/>
      <c r="CG44" s="782"/>
      <c r="CH44" s="782"/>
      <c r="CI44" s="782"/>
      <c r="CJ44" s="782"/>
      <c r="CK44" s="782"/>
      <c r="CL44" s="782"/>
      <c r="CM44" s="782"/>
      <c r="CN44" s="782">
        <v>0</v>
      </c>
      <c r="CO44" s="782"/>
      <c r="CP44" s="782"/>
      <c r="CQ44" s="782"/>
      <c r="CR44" s="782"/>
      <c r="CS44" s="782"/>
      <c r="CT44" s="782"/>
      <c r="CU44" s="782"/>
      <c r="CV44" s="778">
        <f t="shared" si="1"/>
        <v>0</v>
      </c>
      <c r="CW44" s="778"/>
      <c r="CX44" s="778"/>
      <c r="CY44" s="778"/>
      <c r="CZ44" s="778"/>
      <c r="DA44" s="778"/>
      <c r="DB44" s="778"/>
      <c r="DC44" s="778"/>
      <c r="DD44" s="778"/>
      <c r="DE44" s="779"/>
    </row>
    <row r="45" spans="1:123" s="3" customFormat="1" ht="23.25" customHeight="1" x14ac:dyDescent="0.2">
      <c r="A45" s="830"/>
      <c r="B45" s="831"/>
      <c r="C45" s="831"/>
      <c r="D45" s="831"/>
      <c r="E45" s="831"/>
      <c r="F45" s="831"/>
      <c r="G45" s="831"/>
      <c r="H45" s="831"/>
      <c r="I45" s="831"/>
      <c r="J45" s="831"/>
      <c r="K45" s="831"/>
      <c r="L45" s="831"/>
      <c r="M45" s="831"/>
      <c r="N45" s="831"/>
      <c r="O45" s="832"/>
      <c r="P45" s="785"/>
      <c r="Q45" s="785"/>
      <c r="R45" s="785"/>
      <c r="S45" s="785"/>
      <c r="T45" s="785"/>
      <c r="U45" s="785"/>
      <c r="V45" s="785"/>
      <c r="W45" s="785"/>
      <c r="X45" s="785"/>
      <c r="Y45" s="785"/>
      <c r="Z45" s="785"/>
      <c r="AA45" s="785"/>
      <c r="AB45" s="785"/>
      <c r="AC45" s="785"/>
      <c r="AD45" s="786"/>
      <c r="AE45" s="786"/>
      <c r="AF45" s="786"/>
      <c r="AG45" s="787"/>
      <c r="AH45" s="787"/>
      <c r="AI45" s="787"/>
      <c r="AJ45" s="787"/>
      <c r="AK45" s="788">
        <v>0</v>
      </c>
      <c r="AL45" s="789"/>
      <c r="AM45" s="789"/>
      <c r="AN45" s="789"/>
      <c r="AO45" s="789"/>
      <c r="AP45" s="790"/>
      <c r="AQ45" s="778">
        <f t="shared" si="2"/>
        <v>0</v>
      </c>
      <c r="AR45" s="778"/>
      <c r="AS45" s="778"/>
      <c r="AT45" s="778"/>
      <c r="AU45" s="778"/>
      <c r="AV45" s="778"/>
      <c r="AW45" s="778"/>
      <c r="AX45" s="778"/>
      <c r="AY45" s="791">
        <v>0</v>
      </c>
      <c r="AZ45" s="792"/>
      <c r="BA45" s="792"/>
      <c r="BB45" s="792"/>
      <c r="BC45" s="792"/>
      <c r="BD45" s="792"/>
      <c r="BE45" s="792"/>
      <c r="BF45" s="793"/>
      <c r="BG45" s="782">
        <v>0</v>
      </c>
      <c r="BH45" s="782"/>
      <c r="BI45" s="782"/>
      <c r="BJ45" s="782"/>
      <c r="BK45" s="782"/>
      <c r="BL45" s="782"/>
      <c r="BM45" s="782"/>
      <c r="BN45" s="782"/>
      <c r="BO45" s="791">
        <f t="shared" si="3"/>
        <v>0</v>
      </c>
      <c r="BP45" s="792"/>
      <c r="BQ45" s="792"/>
      <c r="BR45" s="792"/>
      <c r="BS45" s="792"/>
      <c r="BT45" s="792"/>
      <c r="BU45" s="792"/>
      <c r="BV45" s="793"/>
      <c r="BW45" s="782">
        <v>0</v>
      </c>
      <c r="BX45" s="782"/>
      <c r="BY45" s="782"/>
      <c r="BZ45" s="782"/>
      <c r="CA45" s="782"/>
      <c r="CB45" s="782"/>
      <c r="CC45" s="782"/>
      <c r="CD45" s="782"/>
      <c r="CE45" s="782">
        <v>0</v>
      </c>
      <c r="CF45" s="782"/>
      <c r="CG45" s="782"/>
      <c r="CH45" s="782"/>
      <c r="CI45" s="782"/>
      <c r="CJ45" s="782"/>
      <c r="CK45" s="782"/>
      <c r="CL45" s="782"/>
      <c r="CM45" s="782"/>
      <c r="CN45" s="782">
        <v>0</v>
      </c>
      <c r="CO45" s="782"/>
      <c r="CP45" s="782"/>
      <c r="CQ45" s="782"/>
      <c r="CR45" s="782"/>
      <c r="CS45" s="782"/>
      <c r="CT45" s="782"/>
      <c r="CU45" s="782"/>
      <c r="CV45" s="778">
        <f t="shared" si="1"/>
        <v>0</v>
      </c>
      <c r="CW45" s="778"/>
      <c r="CX45" s="778"/>
      <c r="CY45" s="778"/>
      <c r="CZ45" s="778"/>
      <c r="DA45" s="778"/>
      <c r="DB45" s="778"/>
      <c r="DC45" s="778"/>
      <c r="DD45" s="778"/>
      <c r="DE45" s="779"/>
    </row>
    <row r="46" spans="1:123" s="3" customFormat="1" ht="23.25" customHeight="1" x14ac:dyDescent="0.2">
      <c r="A46" s="830"/>
      <c r="B46" s="831"/>
      <c r="C46" s="831"/>
      <c r="D46" s="831"/>
      <c r="E46" s="831"/>
      <c r="F46" s="831"/>
      <c r="G46" s="831"/>
      <c r="H46" s="831"/>
      <c r="I46" s="831"/>
      <c r="J46" s="831"/>
      <c r="K46" s="831"/>
      <c r="L46" s="831"/>
      <c r="M46" s="831"/>
      <c r="N46" s="831"/>
      <c r="O46" s="832"/>
      <c r="P46" s="785"/>
      <c r="Q46" s="785"/>
      <c r="R46" s="785"/>
      <c r="S46" s="785"/>
      <c r="T46" s="785"/>
      <c r="U46" s="785"/>
      <c r="V46" s="785"/>
      <c r="W46" s="785"/>
      <c r="X46" s="785"/>
      <c r="Y46" s="785"/>
      <c r="Z46" s="785"/>
      <c r="AA46" s="785"/>
      <c r="AB46" s="785"/>
      <c r="AC46" s="785"/>
      <c r="AD46" s="786"/>
      <c r="AE46" s="786"/>
      <c r="AF46" s="786"/>
      <c r="AG46" s="787"/>
      <c r="AH46" s="787"/>
      <c r="AI46" s="787"/>
      <c r="AJ46" s="787"/>
      <c r="AK46" s="788">
        <v>0</v>
      </c>
      <c r="AL46" s="789"/>
      <c r="AM46" s="789"/>
      <c r="AN46" s="789"/>
      <c r="AO46" s="789"/>
      <c r="AP46" s="790"/>
      <c r="AQ46" s="778">
        <f t="shared" si="2"/>
        <v>0</v>
      </c>
      <c r="AR46" s="778"/>
      <c r="AS46" s="778"/>
      <c r="AT46" s="778"/>
      <c r="AU46" s="778"/>
      <c r="AV46" s="778"/>
      <c r="AW46" s="778"/>
      <c r="AX46" s="778"/>
      <c r="AY46" s="791">
        <v>0</v>
      </c>
      <c r="AZ46" s="792"/>
      <c r="BA46" s="792"/>
      <c r="BB46" s="792"/>
      <c r="BC46" s="792"/>
      <c r="BD46" s="792"/>
      <c r="BE46" s="792"/>
      <c r="BF46" s="793"/>
      <c r="BG46" s="782">
        <v>0</v>
      </c>
      <c r="BH46" s="782"/>
      <c r="BI46" s="782"/>
      <c r="BJ46" s="782"/>
      <c r="BK46" s="782"/>
      <c r="BL46" s="782"/>
      <c r="BM46" s="782"/>
      <c r="BN46" s="782"/>
      <c r="BO46" s="791">
        <f t="shared" si="3"/>
        <v>0</v>
      </c>
      <c r="BP46" s="792"/>
      <c r="BQ46" s="792"/>
      <c r="BR46" s="792"/>
      <c r="BS46" s="792"/>
      <c r="BT46" s="792"/>
      <c r="BU46" s="792"/>
      <c r="BV46" s="793"/>
      <c r="BW46" s="782">
        <v>0</v>
      </c>
      <c r="BX46" s="782"/>
      <c r="BY46" s="782"/>
      <c r="BZ46" s="782"/>
      <c r="CA46" s="782"/>
      <c r="CB46" s="782"/>
      <c r="CC46" s="782"/>
      <c r="CD46" s="782"/>
      <c r="CE46" s="782">
        <v>0</v>
      </c>
      <c r="CF46" s="782"/>
      <c r="CG46" s="782"/>
      <c r="CH46" s="782"/>
      <c r="CI46" s="782"/>
      <c r="CJ46" s="782"/>
      <c r="CK46" s="782"/>
      <c r="CL46" s="782"/>
      <c r="CM46" s="782"/>
      <c r="CN46" s="782">
        <v>0</v>
      </c>
      <c r="CO46" s="782"/>
      <c r="CP46" s="782"/>
      <c r="CQ46" s="782"/>
      <c r="CR46" s="782"/>
      <c r="CS46" s="782"/>
      <c r="CT46" s="782"/>
      <c r="CU46" s="782"/>
      <c r="CV46" s="778">
        <f t="shared" si="1"/>
        <v>0</v>
      </c>
      <c r="CW46" s="778"/>
      <c r="CX46" s="778"/>
      <c r="CY46" s="778"/>
      <c r="CZ46" s="778"/>
      <c r="DA46" s="778"/>
      <c r="DB46" s="778"/>
      <c r="DC46" s="778"/>
      <c r="DD46" s="778"/>
      <c r="DE46" s="779"/>
    </row>
    <row r="47" spans="1:123" s="3" customFormat="1" ht="23.25" customHeight="1" x14ac:dyDescent="0.2">
      <c r="A47" s="830"/>
      <c r="B47" s="831"/>
      <c r="C47" s="831"/>
      <c r="D47" s="831"/>
      <c r="E47" s="831"/>
      <c r="F47" s="831"/>
      <c r="G47" s="831"/>
      <c r="H47" s="831"/>
      <c r="I47" s="831"/>
      <c r="J47" s="831"/>
      <c r="K47" s="831"/>
      <c r="L47" s="831"/>
      <c r="M47" s="831"/>
      <c r="N47" s="831"/>
      <c r="O47" s="832"/>
      <c r="P47" s="785"/>
      <c r="Q47" s="785"/>
      <c r="R47" s="785"/>
      <c r="S47" s="785"/>
      <c r="T47" s="785"/>
      <c r="U47" s="785"/>
      <c r="V47" s="785"/>
      <c r="W47" s="785"/>
      <c r="X47" s="785"/>
      <c r="Y47" s="785"/>
      <c r="Z47" s="785"/>
      <c r="AA47" s="785"/>
      <c r="AB47" s="785"/>
      <c r="AC47" s="785"/>
      <c r="AD47" s="786"/>
      <c r="AE47" s="786"/>
      <c r="AF47" s="786"/>
      <c r="AG47" s="787"/>
      <c r="AH47" s="787"/>
      <c r="AI47" s="787"/>
      <c r="AJ47" s="787"/>
      <c r="AK47" s="788">
        <v>0</v>
      </c>
      <c r="AL47" s="789"/>
      <c r="AM47" s="789"/>
      <c r="AN47" s="789"/>
      <c r="AO47" s="789"/>
      <c r="AP47" s="790"/>
      <c r="AQ47" s="778">
        <f t="shared" si="2"/>
        <v>0</v>
      </c>
      <c r="AR47" s="778"/>
      <c r="AS47" s="778"/>
      <c r="AT47" s="778"/>
      <c r="AU47" s="778"/>
      <c r="AV47" s="778"/>
      <c r="AW47" s="778"/>
      <c r="AX47" s="778"/>
      <c r="AY47" s="791">
        <v>0</v>
      </c>
      <c r="AZ47" s="792"/>
      <c r="BA47" s="792"/>
      <c r="BB47" s="792"/>
      <c r="BC47" s="792"/>
      <c r="BD47" s="792"/>
      <c r="BE47" s="792"/>
      <c r="BF47" s="793"/>
      <c r="BG47" s="782">
        <v>0</v>
      </c>
      <c r="BH47" s="782"/>
      <c r="BI47" s="782"/>
      <c r="BJ47" s="782"/>
      <c r="BK47" s="782"/>
      <c r="BL47" s="782"/>
      <c r="BM47" s="782"/>
      <c r="BN47" s="782"/>
      <c r="BO47" s="791">
        <f t="shared" si="3"/>
        <v>0</v>
      </c>
      <c r="BP47" s="792"/>
      <c r="BQ47" s="792"/>
      <c r="BR47" s="792"/>
      <c r="BS47" s="792"/>
      <c r="BT47" s="792"/>
      <c r="BU47" s="792"/>
      <c r="BV47" s="793"/>
      <c r="BW47" s="782">
        <v>0</v>
      </c>
      <c r="BX47" s="782"/>
      <c r="BY47" s="782"/>
      <c r="BZ47" s="782"/>
      <c r="CA47" s="782"/>
      <c r="CB47" s="782"/>
      <c r="CC47" s="782"/>
      <c r="CD47" s="782"/>
      <c r="CE47" s="782">
        <v>0</v>
      </c>
      <c r="CF47" s="782"/>
      <c r="CG47" s="782"/>
      <c r="CH47" s="782"/>
      <c r="CI47" s="782"/>
      <c r="CJ47" s="782"/>
      <c r="CK47" s="782"/>
      <c r="CL47" s="782"/>
      <c r="CM47" s="782"/>
      <c r="CN47" s="782">
        <v>0</v>
      </c>
      <c r="CO47" s="782"/>
      <c r="CP47" s="782"/>
      <c r="CQ47" s="782"/>
      <c r="CR47" s="782"/>
      <c r="CS47" s="782"/>
      <c r="CT47" s="782"/>
      <c r="CU47" s="782"/>
      <c r="CV47" s="778">
        <f t="shared" si="1"/>
        <v>0</v>
      </c>
      <c r="CW47" s="778"/>
      <c r="CX47" s="778"/>
      <c r="CY47" s="778"/>
      <c r="CZ47" s="778"/>
      <c r="DA47" s="778"/>
      <c r="DB47" s="778"/>
      <c r="DC47" s="778"/>
      <c r="DD47" s="778"/>
      <c r="DE47" s="779"/>
    </row>
    <row r="48" spans="1:123" s="3" customFormat="1" ht="23.25" customHeight="1" x14ac:dyDescent="0.2">
      <c r="A48" s="830"/>
      <c r="B48" s="831"/>
      <c r="C48" s="831"/>
      <c r="D48" s="831"/>
      <c r="E48" s="831"/>
      <c r="F48" s="831"/>
      <c r="G48" s="831"/>
      <c r="H48" s="831"/>
      <c r="I48" s="831"/>
      <c r="J48" s="831"/>
      <c r="K48" s="831"/>
      <c r="L48" s="831"/>
      <c r="M48" s="831"/>
      <c r="N48" s="831"/>
      <c r="O48" s="832"/>
      <c r="P48" s="785"/>
      <c r="Q48" s="785"/>
      <c r="R48" s="785"/>
      <c r="S48" s="785"/>
      <c r="T48" s="785"/>
      <c r="U48" s="785"/>
      <c r="V48" s="785"/>
      <c r="W48" s="785"/>
      <c r="X48" s="785"/>
      <c r="Y48" s="785"/>
      <c r="Z48" s="785"/>
      <c r="AA48" s="785"/>
      <c r="AB48" s="785"/>
      <c r="AC48" s="785"/>
      <c r="AD48" s="786"/>
      <c r="AE48" s="786"/>
      <c r="AF48" s="786"/>
      <c r="AG48" s="787"/>
      <c r="AH48" s="787"/>
      <c r="AI48" s="787"/>
      <c r="AJ48" s="787"/>
      <c r="AK48" s="788">
        <v>0</v>
      </c>
      <c r="AL48" s="789"/>
      <c r="AM48" s="789"/>
      <c r="AN48" s="789"/>
      <c r="AO48" s="789"/>
      <c r="AP48" s="790"/>
      <c r="AQ48" s="778">
        <f t="shared" si="2"/>
        <v>0</v>
      </c>
      <c r="AR48" s="778"/>
      <c r="AS48" s="778"/>
      <c r="AT48" s="778"/>
      <c r="AU48" s="778"/>
      <c r="AV48" s="778"/>
      <c r="AW48" s="778"/>
      <c r="AX48" s="778"/>
      <c r="AY48" s="791">
        <v>0</v>
      </c>
      <c r="AZ48" s="792"/>
      <c r="BA48" s="792"/>
      <c r="BB48" s="792"/>
      <c r="BC48" s="792"/>
      <c r="BD48" s="792"/>
      <c r="BE48" s="792"/>
      <c r="BF48" s="793"/>
      <c r="BG48" s="782">
        <v>0</v>
      </c>
      <c r="BH48" s="782"/>
      <c r="BI48" s="782"/>
      <c r="BJ48" s="782"/>
      <c r="BK48" s="782"/>
      <c r="BL48" s="782"/>
      <c r="BM48" s="782"/>
      <c r="BN48" s="782"/>
      <c r="BO48" s="791">
        <f t="shared" si="3"/>
        <v>0</v>
      </c>
      <c r="BP48" s="792"/>
      <c r="BQ48" s="792"/>
      <c r="BR48" s="792"/>
      <c r="BS48" s="792"/>
      <c r="BT48" s="792"/>
      <c r="BU48" s="792"/>
      <c r="BV48" s="793"/>
      <c r="BW48" s="782">
        <v>0</v>
      </c>
      <c r="BX48" s="782"/>
      <c r="BY48" s="782"/>
      <c r="BZ48" s="782"/>
      <c r="CA48" s="782"/>
      <c r="CB48" s="782"/>
      <c r="CC48" s="782"/>
      <c r="CD48" s="782"/>
      <c r="CE48" s="782">
        <v>0</v>
      </c>
      <c r="CF48" s="782"/>
      <c r="CG48" s="782"/>
      <c r="CH48" s="782"/>
      <c r="CI48" s="782"/>
      <c r="CJ48" s="782"/>
      <c r="CK48" s="782"/>
      <c r="CL48" s="782"/>
      <c r="CM48" s="782"/>
      <c r="CN48" s="782">
        <v>0</v>
      </c>
      <c r="CO48" s="782"/>
      <c r="CP48" s="782"/>
      <c r="CQ48" s="782"/>
      <c r="CR48" s="782"/>
      <c r="CS48" s="782"/>
      <c r="CT48" s="782"/>
      <c r="CU48" s="782"/>
      <c r="CV48" s="778">
        <f t="shared" si="1"/>
        <v>0</v>
      </c>
      <c r="CW48" s="778"/>
      <c r="CX48" s="778"/>
      <c r="CY48" s="778"/>
      <c r="CZ48" s="778"/>
      <c r="DA48" s="778"/>
      <c r="DB48" s="778"/>
      <c r="DC48" s="778"/>
      <c r="DD48" s="778"/>
      <c r="DE48" s="779"/>
      <c r="DR48" s="81"/>
    </row>
    <row r="49" spans="1:109" s="3" customFormat="1" ht="23.25" customHeight="1" x14ac:dyDescent="0.2">
      <c r="A49" s="830"/>
      <c r="B49" s="831"/>
      <c r="C49" s="831"/>
      <c r="D49" s="831"/>
      <c r="E49" s="831"/>
      <c r="F49" s="831"/>
      <c r="G49" s="831"/>
      <c r="H49" s="831"/>
      <c r="I49" s="831"/>
      <c r="J49" s="831"/>
      <c r="K49" s="831"/>
      <c r="L49" s="831"/>
      <c r="M49" s="831"/>
      <c r="N49" s="831"/>
      <c r="O49" s="832"/>
      <c r="P49" s="785"/>
      <c r="Q49" s="785"/>
      <c r="R49" s="785"/>
      <c r="S49" s="785"/>
      <c r="T49" s="785"/>
      <c r="U49" s="785"/>
      <c r="V49" s="785"/>
      <c r="W49" s="785"/>
      <c r="X49" s="785"/>
      <c r="Y49" s="785"/>
      <c r="Z49" s="785"/>
      <c r="AA49" s="785"/>
      <c r="AB49" s="785"/>
      <c r="AC49" s="785"/>
      <c r="AD49" s="786"/>
      <c r="AE49" s="786"/>
      <c r="AF49" s="786"/>
      <c r="AG49" s="787"/>
      <c r="AH49" s="787"/>
      <c r="AI49" s="787"/>
      <c r="AJ49" s="787"/>
      <c r="AK49" s="788">
        <v>0</v>
      </c>
      <c r="AL49" s="789"/>
      <c r="AM49" s="789"/>
      <c r="AN49" s="789"/>
      <c r="AO49" s="789"/>
      <c r="AP49" s="790"/>
      <c r="AQ49" s="778">
        <f t="shared" si="2"/>
        <v>0</v>
      </c>
      <c r="AR49" s="778"/>
      <c r="AS49" s="778"/>
      <c r="AT49" s="778"/>
      <c r="AU49" s="778"/>
      <c r="AV49" s="778"/>
      <c r="AW49" s="778"/>
      <c r="AX49" s="778"/>
      <c r="AY49" s="791">
        <v>0</v>
      </c>
      <c r="AZ49" s="792"/>
      <c r="BA49" s="792"/>
      <c r="BB49" s="792"/>
      <c r="BC49" s="792"/>
      <c r="BD49" s="792"/>
      <c r="BE49" s="792"/>
      <c r="BF49" s="793"/>
      <c r="BG49" s="782">
        <v>0</v>
      </c>
      <c r="BH49" s="782"/>
      <c r="BI49" s="782"/>
      <c r="BJ49" s="782"/>
      <c r="BK49" s="782"/>
      <c r="BL49" s="782"/>
      <c r="BM49" s="782"/>
      <c r="BN49" s="782"/>
      <c r="BO49" s="791">
        <f t="shared" si="3"/>
        <v>0</v>
      </c>
      <c r="BP49" s="792"/>
      <c r="BQ49" s="792"/>
      <c r="BR49" s="792"/>
      <c r="BS49" s="792"/>
      <c r="BT49" s="792"/>
      <c r="BU49" s="792"/>
      <c r="BV49" s="793"/>
      <c r="BW49" s="782">
        <v>0</v>
      </c>
      <c r="BX49" s="782"/>
      <c r="BY49" s="782"/>
      <c r="BZ49" s="782"/>
      <c r="CA49" s="782"/>
      <c r="CB49" s="782"/>
      <c r="CC49" s="782"/>
      <c r="CD49" s="782"/>
      <c r="CE49" s="782">
        <v>0</v>
      </c>
      <c r="CF49" s="782"/>
      <c r="CG49" s="782"/>
      <c r="CH49" s="782"/>
      <c r="CI49" s="782"/>
      <c r="CJ49" s="782"/>
      <c r="CK49" s="782"/>
      <c r="CL49" s="782"/>
      <c r="CM49" s="782"/>
      <c r="CN49" s="782">
        <v>0</v>
      </c>
      <c r="CO49" s="782"/>
      <c r="CP49" s="782"/>
      <c r="CQ49" s="782"/>
      <c r="CR49" s="782"/>
      <c r="CS49" s="782"/>
      <c r="CT49" s="782"/>
      <c r="CU49" s="782"/>
      <c r="CV49" s="778">
        <f t="shared" si="1"/>
        <v>0</v>
      </c>
      <c r="CW49" s="778"/>
      <c r="CX49" s="778"/>
      <c r="CY49" s="778"/>
      <c r="CZ49" s="778"/>
      <c r="DA49" s="778"/>
      <c r="DB49" s="778"/>
      <c r="DC49" s="778"/>
      <c r="DD49" s="778"/>
      <c r="DE49" s="779"/>
    </row>
    <row r="50" spans="1:109" s="3" customFormat="1" ht="23.25" customHeight="1" x14ac:dyDescent="0.2">
      <c r="A50" s="830"/>
      <c r="B50" s="831"/>
      <c r="C50" s="831"/>
      <c r="D50" s="831"/>
      <c r="E50" s="831"/>
      <c r="F50" s="831"/>
      <c r="G50" s="831"/>
      <c r="H50" s="831"/>
      <c r="I50" s="831"/>
      <c r="J50" s="831"/>
      <c r="K50" s="831"/>
      <c r="L50" s="831"/>
      <c r="M50" s="831"/>
      <c r="N50" s="831"/>
      <c r="O50" s="832"/>
      <c r="P50" s="785"/>
      <c r="Q50" s="785"/>
      <c r="R50" s="785"/>
      <c r="S50" s="785"/>
      <c r="T50" s="785"/>
      <c r="U50" s="785"/>
      <c r="V50" s="785"/>
      <c r="W50" s="785"/>
      <c r="X50" s="785"/>
      <c r="Y50" s="785"/>
      <c r="Z50" s="785"/>
      <c r="AA50" s="785"/>
      <c r="AB50" s="785"/>
      <c r="AC50" s="785"/>
      <c r="AD50" s="786"/>
      <c r="AE50" s="786"/>
      <c r="AF50" s="786"/>
      <c r="AG50" s="787"/>
      <c r="AH50" s="787"/>
      <c r="AI50" s="787"/>
      <c r="AJ50" s="787"/>
      <c r="AK50" s="788">
        <v>0</v>
      </c>
      <c r="AL50" s="789"/>
      <c r="AM50" s="789"/>
      <c r="AN50" s="789"/>
      <c r="AO50" s="789"/>
      <c r="AP50" s="790"/>
      <c r="AQ50" s="778">
        <f t="shared" si="2"/>
        <v>0</v>
      </c>
      <c r="AR50" s="778"/>
      <c r="AS50" s="778"/>
      <c r="AT50" s="778"/>
      <c r="AU50" s="778"/>
      <c r="AV50" s="778"/>
      <c r="AW50" s="778"/>
      <c r="AX50" s="778"/>
      <c r="AY50" s="791">
        <v>0</v>
      </c>
      <c r="AZ50" s="792"/>
      <c r="BA50" s="792"/>
      <c r="BB50" s="792"/>
      <c r="BC50" s="792"/>
      <c r="BD50" s="792"/>
      <c r="BE50" s="792"/>
      <c r="BF50" s="793"/>
      <c r="BG50" s="782">
        <v>0</v>
      </c>
      <c r="BH50" s="782"/>
      <c r="BI50" s="782"/>
      <c r="BJ50" s="782"/>
      <c r="BK50" s="782"/>
      <c r="BL50" s="782"/>
      <c r="BM50" s="782"/>
      <c r="BN50" s="782"/>
      <c r="BO50" s="791">
        <f t="shared" si="3"/>
        <v>0</v>
      </c>
      <c r="BP50" s="792"/>
      <c r="BQ50" s="792"/>
      <c r="BR50" s="792"/>
      <c r="BS50" s="792"/>
      <c r="BT50" s="792"/>
      <c r="BU50" s="792"/>
      <c r="BV50" s="793"/>
      <c r="BW50" s="782">
        <v>0</v>
      </c>
      <c r="BX50" s="782"/>
      <c r="BY50" s="782"/>
      <c r="BZ50" s="782"/>
      <c r="CA50" s="782"/>
      <c r="CB50" s="782"/>
      <c r="CC50" s="782"/>
      <c r="CD50" s="782"/>
      <c r="CE50" s="782">
        <v>0</v>
      </c>
      <c r="CF50" s="782"/>
      <c r="CG50" s="782"/>
      <c r="CH50" s="782"/>
      <c r="CI50" s="782"/>
      <c r="CJ50" s="782"/>
      <c r="CK50" s="782"/>
      <c r="CL50" s="782"/>
      <c r="CM50" s="782"/>
      <c r="CN50" s="782">
        <v>0</v>
      </c>
      <c r="CO50" s="782"/>
      <c r="CP50" s="782"/>
      <c r="CQ50" s="782"/>
      <c r="CR50" s="782"/>
      <c r="CS50" s="782"/>
      <c r="CT50" s="782"/>
      <c r="CU50" s="782"/>
      <c r="CV50" s="778">
        <f t="shared" si="1"/>
        <v>0</v>
      </c>
      <c r="CW50" s="778"/>
      <c r="CX50" s="778"/>
      <c r="CY50" s="778"/>
      <c r="CZ50" s="778"/>
      <c r="DA50" s="778"/>
      <c r="DB50" s="778"/>
      <c r="DC50" s="778"/>
      <c r="DD50" s="778"/>
      <c r="DE50" s="779"/>
    </row>
    <row r="51" spans="1:109" s="3" customFormat="1" ht="23.25" customHeight="1" x14ac:dyDescent="0.2">
      <c r="A51" s="830"/>
      <c r="B51" s="831"/>
      <c r="C51" s="831"/>
      <c r="D51" s="831"/>
      <c r="E51" s="831"/>
      <c r="F51" s="831"/>
      <c r="G51" s="831"/>
      <c r="H51" s="831"/>
      <c r="I51" s="831"/>
      <c r="J51" s="831"/>
      <c r="K51" s="831"/>
      <c r="L51" s="831"/>
      <c r="M51" s="831"/>
      <c r="N51" s="831"/>
      <c r="O51" s="832"/>
      <c r="P51" s="785"/>
      <c r="Q51" s="785"/>
      <c r="R51" s="785"/>
      <c r="S51" s="785"/>
      <c r="T51" s="785"/>
      <c r="U51" s="785"/>
      <c r="V51" s="785"/>
      <c r="W51" s="785"/>
      <c r="X51" s="785"/>
      <c r="Y51" s="785"/>
      <c r="Z51" s="785"/>
      <c r="AA51" s="785"/>
      <c r="AB51" s="785"/>
      <c r="AC51" s="785"/>
      <c r="AD51" s="786"/>
      <c r="AE51" s="786"/>
      <c r="AF51" s="786"/>
      <c r="AG51" s="787"/>
      <c r="AH51" s="787"/>
      <c r="AI51" s="787"/>
      <c r="AJ51" s="787"/>
      <c r="AK51" s="788">
        <v>0</v>
      </c>
      <c r="AL51" s="789"/>
      <c r="AM51" s="789"/>
      <c r="AN51" s="789"/>
      <c r="AO51" s="789"/>
      <c r="AP51" s="790"/>
      <c r="AQ51" s="778">
        <f t="shared" si="2"/>
        <v>0</v>
      </c>
      <c r="AR51" s="778"/>
      <c r="AS51" s="778"/>
      <c r="AT51" s="778"/>
      <c r="AU51" s="778"/>
      <c r="AV51" s="778"/>
      <c r="AW51" s="778"/>
      <c r="AX51" s="778"/>
      <c r="AY51" s="791">
        <v>0</v>
      </c>
      <c r="AZ51" s="792"/>
      <c r="BA51" s="792"/>
      <c r="BB51" s="792"/>
      <c r="BC51" s="792"/>
      <c r="BD51" s="792"/>
      <c r="BE51" s="792"/>
      <c r="BF51" s="793"/>
      <c r="BG51" s="782">
        <v>0</v>
      </c>
      <c r="BH51" s="782"/>
      <c r="BI51" s="782"/>
      <c r="BJ51" s="782"/>
      <c r="BK51" s="782"/>
      <c r="BL51" s="782"/>
      <c r="BM51" s="782"/>
      <c r="BN51" s="782"/>
      <c r="BO51" s="791">
        <f t="shared" si="3"/>
        <v>0</v>
      </c>
      <c r="BP51" s="792"/>
      <c r="BQ51" s="792"/>
      <c r="BR51" s="792"/>
      <c r="BS51" s="792"/>
      <c r="BT51" s="792"/>
      <c r="BU51" s="792"/>
      <c r="BV51" s="793"/>
      <c r="BW51" s="782">
        <v>0</v>
      </c>
      <c r="BX51" s="782"/>
      <c r="BY51" s="782"/>
      <c r="BZ51" s="782"/>
      <c r="CA51" s="782"/>
      <c r="CB51" s="782"/>
      <c r="CC51" s="782"/>
      <c r="CD51" s="782"/>
      <c r="CE51" s="782">
        <v>0</v>
      </c>
      <c r="CF51" s="782"/>
      <c r="CG51" s="782"/>
      <c r="CH51" s="782"/>
      <c r="CI51" s="782"/>
      <c r="CJ51" s="782"/>
      <c r="CK51" s="782"/>
      <c r="CL51" s="782"/>
      <c r="CM51" s="782"/>
      <c r="CN51" s="782">
        <v>0</v>
      </c>
      <c r="CO51" s="782"/>
      <c r="CP51" s="782"/>
      <c r="CQ51" s="782"/>
      <c r="CR51" s="782"/>
      <c r="CS51" s="782"/>
      <c r="CT51" s="782"/>
      <c r="CU51" s="782"/>
      <c r="CV51" s="778">
        <f t="shared" si="1"/>
        <v>0</v>
      </c>
      <c r="CW51" s="778"/>
      <c r="CX51" s="778"/>
      <c r="CY51" s="778"/>
      <c r="CZ51" s="778"/>
      <c r="DA51" s="778"/>
      <c r="DB51" s="778"/>
      <c r="DC51" s="778"/>
      <c r="DD51" s="778"/>
      <c r="DE51" s="779"/>
    </row>
    <row r="52" spans="1:109" s="3" customFormat="1" ht="23.25" customHeight="1" x14ac:dyDescent="0.2">
      <c r="A52" s="830"/>
      <c r="B52" s="831"/>
      <c r="C52" s="831"/>
      <c r="D52" s="831"/>
      <c r="E52" s="831"/>
      <c r="F52" s="831"/>
      <c r="G52" s="831"/>
      <c r="H52" s="831"/>
      <c r="I52" s="831"/>
      <c r="J52" s="831"/>
      <c r="K52" s="831"/>
      <c r="L52" s="831"/>
      <c r="M52" s="831"/>
      <c r="N52" s="831"/>
      <c r="O52" s="832"/>
      <c r="P52" s="785"/>
      <c r="Q52" s="785"/>
      <c r="R52" s="785"/>
      <c r="S52" s="785"/>
      <c r="T52" s="785"/>
      <c r="U52" s="785"/>
      <c r="V52" s="785"/>
      <c r="W52" s="785"/>
      <c r="X52" s="785"/>
      <c r="Y52" s="785"/>
      <c r="Z52" s="785"/>
      <c r="AA52" s="785"/>
      <c r="AB52" s="785"/>
      <c r="AC52" s="785"/>
      <c r="AD52" s="786"/>
      <c r="AE52" s="786"/>
      <c r="AF52" s="786"/>
      <c r="AG52" s="787"/>
      <c r="AH52" s="787"/>
      <c r="AI52" s="787"/>
      <c r="AJ52" s="787"/>
      <c r="AK52" s="788">
        <v>0</v>
      </c>
      <c r="AL52" s="789"/>
      <c r="AM52" s="789"/>
      <c r="AN52" s="789"/>
      <c r="AO52" s="789"/>
      <c r="AP52" s="790"/>
      <c r="AQ52" s="778">
        <f t="shared" si="2"/>
        <v>0</v>
      </c>
      <c r="AR52" s="778"/>
      <c r="AS52" s="778"/>
      <c r="AT52" s="778"/>
      <c r="AU52" s="778"/>
      <c r="AV52" s="778"/>
      <c r="AW52" s="778"/>
      <c r="AX52" s="778"/>
      <c r="AY52" s="791">
        <v>0</v>
      </c>
      <c r="AZ52" s="792"/>
      <c r="BA52" s="792"/>
      <c r="BB52" s="792"/>
      <c r="BC52" s="792"/>
      <c r="BD52" s="792"/>
      <c r="BE52" s="792"/>
      <c r="BF52" s="793"/>
      <c r="BG52" s="782">
        <v>0</v>
      </c>
      <c r="BH52" s="782"/>
      <c r="BI52" s="782"/>
      <c r="BJ52" s="782"/>
      <c r="BK52" s="782"/>
      <c r="BL52" s="782"/>
      <c r="BM52" s="782"/>
      <c r="BN52" s="782"/>
      <c r="BO52" s="791">
        <f t="shared" si="3"/>
        <v>0</v>
      </c>
      <c r="BP52" s="792"/>
      <c r="BQ52" s="792"/>
      <c r="BR52" s="792"/>
      <c r="BS52" s="792"/>
      <c r="BT52" s="792"/>
      <c r="BU52" s="792"/>
      <c r="BV52" s="793"/>
      <c r="BW52" s="782">
        <v>0</v>
      </c>
      <c r="BX52" s="782"/>
      <c r="BY52" s="782"/>
      <c r="BZ52" s="782"/>
      <c r="CA52" s="782"/>
      <c r="CB52" s="782"/>
      <c r="CC52" s="782"/>
      <c r="CD52" s="782"/>
      <c r="CE52" s="782">
        <v>0</v>
      </c>
      <c r="CF52" s="782"/>
      <c r="CG52" s="782"/>
      <c r="CH52" s="782"/>
      <c r="CI52" s="782"/>
      <c r="CJ52" s="782"/>
      <c r="CK52" s="782"/>
      <c r="CL52" s="782"/>
      <c r="CM52" s="782"/>
      <c r="CN52" s="782">
        <v>0</v>
      </c>
      <c r="CO52" s="782"/>
      <c r="CP52" s="782"/>
      <c r="CQ52" s="782"/>
      <c r="CR52" s="782"/>
      <c r="CS52" s="782"/>
      <c r="CT52" s="782"/>
      <c r="CU52" s="782"/>
      <c r="CV52" s="778">
        <f t="shared" si="1"/>
        <v>0</v>
      </c>
      <c r="CW52" s="778"/>
      <c r="CX52" s="778"/>
      <c r="CY52" s="778"/>
      <c r="CZ52" s="778"/>
      <c r="DA52" s="778"/>
      <c r="DB52" s="778"/>
      <c r="DC52" s="778"/>
      <c r="DD52" s="778"/>
      <c r="DE52" s="779"/>
    </row>
    <row r="53" spans="1:109" s="3" customFormat="1" ht="23.25" customHeight="1" x14ac:dyDescent="0.2">
      <c r="A53" s="830"/>
      <c r="B53" s="831"/>
      <c r="C53" s="831"/>
      <c r="D53" s="831"/>
      <c r="E53" s="831"/>
      <c r="F53" s="831"/>
      <c r="G53" s="831"/>
      <c r="H53" s="831"/>
      <c r="I53" s="831"/>
      <c r="J53" s="831"/>
      <c r="K53" s="831"/>
      <c r="L53" s="831"/>
      <c r="M53" s="831"/>
      <c r="N53" s="831"/>
      <c r="O53" s="832"/>
      <c r="P53" s="785"/>
      <c r="Q53" s="785"/>
      <c r="R53" s="785"/>
      <c r="S53" s="785"/>
      <c r="T53" s="785"/>
      <c r="U53" s="785"/>
      <c r="V53" s="785"/>
      <c r="W53" s="785"/>
      <c r="X53" s="785"/>
      <c r="Y53" s="785"/>
      <c r="Z53" s="785"/>
      <c r="AA53" s="785"/>
      <c r="AB53" s="785"/>
      <c r="AC53" s="785"/>
      <c r="AD53" s="786"/>
      <c r="AE53" s="786"/>
      <c r="AF53" s="786"/>
      <c r="AG53" s="787"/>
      <c r="AH53" s="787"/>
      <c r="AI53" s="787"/>
      <c r="AJ53" s="787"/>
      <c r="AK53" s="788">
        <v>0</v>
      </c>
      <c r="AL53" s="789"/>
      <c r="AM53" s="789"/>
      <c r="AN53" s="789"/>
      <c r="AO53" s="789"/>
      <c r="AP53" s="790"/>
      <c r="AQ53" s="778">
        <f t="shared" si="2"/>
        <v>0</v>
      </c>
      <c r="AR53" s="778"/>
      <c r="AS53" s="778"/>
      <c r="AT53" s="778"/>
      <c r="AU53" s="778"/>
      <c r="AV53" s="778"/>
      <c r="AW53" s="778"/>
      <c r="AX53" s="778"/>
      <c r="AY53" s="791">
        <v>0</v>
      </c>
      <c r="AZ53" s="792"/>
      <c r="BA53" s="792"/>
      <c r="BB53" s="792"/>
      <c r="BC53" s="792"/>
      <c r="BD53" s="792"/>
      <c r="BE53" s="792"/>
      <c r="BF53" s="793"/>
      <c r="BG53" s="782">
        <v>0</v>
      </c>
      <c r="BH53" s="782"/>
      <c r="BI53" s="782"/>
      <c r="BJ53" s="782"/>
      <c r="BK53" s="782"/>
      <c r="BL53" s="782"/>
      <c r="BM53" s="782"/>
      <c r="BN53" s="782"/>
      <c r="BO53" s="791">
        <f t="shared" si="3"/>
        <v>0</v>
      </c>
      <c r="BP53" s="792"/>
      <c r="BQ53" s="792"/>
      <c r="BR53" s="792"/>
      <c r="BS53" s="792"/>
      <c r="BT53" s="792"/>
      <c r="BU53" s="792"/>
      <c r="BV53" s="793"/>
      <c r="BW53" s="782">
        <v>0</v>
      </c>
      <c r="BX53" s="782"/>
      <c r="BY53" s="782"/>
      <c r="BZ53" s="782"/>
      <c r="CA53" s="782"/>
      <c r="CB53" s="782"/>
      <c r="CC53" s="782"/>
      <c r="CD53" s="782"/>
      <c r="CE53" s="782">
        <v>0</v>
      </c>
      <c r="CF53" s="782"/>
      <c r="CG53" s="782"/>
      <c r="CH53" s="782"/>
      <c r="CI53" s="782"/>
      <c r="CJ53" s="782"/>
      <c r="CK53" s="782"/>
      <c r="CL53" s="782"/>
      <c r="CM53" s="782"/>
      <c r="CN53" s="782">
        <v>0</v>
      </c>
      <c r="CO53" s="782"/>
      <c r="CP53" s="782"/>
      <c r="CQ53" s="782"/>
      <c r="CR53" s="782"/>
      <c r="CS53" s="782"/>
      <c r="CT53" s="782"/>
      <c r="CU53" s="782"/>
      <c r="CV53" s="778">
        <f t="shared" si="1"/>
        <v>0</v>
      </c>
      <c r="CW53" s="778"/>
      <c r="CX53" s="778"/>
      <c r="CY53" s="778"/>
      <c r="CZ53" s="778"/>
      <c r="DA53" s="778"/>
      <c r="DB53" s="778"/>
      <c r="DC53" s="778"/>
      <c r="DD53" s="778"/>
      <c r="DE53" s="779"/>
    </row>
    <row r="54" spans="1:109" s="3" customFormat="1" ht="23.25" customHeight="1" x14ac:dyDescent="0.2">
      <c r="A54" s="830"/>
      <c r="B54" s="831"/>
      <c r="C54" s="831"/>
      <c r="D54" s="831"/>
      <c r="E54" s="831"/>
      <c r="F54" s="831"/>
      <c r="G54" s="831"/>
      <c r="H54" s="831"/>
      <c r="I54" s="831"/>
      <c r="J54" s="831"/>
      <c r="K54" s="831"/>
      <c r="L54" s="831"/>
      <c r="M54" s="831"/>
      <c r="N54" s="831"/>
      <c r="O54" s="832"/>
      <c r="P54" s="785"/>
      <c r="Q54" s="785"/>
      <c r="R54" s="785"/>
      <c r="S54" s="785"/>
      <c r="T54" s="785"/>
      <c r="U54" s="785"/>
      <c r="V54" s="785"/>
      <c r="W54" s="785"/>
      <c r="X54" s="785"/>
      <c r="Y54" s="785"/>
      <c r="Z54" s="785"/>
      <c r="AA54" s="785"/>
      <c r="AB54" s="785"/>
      <c r="AC54" s="785"/>
      <c r="AD54" s="786"/>
      <c r="AE54" s="786"/>
      <c r="AF54" s="786"/>
      <c r="AG54" s="787"/>
      <c r="AH54" s="787"/>
      <c r="AI54" s="787"/>
      <c r="AJ54" s="787"/>
      <c r="AK54" s="788">
        <v>0</v>
      </c>
      <c r="AL54" s="789"/>
      <c r="AM54" s="789"/>
      <c r="AN54" s="789"/>
      <c r="AO54" s="789"/>
      <c r="AP54" s="790"/>
      <c r="AQ54" s="778">
        <f t="shared" si="2"/>
        <v>0</v>
      </c>
      <c r="AR54" s="778"/>
      <c r="AS54" s="778"/>
      <c r="AT54" s="778"/>
      <c r="AU54" s="778"/>
      <c r="AV54" s="778"/>
      <c r="AW54" s="778"/>
      <c r="AX54" s="778"/>
      <c r="AY54" s="791">
        <v>0</v>
      </c>
      <c r="AZ54" s="792"/>
      <c r="BA54" s="792"/>
      <c r="BB54" s="792"/>
      <c r="BC54" s="792"/>
      <c r="BD54" s="792"/>
      <c r="BE54" s="792"/>
      <c r="BF54" s="793"/>
      <c r="BG54" s="782">
        <v>0</v>
      </c>
      <c r="BH54" s="782"/>
      <c r="BI54" s="782"/>
      <c r="BJ54" s="782"/>
      <c r="BK54" s="782"/>
      <c r="BL54" s="782"/>
      <c r="BM54" s="782"/>
      <c r="BN54" s="782"/>
      <c r="BO54" s="791">
        <f t="shared" si="3"/>
        <v>0</v>
      </c>
      <c r="BP54" s="792"/>
      <c r="BQ54" s="792"/>
      <c r="BR54" s="792"/>
      <c r="BS54" s="792"/>
      <c r="BT54" s="792"/>
      <c r="BU54" s="792"/>
      <c r="BV54" s="793"/>
      <c r="BW54" s="782">
        <v>0</v>
      </c>
      <c r="BX54" s="782"/>
      <c r="BY54" s="782"/>
      <c r="BZ54" s="782"/>
      <c r="CA54" s="782"/>
      <c r="CB54" s="782"/>
      <c r="CC54" s="782"/>
      <c r="CD54" s="782"/>
      <c r="CE54" s="782">
        <v>0</v>
      </c>
      <c r="CF54" s="782"/>
      <c r="CG54" s="782"/>
      <c r="CH54" s="782"/>
      <c r="CI54" s="782"/>
      <c r="CJ54" s="782"/>
      <c r="CK54" s="782"/>
      <c r="CL54" s="782"/>
      <c r="CM54" s="782"/>
      <c r="CN54" s="782">
        <v>0</v>
      </c>
      <c r="CO54" s="782"/>
      <c r="CP54" s="782"/>
      <c r="CQ54" s="782"/>
      <c r="CR54" s="782"/>
      <c r="CS54" s="782"/>
      <c r="CT54" s="782"/>
      <c r="CU54" s="782"/>
      <c r="CV54" s="778">
        <f t="shared" si="1"/>
        <v>0</v>
      </c>
      <c r="CW54" s="778"/>
      <c r="CX54" s="778"/>
      <c r="CY54" s="778"/>
      <c r="CZ54" s="778"/>
      <c r="DA54" s="778"/>
      <c r="DB54" s="778"/>
      <c r="DC54" s="778"/>
      <c r="DD54" s="778"/>
      <c r="DE54" s="779"/>
    </row>
    <row r="55" spans="1:109" s="3" customFormat="1" ht="23.25" customHeight="1" x14ac:dyDescent="0.2">
      <c r="A55" s="830"/>
      <c r="B55" s="831"/>
      <c r="C55" s="831"/>
      <c r="D55" s="831"/>
      <c r="E55" s="831"/>
      <c r="F55" s="831"/>
      <c r="G55" s="831"/>
      <c r="H55" s="831"/>
      <c r="I55" s="831"/>
      <c r="J55" s="831"/>
      <c r="K55" s="831"/>
      <c r="L55" s="831"/>
      <c r="M55" s="831"/>
      <c r="N55" s="831"/>
      <c r="O55" s="832"/>
      <c r="P55" s="785"/>
      <c r="Q55" s="785"/>
      <c r="R55" s="785"/>
      <c r="S55" s="785"/>
      <c r="T55" s="785"/>
      <c r="U55" s="785"/>
      <c r="V55" s="785"/>
      <c r="W55" s="785"/>
      <c r="X55" s="785"/>
      <c r="Y55" s="785"/>
      <c r="Z55" s="785"/>
      <c r="AA55" s="785"/>
      <c r="AB55" s="785"/>
      <c r="AC55" s="785"/>
      <c r="AD55" s="786"/>
      <c r="AE55" s="786"/>
      <c r="AF55" s="786"/>
      <c r="AG55" s="787"/>
      <c r="AH55" s="787"/>
      <c r="AI55" s="787"/>
      <c r="AJ55" s="787"/>
      <c r="AK55" s="788">
        <v>0</v>
      </c>
      <c r="AL55" s="789"/>
      <c r="AM55" s="789"/>
      <c r="AN55" s="789"/>
      <c r="AO55" s="789"/>
      <c r="AP55" s="790"/>
      <c r="AQ55" s="778">
        <f t="shared" si="2"/>
        <v>0</v>
      </c>
      <c r="AR55" s="778"/>
      <c r="AS55" s="778"/>
      <c r="AT55" s="778"/>
      <c r="AU55" s="778"/>
      <c r="AV55" s="778"/>
      <c r="AW55" s="778"/>
      <c r="AX55" s="778"/>
      <c r="AY55" s="791">
        <v>0</v>
      </c>
      <c r="AZ55" s="792"/>
      <c r="BA55" s="792"/>
      <c r="BB55" s="792"/>
      <c r="BC55" s="792"/>
      <c r="BD55" s="792"/>
      <c r="BE55" s="792"/>
      <c r="BF55" s="793"/>
      <c r="BG55" s="782">
        <v>0</v>
      </c>
      <c r="BH55" s="782"/>
      <c r="BI55" s="782"/>
      <c r="BJ55" s="782"/>
      <c r="BK55" s="782"/>
      <c r="BL55" s="782"/>
      <c r="BM55" s="782"/>
      <c r="BN55" s="782"/>
      <c r="BO55" s="791">
        <f t="shared" si="3"/>
        <v>0</v>
      </c>
      <c r="BP55" s="792"/>
      <c r="BQ55" s="792"/>
      <c r="BR55" s="792"/>
      <c r="BS55" s="792"/>
      <c r="BT55" s="792"/>
      <c r="BU55" s="792"/>
      <c r="BV55" s="793"/>
      <c r="BW55" s="782">
        <v>0</v>
      </c>
      <c r="BX55" s="782"/>
      <c r="BY55" s="782"/>
      <c r="BZ55" s="782"/>
      <c r="CA55" s="782"/>
      <c r="CB55" s="782"/>
      <c r="CC55" s="782"/>
      <c r="CD55" s="782"/>
      <c r="CE55" s="782">
        <v>0</v>
      </c>
      <c r="CF55" s="782"/>
      <c r="CG55" s="782"/>
      <c r="CH55" s="782"/>
      <c r="CI55" s="782"/>
      <c r="CJ55" s="782"/>
      <c r="CK55" s="782"/>
      <c r="CL55" s="782"/>
      <c r="CM55" s="782"/>
      <c r="CN55" s="782">
        <v>0</v>
      </c>
      <c r="CO55" s="782"/>
      <c r="CP55" s="782"/>
      <c r="CQ55" s="782"/>
      <c r="CR55" s="782"/>
      <c r="CS55" s="782"/>
      <c r="CT55" s="782"/>
      <c r="CU55" s="782"/>
      <c r="CV55" s="778">
        <f t="shared" si="1"/>
        <v>0</v>
      </c>
      <c r="CW55" s="778"/>
      <c r="CX55" s="778"/>
      <c r="CY55" s="778"/>
      <c r="CZ55" s="778"/>
      <c r="DA55" s="778"/>
      <c r="DB55" s="778"/>
      <c r="DC55" s="778"/>
      <c r="DD55" s="778"/>
      <c r="DE55" s="779"/>
    </row>
    <row r="56" spans="1:109" s="3" customFormat="1" ht="23.25" customHeight="1" x14ac:dyDescent="0.2">
      <c r="A56" s="830"/>
      <c r="B56" s="831"/>
      <c r="C56" s="831"/>
      <c r="D56" s="831"/>
      <c r="E56" s="831"/>
      <c r="F56" s="831"/>
      <c r="G56" s="831"/>
      <c r="H56" s="831"/>
      <c r="I56" s="831"/>
      <c r="J56" s="831"/>
      <c r="K56" s="831"/>
      <c r="L56" s="831"/>
      <c r="M56" s="831"/>
      <c r="N56" s="831"/>
      <c r="O56" s="832"/>
      <c r="P56" s="785"/>
      <c r="Q56" s="785"/>
      <c r="R56" s="785"/>
      <c r="S56" s="785"/>
      <c r="T56" s="785"/>
      <c r="U56" s="785"/>
      <c r="V56" s="785"/>
      <c r="W56" s="785"/>
      <c r="X56" s="785"/>
      <c r="Y56" s="785"/>
      <c r="Z56" s="785"/>
      <c r="AA56" s="785"/>
      <c r="AB56" s="785"/>
      <c r="AC56" s="785"/>
      <c r="AD56" s="786"/>
      <c r="AE56" s="786"/>
      <c r="AF56" s="786"/>
      <c r="AG56" s="787"/>
      <c r="AH56" s="787"/>
      <c r="AI56" s="787"/>
      <c r="AJ56" s="787"/>
      <c r="AK56" s="788">
        <v>0</v>
      </c>
      <c r="AL56" s="789"/>
      <c r="AM56" s="789"/>
      <c r="AN56" s="789"/>
      <c r="AO56" s="789"/>
      <c r="AP56" s="790"/>
      <c r="AQ56" s="778">
        <f t="shared" si="2"/>
        <v>0</v>
      </c>
      <c r="AR56" s="778"/>
      <c r="AS56" s="778"/>
      <c r="AT56" s="778"/>
      <c r="AU56" s="778"/>
      <c r="AV56" s="778"/>
      <c r="AW56" s="778"/>
      <c r="AX56" s="778"/>
      <c r="AY56" s="791">
        <v>0</v>
      </c>
      <c r="AZ56" s="792"/>
      <c r="BA56" s="792"/>
      <c r="BB56" s="792"/>
      <c r="BC56" s="792"/>
      <c r="BD56" s="792"/>
      <c r="BE56" s="792"/>
      <c r="BF56" s="793"/>
      <c r="BG56" s="782">
        <v>0</v>
      </c>
      <c r="BH56" s="782"/>
      <c r="BI56" s="782"/>
      <c r="BJ56" s="782"/>
      <c r="BK56" s="782"/>
      <c r="BL56" s="782"/>
      <c r="BM56" s="782"/>
      <c r="BN56" s="782"/>
      <c r="BO56" s="791">
        <f t="shared" si="3"/>
        <v>0</v>
      </c>
      <c r="BP56" s="792"/>
      <c r="BQ56" s="792"/>
      <c r="BR56" s="792"/>
      <c r="BS56" s="792"/>
      <c r="BT56" s="792"/>
      <c r="BU56" s="792"/>
      <c r="BV56" s="793"/>
      <c r="BW56" s="782">
        <v>0</v>
      </c>
      <c r="BX56" s="782"/>
      <c r="BY56" s="782"/>
      <c r="BZ56" s="782"/>
      <c r="CA56" s="782"/>
      <c r="CB56" s="782"/>
      <c r="CC56" s="782"/>
      <c r="CD56" s="782"/>
      <c r="CE56" s="782">
        <v>0</v>
      </c>
      <c r="CF56" s="782"/>
      <c r="CG56" s="782"/>
      <c r="CH56" s="782"/>
      <c r="CI56" s="782"/>
      <c r="CJ56" s="782"/>
      <c r="CK56" s="782"/>
      <c r="CL56" s="782"/>
      <c r="CM56" s="782"/>
      <c r="CN56" s="782">
        <v>0</v>
      </c>
      <c r="CO56" s="782"/>
      <c r="CP56" s="782"/>
      <c r="CQ56" s="782"/>
      <c r="CR56" s="782"/>
      <c r="CS56" s="782"/>
      <c r="CT56" s="782"/>
      <c r="CU56" s="782"/>
      <c r="CV56" s="778">
        <f t="shared" si="1"/>
        <v>0</v>
      </c>
      <c r="CW56" s="778"/>
      <c r="CX56" s="778"/>
      <c r="CY56" s="778"/>
      <c r="CZ56" s="778"/>
      <c r="DA56" s="778"/>
      <c r="DB56" s="778"/>
      <c r="DC56" s="778"/>
      <c r="DD56" s="778"/>
      <c r="DE56" s="779"/>
    </row>
    <row r="57" spans="1:109" s="3" customFormat="1" ht="23.25" customHeight="1" x14ac:dyDescent="0.2">
      <c r="A57" s="830"/>
      <c r="B57" s="831"/>
      <c r="C57" s="831"/>
      <c r="D57" s="831"/>
      <c r="E57" s="831"/>
      <c r="F57" s="831"/>
      <c r="G57" s="831"/>
      <c r="H57" s="831"/>
      <c r="I57" s="831"/>
      <c r="J57" s="831"/>
      <c r="K57" s="831"/>
      <c r="L57" s="831"/>
      <c r="M57" s="831"/>
      <c r="N57" s="831"/>
      <c r="O57" s="832"/>
      <c r="P57" s="785"/>
      <c r="Q57" s="785"/>
      <c r="R57" s="785"/>
      <c r="S57" s="785"/>
      <c r="T57" s="785"/>
      <c r="U57" s="785"/>
      <c r="V57" s="785"/>
      <c r="W57" s="785"/>
      <c r="X57" s="785"/>
      <c r="Y57" s="785"/>
      <c r="Z57" s="785"/>
      <c r="AA57" s="785"/>
      <c r="AB57" s="785"/>
      <c r="AC57" s="785"/>
      <c r="AD57" s="786"/>
      <c r="AE57" s="786"/>
      <c r="AF57" s="786"/>
      <c r="AG57" s="787"/>
      <c r="AH57" s="787"/>
      <c r="AI57" s="787"/>
      <c r="AJ57" s="787"/>
      <c r="AK57" s="788">
        <v>0</v>
      </c>
      <c r="AL57" s="789"/>
      <c r="AM57" s="789"/>
      <c r="AN57" s="789"/>
      <c r="AO57" s="789"/>
      <c r="AP57" s="790"/>
      <c r="AQ57" s="778">
        <f t="shared" si="2"/>
        <v>0</v>
      </c>
      <c r="AR57" s="778"/>
      <c r="AS57" s="778"/>
      <c r="AT57" s="778"/>
      <c r="AU57" s="778"/>
      <c r="AV57" s="778"/>
      <c r="AW57" s="778"/>
      <c r="AX57" s="778"/>
      <c r="AY57" s="791">
        <v>0</v>
      </c>
      <c r="AZ57" s="792"/>
      <c r="BA57" s="792"/>
      <c r="BB57" s="792"/>
      <c r="BC57" s="792"/>
      <c r="BD57" s="792"/>
      <c r="BE57" s="792"/>
      <c r="BF57" s="793"/>
      <c r="BG57" s="782">
        <v>0</v>
      </c>
      <c r="BH57" s="782"/>
      <c r="BI57" s="782"/>
      <c r="BJ57" s="782"/>
      <c r="BK57" s="782"/>
      <c r="BL57" s="782"/>
      <c r="BM57" s="782"/>
      <c r="BN57" s="782"/>
      <c r="BO57" s="791">
        <f t="shared" si="3"/>
        <v>0</v>
      </c>
      <c r="BP57" s="792"/>
      <c r="BQ57" s="792"/>
      <c r="BR57" s="792"/>
      <c r="BS57" s="792"/>
      <c r="BT57" s="792"/>
      <c r="BU57" s="792"/>
      <c r="BV57" s="793"/>
      <c r="BW57" s="782">
        <v>0</v>
      </c>
      <c r="BX57" s="782"/>
      <c r="BY57" s="782"/>
      <c r="BZ57" s="782"/>
      <c r="CA57" s="782"/>
      <c r="CB57" s="782"/>
      <c r="CC57" s="782"/>
      <c r="CD57" s="782"/>
      <c r="CE57" s="782">
        <v>0</v>
      </c>
      <c r="CF57" s="782"/>
      <c r="CG57" s="782"/>
      <c r="CH57" s="782"/>
      <c r="CI57" s="782"/>
      <c r="CJ57" s="782"/>
      <c r="CK57" s="782"/>
      <c r="CL57" s="782"/>
      <c r="CM57" s="782"/>
      <c r="CN57" s="782">
        <v>0</v>
      </c>
      <c r="CO57" s="782"/>
      <c r="CP57" s="782"/>
      <c r="CQ57" s="782"/>
      <c r="CR57" s="782"/>
      <c r="CS57" s="782"/>
      <c r="CT57" s="782"/>
      <c r="CU57" s="782"/>
      <c r="CV57" s="778">
        <f t="shared" si="1"/>
        <v>0</v>
      </c>
      <c r="CW57" s="778"/>
      <c r="CX57" s="778"/>
      <c r="CY57" s="778"/>
      <c r="CZ57" s="778"/>
      <c r="DA57" s="778"/>
      <c r="DB57" s="778"/>
      <c r="DC57" s="778"/>
      <c r="DD57" s="778"/>
      <c r="DE57" s="779"/>
    </row>
    <row r="58" spans="1:109" s="3" customFormat="1" ht="23.25" customHeight="1" x14ac:dyDescent="0.2">
      <c r="A58" s="830"/>
      <c r="B58" s="831"/>
      <c r="C58" s="831"/>
      <c r="D58" s="831"/>
      <c r="E58" s="831"/>
      <c r="F58" s="831"/>
      <c r="G58" s="831"/>
      <c r="H58" s="831"/>
      <c r="I58" s="831"/>
      <c r="J58" s="831"/>
      <c r="K58" s="831"/>
      <c r="L58" s="831"/>
      <c r="M58" s="831"/>
      <c r="N58" s="831"/>
      <c r="O58" s="832"/>
      <c r="P58" s="785"/>
      <c r="Q58" s="785"/>
      <c r="R58" s="785"/>
      <c r="S58" s="785"/>
      <c r="T58" s="785"/>
      <c r="U58" s="785"/>
      <c r="V58" s="785"/>
      <c r="W58" s="785"/>
      <c r="X58" s="785"/>
      <c r="Y58" s="785"/>
      <c r="Z58" s="785"/>
      <c r="AA58" s="785"/>
      <c r="AB58" s="785"/>
      <c r="AC58" s="785"/>
      <c r="AD58" s="786"/>
      <c r="AE58" s="786"/>
      <c r="AF58" s="786"/>
      <c r="AG58" s="787"/>
      <c r="AH58" s="787"/>
      <c r="AI58" s="787"/>
      <c r="AJ58" s="787"/>
      <c r="AK58" s="788">
        <v>0</v>
      </c>
      <c r="AL58" s="789"/>
      <c r="AM58" s="789"/>
      <c r="AN58" s="789"/>
      <c r="AO58" s="789"/>
      <c r="AP58" s="790"/>
      <c r="AQ58" s="778">
        <f t="shared" si="2"/>
        <v>0</v>
      </c>
      <c r="AR58" s="778"/>
      <c r="AS58" s="778"/>
      <c r="AT58" s="778"/>
      <c r="AU58" s="778"/>
      <c r="AV58" s="778"/>
      <c r="AW58" s="778"/>
      <c r="AX58" s="778"/>
      <c r="AY58" s="791">
        <v>0</v>
      </c>
      <c r="AZ58" s="792"/>
      <c r="BA58" s="792"/>
      <c r="BB58" s="792"/>
      <c r="BC58" s="792"/>
      <c r="BD58" s="792"/>
      <c r="BE58" s="792"/>
      <c r="BF58" s="793"/>
      <c r="BG58" s="782">
        <v>0</v>
      </c>
      <c r="BH58" s="782"/>
      <c r="BI58" s="782"/>
      <c r="BJ58" s="782"/>
      <c r="BK58" s="782"/>
      <c r="BL58" s="782"/>
      <c r="BM58" s="782"/>
      <c r="BN58" s="782"/>
      <c r="BO58" s="791">
        <f t="shared" si="3"/>
        <v>0</v>
      </c>
      <c r="BP58" s="792"/>
      <c r="BQ58" s="792"/>
      <c r="BR58" s="792"/>
      <c r="BS58" s="792"/>
      <c r="BT58" s="792"/>
      <c r="BU58" s="792"/>
      <c r="BV58" s="793"/>
      <c r="BW58" s="782">
        <v>0</v>
      </c>
      <c r="BX58" s="782"/>
      <c r="BY58" s="782"/>
      <c r="BZ58" s="782"/>
      <c r="CA58" s="782"/>
      <c r="CB58" s="782"/>
      <c r="CC58" s="782"/>
      <c r="CD58" s="782"/>
      <c r="CE58" s="782">
        <v>0</v>
      </c>
      <c r="CF58" s="782"/>
      <c r="CG58" s="782"/>
      <c r="CH58" s="782"/>
      <c r="CI58" s="782"/>
      <c r="CJ58" s="782"/>
      <c r="CK58" s="782"/>
      <c r="CL58" s="782"/>
      <c r="CM58" s="782"/>
      <c r="CN58" s="782">
        <v>0</v>
      </c>
      <c r="CO58" s="782"/>
      <c r="CP58" s="782"/>
      <c r="CQ58" s="782"/>
      <c r="CR58" s="782"/>
      <c r="CS58" s="782"/>
      <c r="CT58" s="782"/>
      <c r="CU58" s="782"/>
      <c r="CV58" s="778">
        <f t="shared" si="1"/>
        <v>0</v>
      </c>
      <c r="CW58" s="778"/>
      <c r="CX58" s="778"/>
      <c r="CY58" s="778"/>
      <c r="CZ58" s="778"/>
      <c r="DA58" s="778"/>
      <c r="DB58" s="778"/>
      <c r="DC58" s="778"/>
      <c r="DD58" s="778"/>
      <c r="DE58" s="779"/>
    </row>
    <row r="59" spans="1:109" s="3" customFormat="1" ht="23.25" customHeight="1" x14ac:dyDescent="0.2">
      <c r="A59" s="830"/>
      <c r="B59" s="831"/>
      <c r="C59" s="831"/>
      <c r="D59" s="831"/>
      <c r="E59" s="831"/>
      <c r="F59" s="831"/>
      <c r="G59" s="831"/>
      <c r="H59" s="831"/>
      <c r="I59" s="831"/>
      <c r="J59" s="831"/>
      <c r="K59" s="831"/>
      <c r="L59" s="831"/>
      <c r="M59" s="831"/>
      <c r="N59" s="831"/>
      <c r="O59" s="832"/>
      <c r="P59" s="840"/>
      <c r="Q59" s="841"/>
      <c r="R59" s="841"/>
      <c r="S59" s="841"/>
      <c r="T59" s="841"/>
      <c r="U59" s="841"/>
      <c r="V59" s="841"/>
      <c r="W59" s="841"/>
      <c r="X59" s="841"/>
      <c r="Y59" s="841"/>
      <c r="Z59" s="841"/>
      <c r="AA59" s="841"/>
      <c r="AB59" s="841"/>
      <c r="AC59" s="842"/>
      <c r="AD59" s="786"/>
      <c r="AE59" s="786"/>
      <c r="AF59" s="786"/>
      <c r="AG59" s="787"/>
      <c r="AH59" s="787"/>
      <c r="AI59" s="787"/>
      <c r="AJ59" s="787"/>
      <c r="AK59" s="788">
        <v>0</v>
      </c>
      <c r="AL59" s="789"/>
      <c r="AM59" s="789"/>
      <c r="AN59" s="789"/>
      <c r="AO59" s="789"/>
      <c r="AP59" s="790"/>
      <c r="AQ59" s="778">
        <f t="shared" si="2"/>
        <v>0</v>
      </c>
      <c r="AR59" s="778"/>
      <c r="AS59" s="778"/>
      <c r="AT59" s="778"/>
      <c r="AU59" s="778"/>
      <c r="AV59" s="778"/>
      <c r="AW59" s="778"/>
      <c r="AX59" s="778"/>
      <c r="AY59" s="791">
        <v>0</v>
      </c>
      <c r="AZ59" s="792"/>
      <c r="BA59" s="792"/>
      <c r="BB59" s="792"/>
      <c r="BC59" s="792"/>
      <c r="BD59" s="792"/>
      <c r="BE59" s="792"/>
      <c r="BF59" s="793"/>
      <c r="BG59" s="782">
        <v>0</v>
      </c>
      <c r="BH59" s="782"/>
      <c r="BI59" s="782"/>
      <c r="BJ59" s="782"/>
      <c r="BK59" s="782"/>
      <c r="BL59" s="782"/>
      <c r="BM59" s="782"/>
      <c r="BN59" s="782"/>
      <c r="BO59" s="791">
        <f t="shared" si="3"/>
        <v>0</v>
      </c>
      <c r="BP59" s="792"/>
      <c r="BQ59" s="792"/>
      <c r="BR59" s="792"/>
      <c r="BS59" s="792"/>
      <c r="BT59" s="792"/>
      <c r="BU59" s="792"/>
      <c r="BV59" s="793"/>
      <c r="BW59" s="782">
        <v>0</v>
      </c>
      <c r="BX59" s="782"/>
      <c r="BY59" s="782"/>
      <c r="BZ59" s="782"/>
      <c r="CA59" s="782"/>
      <c r="CB59" s="782"/>
      <c r="CC59" s="782"/>
      <c r="CD59" s="782"/>
      <c r="CE59" s="782">
        <v>0</v>
      </c>
      <c r="CF59" s="782"/>
      <c r="CG59" s="782"/>
      <c r="CH59" s="782"/>
      <c r="CI59" s="782"/>
      <c r="CJ59" s="782"/>
      <c r="CK59" s="782"/>
      <c r="CL59" s="782"/>
      <c r="CM59" s="782"/>
      <c r="CN59" s="782">
        <v>0</v>
      </c>
      <c r="CO59" s="782"/>
      <c r="CP59" s="782"/>
      <c r="CQ59" s="782"/>
      <c r="CR59" s="782"/>
      <c r="CS59" s="782"/>
      <c r="CT59" s="782"/>
      <c r="CU59" s="782"/>
      <c r="CV59" s="778">
        <f t="shared" si="1"/>
        <v>0</v>
      </c>
      <c r="CW59" s="778"/>
      <c r="CX59" s="778"/>
      <c r="CY59" s="778"/>
      <c r="CZ59" s="778"/>
      <c r="DA59" s="778"/>
      <c r="DB59" s="778"/>
      <c r="DC59" s="778"/>
      <c r="DD59" s="778"/>
      <c r="DE59" s="779"/>
    </row>
    <row r="60" spans="1:109" s="3" customFormat="1" ht="23.25" customHeight="1" x14ac:dyDescent="0.2">
      <c r="A60" s="830"/>
      <c r="B60" s="831"/>
      <c r="C60" s="831"/>
      <c r="D60" s="831"/>
      <c r="E60" s="831"/>
      <c r="F60" s="831"/>
      <c r="G60" s="831"/>
      <c r="H60" s="831"/>
      <c r="I60" s="831"/>
      <c r="J60" s="831"/>
      <c r="K60" s="831"/>
      <c r="L60" s="831"/>
      <c r="M60" s="831"/>
      <c r="N60" s="831"/>
      <c r="O60" s="832"/>
      <c r="P60" s="840"/>
      <c r="Q60" s="841"/>
      <c r="R60" s="841"/>
      <c r="S60" s="841"/>
      <c r="T60" s="841"/>
      <c r="U60" s="841"/>
      <c r="V60" s="841"/>
      <c r="W60" s="841"/>
      <c r="X60" s="841"/>
      <c r="Y60" s="841"/>
      <c r="Z60" s="841"/>
      <c r="AA60" s="841"/>
      <c r="AB60" s="841"/>
      <c r="AC60" s="842"/>
      <c r="AD60" s="786"/>
      <c r="AE60" s="786"/>
      <c r="AF60" s="786"/>
      <c r="AG60" s="787"/>
      <c r="AH60" s="787"/>
      <c r="AI60" s="787"/>
      <c r="AJ60" s="787"/>
      <c r="AK60" s="788">
        <v>0</v>
      </c>
      <c r="AL60" s="789"/>
      <c r="AM60" s="789"/>
      <c r="AN60" s="789"/>
      <c r="AO60" s="789"/>
      <c r="AP60" s="790"/>
      <c r="AQ60" s="778">
        <f t="shared" si="2"/>
        <v>0</v>
      </c>
      <c r="AR60" s="778"/>
      <c r="AS60" s="778"/>
      <c r="AT60" s="778"/>
      <c r="AU60" s="778"/>
      <c r="AV60" s="778"/>
      <c r="AW60" s="778"/>
      <c r="AX60" s="778"/>
      <c r="AY60" s="791">
        <v>0</v>
      </c>
      <c r="AZ60" s="792"/>
      <c r="BA60" s="792"/>
      <c r="BB60" s="792"/>
      <c r="BC60" s="792"/>
      <c r="BD60" s="792"/>
      <c r="BE60" s="792"/>
      <c r="BF60" s="793"/>
      <c r="BG60" s="782">
        <v>0</v>
      </c>
      <c r="BH60" s="782"/>
      <c r="BI60" s="782"/>
      <c r="BJ60" s="782"/>
      <c r="BK60" s="782"/>
      <c r="BL60" s="782"/>
      <c r="BM60" s="782"/>
      <c r="BN60" s="782"/>
      <c r="BO60" s="791">
        <f t="shared" si="3"/>
        <v>0</v>
      </c>
      <c r="BP60" s="792"/>
      <c r="BQ60" s="792"/>
      <c r="BR60" s="792"/>
      <c r="BS60" s="792"/>
      <c r="BT60" s="792"/>
      <c r="BU60" s="792"/>
      <c r="BV60" s="793"/>
      <c r="BW60" s="782">
        <v>0</v>
      </c>
      <c r="BX60" s="782"/>
      <c r="BY60" s="782"/>
      <c r="BZ60" s="782"/>
      <c r="CA60" s="782"/>
      <c r="CB60" s="782"/>
      <c r="CC60" s="782"/>
      <c r="CD60" s="782"/>
      <c r="CE60" s="782">
        <v>0</v>
      </c>
      <c r="CF60" s="782"/>
      <c r="CG60" s="782"/>
      <c r="CH60" s="782"/>
      <c r="CI60" s="782"/>
      <c r="CJ60" s="782"/>
      <c r="CK60" s="782"/>
      <c r="CL60" s="782"/>
      <c r="CM60" s="782"/>
      <c r="CN60" s="782">
        <v>0</v>
      </c>
      <c r="CO60" s="782"/>
      <c r="CP60" s="782"/>
      <c r="CQ60" s="782"/>
      <c r="CR60" s="782"/>
      <c r="CS60" s="782"/>
      <c r="CT60" s="782"/>
      <c r="CU60" s="782"/>
      <c r="CV60" s="778">
        <f t="shared" si="1"/>
        <v>0</v>
      </c>
      <c r="CW60" s="778"/>
      <c r="CX60" s="778"/>
      <c r="CY60" s="778"/>
      <c r="CZ60" s="778"/>
      <c r="DA60" s="778"/>
      <c r="DB60" s="778"/>
      <c r="DC60" s="778"/>
      <c r="DD60" s="778"/>
      <c r="DE60" s="779"/>
    </row>
    <row r="61" spans="1:109" s="3" customFormat="1" ht="23.25" customHeight="1" x14ac:dyDescent="0.2">
      <c r="A61" s="830"/>
      <c r="B61" s="831"/>
      <c r="C61" s="831"/>
      <c r="D61" s="831"/>
      <c r="E61" s="831"/>
      <c r="F61" s="831"/>
      <c r="G61" s="831"/>
      <c r="H61" s="831"/>
      <c r="I61" s="831"/>
      <c r="J61" s="831"/>
      <c r="K61" s="831"/>
      <c r="L61" s="831"/>
      <c r="M61" s="831"/>
      <c r="N61" s="831"/>
      <c r="O61" s="832"/>
      <c r="P61" s="785"/>
      <c r="Q61" s="785"/>
      <c r="R61" s="785"/>
      <c r="S61" s="785"/>
      <c r="T61" s="785"/>
      <c r="U61" s="785"/>
      <c r="V61" s="785"/>
      <c r="W61" s="785"/>
      <c r="X61" s="785"/>
      <c r="Y61" s="785"/>
      <c r="Z61" s="785"/>
      <c r="AA61" s="785"/>
      <c r="AB61" s="785"/>
      <c r="AC61" s="785"/>
      <c r="AD61" s="786"/>
      <c r="AE61" s="786"/>
      <c r="AF61" s="786"/>
      <c r="AG61" s="787"/>
      <c r="AH61" s="787"/>
      <c r="AI61" s="787"/>
      <c r="AJ61" s="787"/>
      <c r="AK61" s="788">
        <v>0</v>
      </c>
      <c r="AL61" s="789"/>
      <c r="AM61" s="789"/>
      <c r="AN61" s="789"/>
      <c r="AO61" s="789"/>
      <c r="AP61" s="790"/>
      <c r="AQ61" s="778">
        <f t="shared" si="2"/>
        <v>0</v>
      </c>
      <c r="AR61" s="778"/>
      <c r="AS61" s="778"/>
      <c r="AT61" s="778"/>
      <c r="AU61" s="778"/>
      <c r="AV61" s="778"/>
      <c r="AW61" s="778"/>
      <c r="AX61" s="778"/>
      <c r="AY61" s="791">
        <v>0</v>
      </c>
      <c r="AZ61" s="792"/>
      <c r="BA61" s="792"/>
      <c r="BB61" s="792"/>
      <c r="BC61" s="792"/>
      <c r="BD61" s="792"/>
      <c r="BE61" s="792"/>
      <c r="BF61" s="793"/>
      <c r="BG61" s="782">
        <v>0</v>
      </c>
      <c r="BH61" s="782"/>
      <c r="BI61" s="782"/>
      <c r="BJ61" s="782"/>
      <c r="BK61" s="782"/>
      <c r="BL61" s="782"/>
      <c r="BM61" s="782"/>
      <c r="BN61" s="782"/>
      <c r="BO61" s="791">
        <f t="shared" si="3"/>
        <v>0</v>
      </c>
      <c r="BP61" s="792"/>
      <c r="BQ61" s="792"/>
      <c r="BR61" s="792"/>
      <c r="BS61" s="792"/>
      <c r="BT61" s="792"/>
      <c r="BU61" s="792"/>
      <c r="BV61" s="793"/>
      <c r="BW61" s="782">
        <v>0</v>
      </c>
      <c r="BX61" s="782"/>
      <c r="BY61" s="782"/>
      <c r="BZ61" s="782"/>
      <c r="CA61" s="782"/>
      <c r="CB61" s="782"/>
      <c r="CC61" s="782"/>
      <c r="CD61" s="782"/>
      <c r="CE61" s="782">
        <v>0</v>
      </c>
      <c r="CF61" s="782"/>
      <c r="CG61" s="782"/>
      <c r="CH61" s="782"/>
      <c r="CI61" s="782"/>
      <c r="CJ61" s="782"/>
      <c r="CK61" s="782"/>
      <c r="CL61" s="782"/>
      <c r="CM61" s="782"/>
      <c r="CN61" s="782">
        <v>0</v>
      </c>
      <c r="CO61" s="782"/>
      <c r="CP61" s="782"/>
      <c r="CQ61" s="782"/>
      <c r="CR61" s="782"/>
      <c r="CS61" s="782"/>
      <c r="CT61" s="782"/>
      <c r="CU61" s="782"/>
      <c r="CV61" s="778">
        <f t="shared" si="1"/>
        <v>0</v>
      </c>
      <c r="CW61" s="778"/>
      <c r="CX61" s="778"/>
      <c r="CY61" s="778"/>
      <c r="CZ61" s="778"/>
      <c r="DA61" s="778"/>
      <c r="DB61" s="778"/>
      <c r="DC61" s="778"/>
      <c r="DD61" s="778"/>
      <c r="DE61" s="779"/>
    </row>
    <row r="62" spans="1:109" s="3" customFormat="1" ht="23.25" customHeight="1" x14ac:dyDescent="0.2">
      <c r="A62" s="830"/>
      <c r="B62" s="831"/>
      <c r="C62" s="831"/>
      <c r="D62" s="831"/>
      <c r="E62" s="831"/>
      <c r="F62" s="831"/>
      <c r="G62" s="831"/>
      <c r="H62" s="831"/>
      <c r="I62" s="831"/>
      <c r="J62" s="831"/>
      <c r="K62" s="831"/>
      <c r="L62" s="831"/>
      <c r="M62" s="831"/>
      <c r="N62" s="831"/>
      <c r="O62" s="832"/>
      <c r="P62" s="785"/>
      <c r="Q62" s="785"/>
      <c r="R62" s="785"/>
      <c r="S62" s="785"/>
      <c r="T62" s="785"/>
      <c r="U62" s="785"/>
      <c r="V62" s="785"/>
      <c r="W62" s="785"/>
      <c r="X62" s="785"/>
      <c r="Y62" s="785"/>
      <c r="Z62" s="785"/>
      <c r="AA62" s="785"/>
      <c r="AB62" s="785"/>
      <c r="AC62" s="785"/>
      <c r="AD62" s="786"/>
      <c r="AE62" s="786"/>
      <c r="AF62" s="786"/>
      <c r="AG62" s="787"/>
      <c r="AH62" s="787"/>
      <c r="AI62" s="787"/>
      <c r="AJ62" s="787"/>
      <c r="AK62" s="788">
        <v>0</v>
      </c>
      <c r="AL62" s="789"/>
      <c r="AM62" s="789"/>
      <c r="AN62" s="789"/>
      <c r="AO62" s="789"/>
      <c r="AP62" s="790"/>
      <c r="AQ62" s="778">
        <f t="shared" si="2"/>
        <v>0</v>
      </c>
      <c r="AR62" s="778"/>
      <c r="AS62" s="778"/>
      <c r="AT62" s="778"/>
      <c r="AU62" s="778"/>
      <c r="AV62" s="778"/>
      <c r="AW62" s="778"/>
      <c r="AX62" s="778"/>
      <c r="AY62" s="791">
        <v>0</v>
      </c>
      <c r="AZ62" s="792"/>
      <c r="BA62" s="792"/>
      <c r="BB62" s="792"/>
      <c r="BC62" s="792"/>
      <c r="BD62" s="792"/>
      <c r="BE62" s="792"/>
      <c r="BF62" s="793"/>
      <c r="BG62" s="782">
        <v>0</v>
      </c>
      <c r="BH62" s="782"/>
      <c r="BI62" s="782"/>
      <c r="BJ62" s="782"/>
      <c r="BK62" s="782"/>
      <c r="BL62" s="782"/>
      <c r="BM62" s="782"/>
      <c r="BN62" s="782"/>
      <c r="BO62" s="791">
        <f t="shared" si="3"/>
        <v>0</v>
      </c>
      <c r="BP62" s="792"/>
      <c r="BQ62" s="792"/>
      <c r="BR62" s="792"/>
      <c r="BS62" s="792"/>
      <c r="BT62" s="792"/>
      <c r="BU62" s="792"/>
      <c r="BV62" s="793"/>
      <c r="BW62" s="782">
        <v>0</v>
      </c>
      <c r="BX62" s="782"/>
      <c r="BY62" s="782"/>
      <c r="BZ62" s="782"/>
      <c r="CA62" s="782"/>
      <c r="CB62" s="782"/>
      <c r="CC62" s="782"/>
      <c r="CD62" s="782"/>
      <c r="CE62" s="782">
        <v>0</v>
      </c>
      <c r="CF62" s="782"/>
      <c r="CG62" s="782"/>
      <c r="CH62" s="782"/>
      <c r="CI62" s="782"/>
      <c r="CJ62" s="782"/>
      <c r="CK62" s="782"/>
      <c r="CL62" s="782"/>
      <c r="CM62" s="782"/>
      <c r="CN62" s="782">
        <v>0</v>
      </c>
      <c r="CO62" s="782"/>
      <c r="CP62" s="782"/>
      <c r="CQ62" s="782"/>
      <c r="CR62" s="782"/>
      <c r="CS62" s="782"/>
      <c r="CT62" s="782"/>
      <c r="CU62" s="782"/>
      <c r="CV62" s="778">
        <f t="shared" si="1"/>
        <v>0</v>
      </c>
      <c r="CW62" s="778"/>
      <c r="CX62" s="778"/>
      <c r="CY62" s="778"/>
      <c r="CZ62" s="778"/>
      <c r="DA62" s="778"/>
      <c r="DB62" s="778"/>
      <c r="DC62" s="778"/>
      <c r="DD62" s="778"/>
      <c r="DE62" s="779"/>
    </row>
    <row r="63" spans="1:109" s="3" customFormat="1" ht="23.25" customHeight="1" x14ac:dyDescent="0.2">
      <c r="A63" s="830"/>
      <c r="B63" s="831"/>
      <c r="C63" s="831"/>
      <c r="D63" s="831"/>
      <c r="E63" s="831"/>
      <c r="F63" s="831"/>
      <c r="G63" s="831"/>
      <c r="H63" s="831"/>
      <c r="I63" s="831"/>
      <c r="J63" s="831"/>
      <c r="K63" s="831"/>
      <c r="L63" s="831"/>
      <c r="M63" s="831"/>
      <c r="N63" s="831"/>
      <c r="O63" s="832"/>
      <c r="P63" s="785"/>
      <c r="Q63" s="785"/>
      <c r="R63" s="785"/>
      <c r="S63" s="785"/>
      <c r="T63" s="785"/>
      <c r="U63" s="785"/>
      <c r="V63" s="785"/>
      <c r="W63" s="785"/>
      <c r="X63" s="785"/>
      <c r="Y63" s="785"/>
      <c r="Z63" s="785"/>
      <c r="AA63" s="785"/>
      <c r="AB63" s="785"/>
      <c r="AC63" s="785"/>
      <c r="AD63" s="786"/>
      <c r="AE63" s="786"/>
      <c r="AF63" s="786"/>
      <c r="AG63" s="787"/>
      <c r="AH63" s="787"/>
      <c r="AI63" s="787"/>
      <c r="AJ63" s="787"/>
      <c r="AK63" s="788">
        <v>0</v>
      </c>
      <c r="AL63" s="789"/>
      <c r="AM63" s="789"/>
      <c r="AN63" s="789"/>
      <c r="AO63" s="789"/>
      <c r="AP63" s="790"/>
      <c r="AQ63" s="778">
        <f t="shared" si="2"/>
        <v>0</v>
      </c>
      <c r="AR63" s="778"/>
      <c r="AS63" s="778"/>
      <c r="AT63" s="778"/>
      <c r="AU63" s="778"/>
      <c r="AV63" s="778"/>
      <c r="AW63" s="778"/>
      <c r="AX63" s="778"/>
      <c r="AY63" s="791">
        <v>0</v>
      </c>
      <c r="AZ63" s="792"/>
      <c r="BA63" s="792"/>
      <c r="BB63" s="792"/>
      <c r="BC63" s="792"/>
      <c r="BD63" s="792"/>
      <c r="BE63" s="792"/>
      <c r="BF63" s="793"/>
      <c r="BG63" s="782">
        <v>0</v>
      </c>
      <c r="BH63" s="782"/>
      <c r="BI63" s="782"/>
      <c r="BJ63" s="782"/>
      <c r="BK63" s="782"/>
      <c r="BL63" s="782"/>
      <c r="BM63" s="782"/>
      <c r="BN63" s="782"/>
      <c r="BO63" s="791">
        <f t="shared" si="3"/>
        <v>0</v>
      </c>
      <c r="BP63" s="792"/>
      <c r="BQ63" s="792"/>
      <c r="BR63" s="792"/>
      <c r="BS63" s="792"/>
      <c r="BT63" s="792"/>
      <c r="BU63" s="792"/>
      <c r="BV63" s="793"/>
      <c r="BW63" s="782">
        <v>0</v>
      </c>
      <c r="BX63" s="782"/>
      <c r="BY63" s="782"/>
      <c r="BZ63" s="782"/>
      <c r="CA63" s="782"/>
      <c r="CB63" s="782"/>
      <c r="CC63" s="782"/>
      <c r="CD63" s="782"/>
      <c r="CE63" s="782">
        <v>0</v>
      </c>
      <c r="CF63" s="782"/>
      <c r="CG63" s="782"/>
      <c r="CH63" s="782"/>
      <c r="CI63" s="782"/>
      <c r="CJ63" s="782"/>
      <c r="CK63" s="782"/>
      <c r="CL63" s="782"/>
      <c r="CM63" s="782"/>
      <c r="CN63" s="782">
        <v>0</v>
      </c>
      <c r="CO63" s="782"/>
      <c r="CP63" s="782"/>
      <c r="CQ63" s="782"/>
      <c r="CR63" s="782"/>
      <c r="CS63" s="782"/>
      <c r="CT63" s="782"/>
      <c r="CU63" s="782"/>
      <c r="CV63" s="778">
        <f t="shared" si="1"/>
        <v>0</v>
      </c>
      <c r="CW63" s="778"/>
      <c r="CX63" s="778"/>
      <c r="CY63" s="778"/>
      <c r="CZ63" s="778"/>
      <c r="DA63" s="778"/>
      <c r="DB63" s="778"/>
      <c r="DC63" s="778"/>
      <c r="DD63" s="778"/>
      <c r="DE63" s="779"/>
    </row>
    <row r="64" spans="1:109" s="3" customFormat="1" ht="23.25" customHeight="1" x14ac:dyDescent="0.2">
      <c r="A64" s="830"/>
      <c r="B64" s="831"/>
      <c r="C64" s="831"/>
      <c r="D64" s="831"/>
      <c r="E64" s="831"/>
      <c r="F64" s="831"/>
      <c r="G64" s="831"/>
      <c r="H64" s="831"/>
      <c r="I64" s="831"/>
      <c r="J64" s="831"/>
      <c r="K64" s="831"/>
      <c r="L64" s="831"/>
      <c r="M64" s="831"/>
      <c r="N64" s="831"/>
      <c r="O64" s="832"/>
      <c r="P64" s="785"/>
      <c r="Q64" s="785"/>
      <c r="R64" s="785"/>
      <c r="S64" s="785"/>
      <c r="T64" s="785"/>
      <c r="U64" s="785"/>
      <c r="V64" s="785"/>
      <c r="W64" s="785"/>
      <c r="X64" s="785"/>
      <c r="Y64" s="785"/>
      <c r="Z64" s="785"/>
      <c r="AA64" s="785"/>
      <c r="AB64" s="785"/>
      <c r="AC64" s="785"/>
      <c r="AD64" s="786"/>
      <c r="AE64" s="786"/>
      <c r="AF64" s="786"/>
      <c r="AG64" s="787"/>
      <c r="AH64" s="787"/>
      <c r="AI64" s="787"/>
      <c r="AJ64" s="787"/>
      <c r="AK64" s="788">
        <v>0</v>
      </c>
      <c r="AL64" s="789"/>
      <c r="AM64" s="789"/>
      <c r="AN64" s="789"/>
      <c r="AO64" s="789"/>
      <c r="AP64" s="790"/>
      <c r="AQ64" s="778">
        <f t="shared" si="2"/>
        <v>0</v>
      </c>
      <c r="AR64" s="778"/>
      <c r="AS64" s="778"/>
      <c r="AT64" s="778"/>
      <c r="AU64" s="778"/>
      <c r="AV64" s="778"/>
      <c r="AW64" s="778"/>
      <c r="AX64" s="778"/>
      <c r="AY64" s="791">
        <v>0</v>
      </c>
      <c r="AZ64" s="792"/>
      <c r="BA64" s="792"/>
      <c r="BB64" s="792"/>
      <c r="BC64" s="792"/>
      <c r="BD64" s="792"/>
      <c r="BE64" s="792"/>
      <c r="BF64" s="793"/>
      <c r="BG64" s="782">
        <v>0</v>
      </c>
      <c r="BH64" s="782"/>
      <c r="BI64" s="782"/>
      <c r="BJ64" s="782"/>
      <c r="BK64" s="782"/>
      <c r="BL64" s="782"/>
      <c r="BM64" s="782"/>
      <c r="BN64" s="782"/>
      <c r="BO64" s="791">
        <f t="shared" si="3"/>
        <v>0</v>
      </c>
      <c r="BP64" s="792"/>
      <c r="BQ64" s="792"/>
      <c r="BR64" s="792"/>
      <c r="BS64" s="792"/>
      <c r="BT64" s="792"/>
      <c r="BU64" s="792"/>
      <c r="BV64" s="793"/>
      <c r="BW64" s="782">
        <v>0</v>
      </c>
      <c r="BX64" s="782"/>
      <c r="BY64" s="782"/>
      <c r="BZ64" s="782"/>
      <c r="CA64" s="782"/>
      <c r="CB64" s="782"/>
      <c r="CC64" s="782"/>
      <c r="CD64" s="782"/>
      <c r="CE64" s="782">
        <v>0</v>
      </c>
      <c r="CF64" s="782"/>
      <c r="CG64" s="782"/>
      <c r="CH64" s="782"/>
      <c r="CI64" s="782"/>
      <c r="CJ64" s="782"/>
      <c r="CK64" s="782"/>
      <c r="CL64" s="782"/>
      <c r="CM64" s="782"/>
      <c r="CN64" s="782">
        <v>0</v>
      </c>
      <c r="CO64" s="782"/>
      <c r="CP64" s="782"/>
      <c r="CQ64" s="782"/>
      <c r="CR64" s="782"/>
      <c r="CS64" s="782"/>
      <c r="CT64" s="782"/>
      <c r="CU64" s="782"/>
      <c r="CV64" s="778">
        <f t="shared" si="1"/>
        <v>0</v>
      </c>
      <c r="CW64" s="778"/>
      <c r="CX64" s="778"/>
      <c r="CY64" s="778"/>
      <c r="CZ64" s="778"/>
      <c r="DA64" s="778"/>
      <c r="DB64" s="778"/>
      <c r="DC64" s="778"/>
      <c r="DD64" s="778"/>
      <c r="DE64" s="779"/>
    </row>
    <row r="65" spans="1:121" s="3" customFormat="1" ht="23.25" customHeight="1" x14ac:dyDescent="0.2">
      <c r="A65" s="830"/>
      <c r="B65" s="831"/>
      <c r="C65" s="831"/>
      <c r="D65" s="831"/>
      <c r="E65" s="831"/>
      <c r="F65" s="831"/>
      <c r="G65" s="831"/>
      <c r="H65" s="831"/>
      <c r="I65" s="831"/>
      <c r="J65" s="831"/>
      <c r="K65" s="831"/>
      <c r="L65" s="831"/>
      <c r="M65" s="831"/>
      <c r="N65" s="831"/>
      <c r="O65" s="832"/>
      <c r="P65" s="785"/>
      <c r="Q65" s="785"/>
      <c r="R65" s="785"/>
      <c r="S65" s="785"/>
      <c r="T65" s="785"/>
      <c r="U65" s="785"/>
      <c r="V65" s="785"/>
      <c r="W65" s="785"/>
      <c r="X65" s="785"/>
      <c r="Y65" s="785"/>
      <c r="Z65" s="785"/>
      <c r="AA65" s="785"/>
      <c r="AB65" s="785"/>
      <c r="AC65" s="785"/>
      <c r="AD65" s="786"/>
      <c r="AE65" s="786"/>
      <c r="AF65" s="786"/>
      <c r="AG65" s="787"/>
      <c r="AH65" s="787"/>
      <c r="AI65" s="787"/>
      <c r="AJ65" s="787"/>
      <c r="AK65" s="788">
        <v>0</v>
      </c>
      <c r="AL65" s="789"/>
      <c r="AM65" s="789"/>
      <c r="AN65" s="789"/>
      <c r="AO65" s="789"/>
      <c r="AP65" s="790"/>
      <c r="AQ65" s="778">
        <f t="shared" si="2"/>
        <v>0</v>
      </c>
      <c r="AR65" s="778"/>
      <c r="AS65" s="778"/>
      <c r="AT65" s="778"/>
      <c r="AU65" s="778"/>
      <c r="AV65" s="778"/>
      <c r="AW65" s="778"/>
      <c r="AX65" s="778"/>
      <c r="AY65" s="791">
        <v>0</v>
      </c>
      <c r="AZ65" s="792"/>
      <c r="BA65" s="792"/>
      <c r="BB65" s="792"/>
      <c r="BC65" s="792"/>
      <c r="BD65" s="792"/>
      <c r="BE65" s="792"/>
      <c r="BF65" s="793"/>
      <c r="BG65" s="782">
        <v>0</v>
      </c>
      <c r="BH65" s="782"/>
      <c r="BI65" s="782"/>
      <c r="BJ65" s="782"/>
      <c r="BK65" s="782"/>
      <c r="BL65" s="782"/>
      <c r="BM65" s="782"/>
      <c r="BN65" s="782"/>
      <c r="BO65" s="791">
        <f t="shared" si="3"/>
        <v>0</v>
      </c>
      <c r="BP65" s="792"/>
      <c r="BQ65" s="792"/>
      <c r="BR65" s="792"/>
      <c r="BS65" s="792"/>
      <c r="BT65" s="792"/>
      <c r="BU65" s="792"/>
      <c r="BV65" s="793"/>
      <c r="BW65" s="782">
        <v>0</v>
      </c>
      <c r="BX65" s="782"/>
      <c r="BY65" s="782"/>
      <c r="BZ65" s="782"/>
      <c r="CA65" s="782"/>
      <c r="CB65" s="782"/>
      <c r="CC65" s="782"/>
      <c r="CD65" s="782"/>
      <c r="CE65" s="782">
        <v>0</v>
      </c>
      <c r="CF65" s="782"/>
      <c r="CG65" s="782"/>
      <c r="CH65" s="782"/>
      <c r="CI65" s="782"/>
      <c r="CJ65" s="782"/>
      <c r="CK65" s="782"/>
      <c r="CL65" s="782"/>
      <c r="CM65" s="782"/>
      <c r="CN65" s="782">
        <v>0</v>
      </c>
      <c r="CO65" s="782"/>
      <c r="CP65" s="782"/>
      <c r="CQ65" s="782"/>
      <c r="CR65" s="782"/>
      <c r="CS65" s="782"/>
      <c r="CT65" s="782"/>
      <c r="CU65" s="782"/>
      <c r="CV65" s="778">
        <f t="shared" si="1"/>
        <v>0</v>
      </c>
      <c r="CW65" s="778"/>
      <c r="CX65" s="778"/>
      <c r="CY65" s="778"/>
      <c r="CZ65" s="778"/>
      <c r="DA65" s="778"/>
      <c r="DB65" s="778"/>
      <c r="DC65" s="778"/>
      <c r="DD65" s="778"/>
      <c r="DE65" s="779"/>
    </row>
    <row r="66" spans="1:121" s="3" customFormat="1" ht="23.25" customHeight="1" x14ac:dyDescent="0.2">
      <c r="A66" s="830"/>
      <c r="B66" s="831"/>
      <c r="C66" s="831"/>
      <c r="D66" s="831"/>
      <c r="E66" s="831"/>
      <c r="F66" s="831"/>
      <c r="G66" s="831"/>
      <c r="H66" s="831"/>
      <c r="I66" s="831"/>
      <c r="J66" s="831"/>
      <c r="K66" s="831"/>
      <c r="L66" s="831"/>
      <c r="M66" s="831"/>
      <c r="N66" s="831"/>
      <c r="O66" s="832"/>
      <c r="P66" s="785"/>
      <c r="Q66" s="785"/>
      <c r="R66" s="785"/>
      <c r="S66" s="785"/>
      <c r="T66" s="785"/>
      <c r="U66" s="785"/>
      <c r="V66" s="785"/>
      <c r="W66" s="785"/>
      <c r="X66" s="785"/>
      <c r="Y66" s="785"/>
      <c r="Z66" s="785"/>
      <c r="AA66" s="785"/>
      <c r="AB66" s="785"/>
      <c r="AC66" s="785"/>
      <c r="AD66" s="786"/>
      <c r="AE66" s="786"/>
      <c r="AF66" s="786"/>
      <c r="AG66" s="787"/>
      <c r="AH66" s="787"/>
      <c r="AI66" s="787"/>
      <c r="AJ66" s="787"/>
      <c r="AK66" s="788">
        <v>0</v>
      </c>
      <c r="AL66" s="789"/>
      <c r="AM66" s="789"/>
      <c r="AN66" s="789"/>
      <c r="AO66" s="789"/>
      <c r="AP66" s="790"/>
      <c r="AQ66" s="778">
        <f t="shared" si="2"/>
        <v>0</v>
      </c>
      <c r="AR66" s="778"/>
      <c r="AS66" s="778"/>
      <c r="AT66" s="778"/>
      <c r="AU66" s="778"/>
      <c r="AV66" s="778"/>
      <c r="AW66" s="778"/>
      <c r="AX66" s="778"/>
      <c r="AY66" s="791">
        <v>0</v>
      </c>
      <c r="AZ66" s="792"/>
      <c r="BA66" s="792"/>
      <c r="BB66" s="792"/>
      <c r="BC66" s="792"/>
      <c r="BD66" s="792"/>
      <c r="BE66" s="792"/>
      <c r="BF66" s="793"/>
      <c r="BG66" s="782">
        <v>0</v>
      </c>
      <c r="BH66" s="782"/>
      <c r="BI66" s="782"/>
      <c r="BJ66" s="782"/>
      <c r="BK66" s="782"/>
      <c r="BL66" s="782"/>
      <c r="BM66" s="782"/>
      <c r="BN66" s="782"/>
      <c r="BO66" s="791">
        <f t="shared" si="3"/>
        <v>0</v>
      </c>
      <c r="BP66" s="792"/>
      <c r="BQ66" s="792"/>
      <c r="BR66" s="792"/>
      <c r="BS66" s="792"/>
      <c r="BT66" s="792"/>
      <c r="BU66" s="792"/>
      <c r="BV66" s="793"/>
      <c r="BW66" s="782">
        <v>0</v>
      </c>
      <c r="BX66" s="782"/>
      <c r="BY66" s="782"/>
      <c r="BZ66" s="782"/>
      <c r="CA66" s="782"/>
      <c r="CB66" s="782"/>
      <c r="CC66" s="782"/>
      <c r="CD66" s="782"/>
      <c r="CE66" s="782">
        <v>0</v>
      </c>
      <c r="CF66" s="782"/>
      <c r="CG66" s="782"/>
      <c r="CH66" s="782"/>
      <c r="CI66" s="782"/>
      <c r="CJ66" s="782"/>
      <c r="CK66" s="782"/>
      <c r="CL66" s="782"/>
      <c r="CM66" s="782"/>
      <c r="CN66" s="782">
        <v>0</v>
      </c>
      <c r="CO66" s="782"/>
      <c r="CP66" s="782"/>
      <c r="CQ66" s="782"/>
      <c r="CR66" s="782"/>
      <c r="CS66" s="782"/>
      <c r="CT66" s="782"/>
      <c r="CU66" s="782"/>
      <c r="CV66" s="778">
        <f t="shared" si="1"/>
        <v>0</v>
      </c>
      <c r="CW66" s="778"/>
      <c r="CX66" s="778"/>
      <c r="CY66" s="778"/>
      <c r="CZ66" s="778"/>
      <c r="DA66" s="778"/>
      <c r="DB66" s="778"/>
      <c r="DC66" s="778"/>
      <c r="DD66" s="778"/>
      <c r="DE66" s="779"/>
    </row>
    <row r="67" spans="1:121" s="3" customFormat="1" ht="23.25" customHeight="1" x14ac:dyDescent="0.2">
      <c r="A67" s="830"/>
      <c r="B67" s="831"/>
      <c r="C67" s="831"/>
      <c r="D67" s="831"/>
      <c r="E67" s="831"/>
      <c r="F67" s="831"/>
      <c r="G67" s="831"/>
      <c r="H67" s="831"/>
      <c r="I67" s="831"/>
      <c r="J67" s="831"/>
      <c r="K67" s="831"/>
      <c r="L67" s="831"/>
      <c r="M67" s="831"/>
      <c r="N67" s="831"/>
      <c r="O67" s="832"/>
      <c r="P67" s="785"/>
      <c r="Q67" s="785"/>
      <c r="R67" s="785"/>
      <c r="S67" s="785"/>
      <c r="T67" s="785"/>
      <c r="U67" s="785"/>
      <c r="V67" s="785"/>
      <c r="W67" s="785"/>
      <c r="X67" s="785"/>
      <c r="Y67" s="785"/>
      <c r="Z67" s="785"/>
      <c r="AA67" s="785"/>
      <c r="AB67" s="785"/>
      <c r="AC67" s="785"/>
      <c r="AD67" s="786"/>
      <c r="AE67" s="786"/>
      <c r="AF67" s="786"/>
      <c r="AG67" s="787"/>
      <c r="AH67" s="787"/>
      <c r="AI67" s="787"/>
      <c r="AJ67" s="787"/>
      <c r="AK67" s="788">
        <v>0</v>
      </c>
      <c r="AL67" s="789"/>
      <c r="AM67" s="789"/>
      <c r="AN67" s="789"/>
      <c r="AO67" s="789"/>
      <c r="AP67" s="790"/>
      <c r="AQ67" s="778">
        <f t="shared" si="2"/>
        <v>0</v>
      </c>
      <c r="AR67" s="778"/>
      <c r="AS67" s="778"/>
      <c r="AT67" s="778"/>
      <c r="AU67" s="778"/>
      <c r="AV67" s="778"/>
      <c r="AW67" s="778"/>
      <c r="AX67" s="778"/>
      <c r="AY67" s="791">
        <v>0</v>
      </c>
      <c r="AZ67" s="792"/>
      <c r="BA67" s="792"/>
      <c r="BB67" s="792"/>
      <c r="BC67" s="792"/>
      <c r="BD67" s="792"/>
      <c r="BE67" s="792"/>
      <c r="BF67" s="793"/>
      <c r="BG67" s="782">
        <v>0</v>
      </c>
      <c r="BH67" s="782"/>
      <c r="BI67" s="782"/>
      <c r="BJ67" s="782"/>
      <c r="BK67" s="782"/>
      <c r="BL67" s="782"/>
      <c r="BM67" s="782"/>
      <c r="BN67" s="782"/>
      <c r="BO67" s="791">
        <f t="shared" si="3"/>
        <v>0</v>
      </c>
      <c r="BP67" s="792"/>
      <c r="BQ67" s="792"/>
      <c r="BR67" s="792"/>
      <c r="BS67" s="792"/>
      <c r="BT67" s="792"/>
      <c r="BU67" s="792"/>
      <c r="BV67" s="793"/>
      <c r="BW67" s="782">
        <v>0</v>
      </c>
      <c r="BX67" s="782"/>
      <c r="BY67" s="782"/>
      <c r="BZ67" s="782"/>
      <c r="CA67" s="782"/>
      <c r="CB67" s="782"/>
      <c r="CC67" s="782"/>
      <c r="CD67" s="782"/>
      <c r="CE67" s="782">
        <v>0</v>
      </c>
      <c r="CF67" s="782"/>
      <c r="CG67" s="782"/>
      <c r="CH67" s="782"/>
      <c r="CI67" s="782"/>
      <c r="CJ67" s="782"/>
      <c r="CK67" s="782"/>
      <c r="CL67" s="782"/>
      <c r="CM67" s="782"/>
      <c r="CN67" s="782">
        <v>0</v>
      </c>
      <c r="CO67" s="782"/>
      <c r="CP67" s="782"/>
      <c r="CQ67" s="782"/>
      <c r="CR67" s="782"/>
      <c r="CS67" s="782"/>
      <c r="CT67" s="782"/>
      <c r="CU67" s="782"/>
      <c r="CV67" s="778">
        <f t="shared" si="1"/>
        <v>0</v>
      </c>
      <c r="CW67" s="778"/>
      <c r="CX67" s="778"/>
      <c r="CY67" s="778"/>
      <c r="CZ67" s="778"/>
      <c r="DA67" s="778"/>
      <c r="DB67" s="778"/>
      <c r="DC67" s="778"/>
      <c r="DD67" s="778"/>
      <c r="DE67" s="779"/>
    </row>
    <row r="68" spans="1:121" s="3" customFormat="1" ht="23.25" customHeight="1" x14ac:dyDescent="0.2">
      <c r="A68" s="783"/>
      <c r="B68" s="784"/>
      <c r="C68" s="784"/>
      <c r="D68" s="784"/>
      <c r="E68" s="784"/>
      <c r="F68" s="784"/>
      <c r="G68" s="784"/>
      <c r="H68" s="784"/>
      <c r="I68" s="784"/>
      <c r="J68" s="784"/>
      <c r="K68" s="784"/>
      <c r="L68" s="784"/>
      <c r="M68" s="784"/>
      <c r="N68" s="784"/>
      <c r="O68" s="784"/>
      <c r="P68" s="785"/>
      <c r="Q68" s="785"/>
      <c r="R68" s="785"/>
      <c r="S68" s="785"/>
      <c r="T68" s="785"/>
      <c r="U68" s="785"/>
      <c r="V68" s="785"/>
      <c r="W68" s="785"/>
      <c r="X68" s="785"/>
      <c r="Y68" s="785"/>
      <c r="Z68" s="785"/>
      <c r="AA68" s="785"/>
      <c r="AB68" s="785"/>
      <c r="AC68" s="785"/>
      <c r="AD68" s="786"/>
      <c r="AE68" s="786"/>
      <c r="AF68" s="786"/>
      <c r="AG68" s="787"/>
      <c r="AH68" s="787"/>
      <c r="AI68" s="787"/>
      <c r="AJ68" s="787"/>
      <c r="AK68" s="788">
        <v>0</v>
      </c>
      <c r="AL68" s="789"/>
      <c r="AM68" s="789"/>
      <c r="AN68" s="789"/>
      <c r="AO68" s="789"/>
      <c r="AP68" s="790"/>
      <c r="AQ68" s="778">
        <f t="shared" si="2"/>
        <v>0</v>
      </c>
      <c r="AR68" s="778"/>
      <c r="AS68" s="778"/>
      <c r="AT68" s="778"/>
      <c r="AU68" s="778"/>
      <c r="AV68" s="778"/>
      <c r="AW68" s="778"/>
      <c r="AX68" s="778"/>
      <c r="AY68" s="791">
        <v>0</v>
      </c>
      <c r="AZ68" s="792"/>
      <c r="BA68" s="792"/>
      <c r="BB68" s="792"/>
      <c r="BC68" s="792"/>
      <c r="BD68" s="792"/>
      <c r="BE68" s="792"/>
      <c r="BF68" s="793"/>
      <c r="BG68" s="782">
        <v>0</v>
      </c>
      <c r="BH68" s="782"/>
      <c r="BI68" s="782"/>
      <c r="BJ68" s="782"/>
      <c r="BK68" s="782"/>
      <c r="BL68" s="782"/>
      <c r="BM68" s="782"/>
      <c r="BN68" s="782"/>
      <c r="BO68" s="791">
        <f t="shared" si="3"/>
        <v>0</v>
      </c>
      <c r="BP68" s="792"/>
      <c r="BQ68" s="792"/>
      <c r="BR68" s="792"/>
      <c r="BS68" s="792"/>
      <c r="BT68" s="792"/>
      <c r="BU68" s="792"/>
      <c r="BV68" s="793"/>
      <c r="BW68" s="782">
        <v>0</v>
      </c>
      <c r="BX68" s="782"/>
      <c r="BY68" s="782"/>
      <c r="BZ68" s="782"/>
      <c r="CA68" s="782"/>
      <c r="CB68" s="782"/>
      <c r="CC68" s="782"/>
      <c r="CD68" s="782"/>
      <c r="CE68" s="782">
        <v>0</v>
      </c>
      <c r="CF68" s="782"/>
      <c r="CG68" s="782"/>
      <c r="CH68" s="782"/>
      <c r="CI68" s="782"/>
      <c r="CJ68" s="782"/>
      <c r="CK68" s="782"/>
      <c r="CL68" s="782"/>
      <c r="CM68" s="782"/>
      <c r="CN68" s="782">
        <v>0</v>
      </c>
      <c r="CO68" s="782"/>
      <c r="CP68" s="782"/>
      <c r="CQ68" s="782"/>
      <c r="CR68" s="782"/>
      <c r="CS68" s="782"/>
      <c r="CT68" s="782"/>
      <c r="CU68" s="782"/>
      <c r="CV68" s="778">
        <f t="shared" si="1"/>
        <v>0</v>
      </c>
      <c r="CW68" s="778"/>
      <c r="CX68" s="778"/>
      <c r="CY68" s="778"/>
      <c r="CZ68" s="778"/>
      <c r="DA68" s="778"/>
      <c r="DB68" s="778"/>
      <c r="DC68" s="778"/>
      <c r="DD68" s="778"/>
      <c r="DE68" s="779"/>
      <c r="DI68" s="843"/>
      <c r="DJ68" s="844"/>
      <c r="DK68" s="844"/>
      <c r="DL68" s="844"/>
      <c r="DM68" s="844"/>
      <c r="DN68" s="844"/>
      <c r="DO68" s="844"/>
      <c r="DP68" s="844"/>
      <c r="DQ68" s="844"/>
    </row>
    <row r="69" spans="1:121" s="3" customFormat="1" ht="23.25" customHeight="1" x14ac:dyDescent="0.2">
      <c r="A69" s="783"/>
      <c r="B69" s="784"/>
      <c r="C69" s="784"/>
      <c r="D69" s="784"/>
      <c r="E69" s="784"/>
      <c r="F69" s="784"/>
      <c r="G69" s="784"/>
      <c r="H69" s="784"/>
      <c r="I69" s="784"/>
      <c r="J69" s="784"/>
      <c r="K69" s="784"/>
      <c r="L69" s="784"/>
      <c r="M69" s="784"/>
      <c r="N69" s="784"/>
      <c r="O69" s="784"/>
      <c r="P69" s="785"/>
      <c r="Q69" s="785"/>
      <c r="R69" s="785"/>
      <c r="S69" s="785"/>
      <c r="T69" s="785"/>
      <c r="U69" s="785"/>
      <c r="V69" s="785"/>
      <c r="W69" s="785"/>
      <c r="X69" s="785"/>
      <c r="Y69" s="785"/>
      <c r="Z69" s="785"/>
      <c r="AA69" s="785"/>
      <c r="AB69" s="785"/>
      <c r="AC69" s="785"/>
      <c r="AD69" s="786"/>
      <c r="AE69" s="786"/>
      <c r="AF69" s="786"/>
      <c r="AG69" s="787"/>
      <c r="AH69" s="787"/>
      <c r="AI69" s="787"/>
      <c r="AJ69" s="787"/>
      <c r="AK69" s="788">
        <v>0</v>
      </c>
      <c r="AL69" s="789"/>
      <c r="AM69" s="789"/>
      <c r="AN69" s="789"/>
      <c r="AO69" s="789"/>
      <c r="AP69" s="790"/>
      <c r="AQ69" s="778">
        <f t="shared" si="2"/>
        <v>0</v>
      </c>
      <c r="AR69" s="778"/>
      <c r="AS69" s="778"/>
      <c r="AT69" s="778"/>
      <c r="AU69" s="778"/>
      <c r="AV69" s="778"/>
      <c r="AW69" s="778"/>
      <c r="AX69" s="778"/>
      <c r="AY69" s="791">
        <v>0</v>
      </c>
      <c r="AZ69" s="792"/>
      <c r="BA69" s="792"/>
      <c r="BB69" s="792"/>
      <c r="BC69" s="792"/>
      <c r="BD69" s="792"/>
      <c r="BE69" s="792"/>
      <c r="BF69" s="793"/>
      <c r="BG69" s="782">
        <v>0</v>
      </c>
      <c r="BH69" s="782"/>
      <c r="BI69" s="782"/>
      <c r="BJ69" s="782"/>
      <c r="BK69" s="782"/>
      <c r="BL69" s="782"/>
      <c r="BM69" s="782"/>
      <c r="BN69" s="782"/>
      <c r="BO69" s="791">
        <f t="shared" si="3"/>
        <v>0</v>
      </c>
      <c r="BP69" s="792"/>
      <c r="BQ69" s="792"/>
      <c r="BR69" s="792"/>
      <c r="BS69" s="792"/>
      <c r="BT69" s="792"/>
      <c r="BU69" s="792"/>
      <c r="BV69" s="793"/>
      <c r="BW69" s="782">
        <v>0</v>
      </c>
      <c r="BX69" s="782"/>
      <c r="BY69" s="782"/>
      <c r="BZ69" s="782"/>
      <c r="CA69" s="782"/>
      <c r="CB69" s="782"/>
      <c r="CC69" s="782"/>
      <c r="CD69" s="782"/>
      <c r="CE69" s="782">
        <v>0</v>
      </c>
      <c r="CF69" s="782"/>
      <c r="CG69" s="782"/>
      <c r="CH69" s="782"/>
      <c r="CI69" s="782"/>
      <c r="CJ69" s="782"/>
      <c r="CK69" s="782"/>
      <c r="CL69" s="782"/>
      <c r="CM69" s="782"/>
      <c r="CN69" s="782">
        <v>0</v>
      </c>
      <c r="CO69" s="782"/>
      <c r="CP69" s="782"/>
      <c r="CQ69" s="782"/>
      <c r="CR69" s="782"/>
      <c r="CS69" s="782"/>
      <c r="CT69" s="782"/>
      <c r="CU69" s="782"/>
      <c r="CV69" s="778">
        <f t="shared" si="1"/>
        <v>0</v>
      </c>
      <c r="CW69" s="778"/>
      <c r="CX69" s="778"/>
      <c r="CY69" s="778"/>
      <c r="CZ69" s="778"/>
      <c r="DA69" s="778"/>
      <c r="DB69" s="778"/>
      <c r="DC69" s="778"/>
      <c r="DD69" s="778"/>
      <c r="DE69" s="779"/>
    </row>
    <row r="70" spans="1:121" s="3" customFormat="1" ht="23.25" customHeight="1" x14ac:dyDescent="0.2">
      <c r="A70" s="783"/>
      <c r="B70" s="784"/>
      <c r="C70" s="784"/>
      <c r="D70" s="784"/>
      <c r="E70" s="784"/>
      <c r="F70" s="784"/>
      <c r="G70" s="784"/>
      <c r="H70" s="784"/>
      <c r="I70" s="784"/>
      <c r="J70" s="784"/>
      <c r="K70" s="784"/>
      <c r="L70" s="784"/>
      <c r="M70" s="784"/>
      <c r="N70" s="784"/>
      <c r="O70" s="784"/>
      <c r="P70" s="785"/>
      <c r="Q70" s="785"/>
      <c r="R70" s="785"/>
      <c r="S70" s="785"/>
      <c r="T70" s="785"/>
      <c r="U70" s="785"/>
      <c r="V70" s="785"/>
      <c r="W70" s="785"/>
      <c r="X70" s="785"/>
      <c r="Y70" s="785"/>
      <c r="Z70" s="785"/>
      <c r="AA70" s="785"/>
      <c r="AB70" s="785"/>
      <c r="AC70" s="785"/>
      <c r="AD70" s="786"/>
      <c r="AE70" s="786"/>
      <c r="AF70" s="786"/>
      <c r="AG70" s="787"/>
      <c r="AH70" s="787"/>
      <c r="AI70" s="787"/>
      <c r="AJ70" s="787"/>
      <c r="AK70" s="788">
        <v>0</v>
      </c>
      <c r="AL70" s="789"/>
      <c r="AM70" s="789"/>
      <c r="AN70" s="789"/>
      <c r="AO70" s="789"/>
      <c r="AP70" s="790"/>
      <c r="AQ70" s="778">
        <f t="shared" si="2"/>
        <v>0</v>
      </c>
      <c r="AR70" s="778"/>
      <c r="AS70" s="778"/>
      <c r="AT70" s="778"/>
      <c r="AU70" s="778"/>
      <c r="AV70" s="778"/>
      <c r="AW70" s="778"/>
      <c r="AX70" s="778"/>
      <c r="AY70" s="791">
        <v>0</v>
      </c>
      <c r="AZ70" s="792"/>
      <c r="BA70" s="792"/>
      <c r="BB70" s="792"/>
      <c r="BC70" s="792"/>
      <c r="BD70" s="792"/>
      <c r="BE70" s="792"/>
      <c r="BF70" s="793"/>
      <c r="BG70" s="782">
        <v>0</v>
      </c>
      <c r="BH70" s="782"/>
      <c r="BI70" s="782"/>
      <c r="BJ70" s="782"/>
      <c r="BK70" s="782"/>
      <c r="BL70" s="782"/>
      <c r="BM70" s="782"/>
      <c r="BN70" s="782"/>
      <c r="BO70" s="791">
        <f t="shared" si="3"/>
        <v>0</v>
      </c>
      <c r="BP70" s="792"/>
      <c r="BQ70" s="792"/>
      <c r="BR70" s="792"/>
      <c r="BS70" s="792"/>
      <c r="BT70" s="792"/>
      <c r="BU70" s="792"/>
      <c r="BV70" s="793"/>
      <c r="BW70" s="782">
        <v>0</v>
      </c>
      <c r="BX70" s="782"/>
      <c r="BY70" s="782"/>
      <c r="BZ70" s="782"/>
      <c r="CA70" s="782"/>
      <c r="CB70" s="782"/>
      <c r="CC70" s="782"/>
      <c r="CD70" s="782"/>
      <c r="CE70" s="782">
        <v>0</v>
      </c>
      <c r="CF70" s="782"/>
      <c r="CG70" s="782"/>
      <c r="CH70" s="782"/>
      <c r="CI70" s="782"/>
      <c r="CJ70" s="782"/>
      <c r="CK70" s="782"/>
      <c r="CL70" s="782"/>
      <c r="CM70" s="782"/>
      <c r="CN70" s="782">
        <v>0</v>
      </c>
      <c r="CO70" s="782"/>
      <c r="CP70" s="782"/>
      <c r="CQ70" s="782"/>
      <c r="CR70" s="782"/>
      <c r="CS70" s="782"/>
      <c r="CT70" s="782"/>
      <c r="CU70" s="782"/>
      <c r="CV70" s="778">
        <f t="shared" si="1"/>
        <v>0</v>
      </c>
      <c r="CW70" s="778"/>
      <c r="CX70" s="778"/>
      <c r="CY70" s="778"/>
      <c r="CZ70" s="778"/>
      <c r="DA70" s="778"/>
      <c r="DB70" s="778"/>
      <c r="DC70" s="778"/>
      <c r="DD70" s="778"/>
      <c r="DE70" s="779"/>
    </row>
    <row r="71" spans="1:121" s="3" customFormat="1" ht="23.25" customHeight="1" x14ac:dyDescent="0.2">
      <c r="A71" s="783"/>
      <c r="B71" s="784"/>
      <c r="C71" s="784"/>
      <c r="D71" s="784"/>
      <c r="E71" s="784"/>
      <c r="F71" s="784"/>
      <c r="G71" s="784"/>
      <c r="H71" s="784"/>
      <c r="I71" s="784"/>
      <c r="J71" s="784"/>
      <c r="K71" s="784"/>
      <c r="L71" s="784"/>
      <c r="M71" s="784"/>
      <c r="N71" s="784"/>
      <c r="O71" s="784"/>
      <c r="P71" s="785"/>
      <c r="Q71" s="785"/>
      <c r="R71" s="785"/>
      <c r="S71" s="785"/>
      <c r="T71" s="785"/>
      <c r="U71" s="785"/>
      <c r="V71" s="785"/>
      <c r="W71" s="785"/>
      <c r="X71" s="785"/>
      <c r="Y71" s="785"/>
      <c r="Z71" s="785"/>
      <c r="AA71" s="785"/>
      <c r="AB71" s="785"/>
      <c r="AC71" s="785"/>
      <c r="AD71" s="786"/>
      <c r="AE71" s="786"/>
      <c r="AF71" s="786"/>
      <c r="AG71" s="787"/>
      <c r="AH71" s="787"/>
      <c r="AI71" s="787"/>
      <c r="AJ71" s="787"/>
      <c r="AK71" s="788">
        <v>0</v>
      </c>
      <c r="AL71" s="789"/>
      <c r="AM71" s="789"/>
      <c r="AN71" s="789"/>
      <c r="AO71" s="789"/>
      <c r="AP71" s="790"/>
      <c r="AQ71" s="778">
        <f t="shared" ref="AQ71:AQ106" si="4">AG71*AK71*12</f>
        <v>0</v>
      </c>
      <c r="AR71" s="778"/>
      <c r="AS71" s="778"/>
      <c r="AT71" s="778"/>
      <c r="AU71" s="778"/>
      <c r="AV71" s="778"/>
      <c r="AW71" s="778"/>
      <c r="AX71" s="778"/>
      <c r="AY71" s="791">
        <v>0</v>
      </c>
      <c r="AZ71" s="792"/>
      <c r="BA71" s="792"/>
      <c r="BB71" s="792"/>
      <c r="BC71" s="792"/>
      <c r="BD71" s="792"/>
      <c r="BE71" s="792"/>
      <c r="BF71" s="793"/>
      <c r="BG71" s="782">
        <v>0</v>
      </c>
      <c r="BH71" s="782"/>
      <c r="BI71" s="782"/>
      <c r="BJ71" s="782"/>
      <c r="BK71" s="782"/>
      <c r="BL71" s="782"/>
      <c r="BM71" s="782"/>
      <c r="BN71" s="782"/>
      <c r="BO71" s="791">
        <f t="shared" ref="BO71:BO106" si="5">AQ71/365*50</f>
        <v>0</v>
      </c>
      <c r="BP71" s="792"/>
      <c r="BQ71" s="792"/>
      <c r="BR71" s="792"/>
      <c r="BS71" s="792"/>
      <c r="BT71" s="792"/>
      <c r="BU71" s="792"/>
      <c r="BV71" s="793"/>
      <c r="BW71" s="782">
        <v>0</v>
      </c>
      <c r="BX71" s="782"/>
      <c r="BY71" s="782"/>
      <c r="BZ71" s="782"/>
      <c r="CA71" s="782"/>
      <c r="CB71" s="782"/>
      <c r="CC71" s="782"/>
      <c r="CD71" s="782"/>
      <c r="CE71" s="782">
        <v>0</v>
      </c>
      <c r="CF71" s="782"/>
      <c r="CG71" s="782"/>
      <c r="CH71" s="782"/>
      <c r="CI71" s="782"/>
      <c r="CJ71" s="782"/>
      <c r="CK71" s="782"/>
      <c r="CL71" s="782"/>
      <c r="CM71" s="782"/>
      <c r="CN71" s="782">
        <v>0</v>
      </c>
      <c r="CO71" s="782"/>
      <c r="CP71" s="782"/>
      <c r="CQ71" s="782"/>
      <c r="CR71" s="782"/>
      <c r="CS71" s="782"/>
      <c r="CT71" s="782"/>
      <c r="CU71" s="782"/>
      <c r="CV71" s="778">
        <f t="shared" ref="CV71:CV106" si="6">SUM(AQ71:CU71)</f>
        <v>0</v>
      </c>
      <c r="CW71" s="778"/>
      <c r="CX71" s="778"/>
      <c r="CY71" s="778"/>
      <c r="CZ71" s="778"/>
      <c r="DA71" s="778"/>
      <c r="DB71" s="778"/>
      <c r="DC71" s="778"/>
      <c r="DD71" s="778"/>
      <c r="DE71" s="779"/>
    </row>
    <row r="72" spans="1:121" s="3" customFormat="1" ht="23.25" customHeight="1" x14ac:dyDescent="0.2">
      <c r="A72" s="783"/>
      <c r="B72" s="784"/>
      <c r="C72" s="784"/>
      <c r="D72" s="784"/>
      <c r="E72" s="784"/>
      <c r="F72" s="784"/>
      <c r="G72" s="784"/>
      <c r="H72" s="784"/>
      <c r="I72" s="784"/>
      <c r="J72" s="784"/>
      <c r="K72" s="784"/>
      <c r="L72" s="784"/>
      <c r="M72" s="784"/>
      <c r="N72" s="784"/>
      <c r="O72" s="784"/>
      <c r="P72" s="785"/>
      <c r="Q72" s="785"/>
      <c r="R72" s="785"/>
      <c r="S72" s="785"/>
      <c r="T72" s="785"/>
      <c r="U72" s="785"/>
      <c r="V72" s="785"/>
      <c r="W72" s="785"/>
      <c r="X72" s="785"/>
      <c r="Y72" s="785"/>
      <c r="Z72" s="785"/>
      <c r="AA72" s="785"/>
      <c r="AB72" s="785"/>
      <c r="AC72" s="785"/>
      <c r="AD72" s="786"/>
      <c r="AE72" s="786"/>
      <c r="AF72" s="786"/>
      <c r="AG72" s="787"/>
      <c r="AH72" s="787"/>
      <c r="AI72" s="787"/>
      <c r="AJ72" s="787"/>
      <c r="AK72" s="788">
        <v>0</v>
      </c>
      <c r="AL72" s="789"/>
      <c r="AM72" s="789"/>
      <c r="AN72" s="789"/>
      <c r="AO72" s="789"/>
      <c r="AP72" s="790"/>
      <c r="AQ72" s="778">
        <f t="shared" si="4"/>
        <v>0</v>
      </c>
      <c r="AR72" s="778"/>
      <c r="AS72" s="778"/>
      <c r="AT72" s="778"/>
      <c r="AU72" s="778"/>
      <c r="AV72" s="778"/>
      <c r="AW72" s="778"/>
      <c r="AX72" s="778"/>
      <c r="AY72" s="791">
        <v>0</v>
      </c>
      <c r="AZ72" s="792"/>
      <c r="BA72" s="792"/>
      <c r="BB72" s="792"/>
      <c r="BC72" s="792"/>
      <c r="BD72" s="792"/>
      <c r="BE72" s="792"/>
      <c r="BF72" s="793"/>
      <c r="BG72" s="782">
        <v>0</v>
      </c>
      <c r="BH72" s="782"/>
      <c r="BI72" s="782"/>
      <c r="BJ72" s="782"/>
      <c r="BK72" s="782"/>
      <c r="BL72" s="782"/>
      <c r="BM72" s="782"/>
      <c r="BN72" s="782"/>
      <c r="BO72" s="791">
        <f t="shared" si="5"/>
        <v>0</v>
      </c>
      <c r="BP72" s="792"/>
      <c r="BQ72" s="792"/>
      <c r="BR72" s="792"/>
      <c r="BS72" s="792"/>
      <c r="BT72" s="792"/>
      <c r="BU72" s="792"/>
      <c r="BV72" s="793"/>
      <c r="BW72" s="782">
        <v>0</v>
      </c>
      <c r="BX72" s="782"/>
      <c r="BY72" s="782"/>
      <c r="BZ72" s="782"/>
      <c r="CA72" s="782"/>
      <c r="CB72" s="782"/>
      <c r="CC72" s="782"/>
      <c r="CD72" s="782"/>
      <c r="CE72" s="782">
        <v>0</v>
      </c>
      <c r="CF72" s="782"/>
      <c r="CG72" s="782"/>
      <c r="CH72" s="782"/>
      <c r="CI72" s="782"/>
      <c r="CJ72" s="782"/>
      <c r="CK72" s="782"/>
      <c r="CL72" s="782"/>
      <c r="CM72" s="782"/>
      <c r="CN72" s="782">
        <v>0</v>
      </c>
      <c r="CO72" s="782"/>
      <c r="CP72" s="782"/>
      <c r="CQ72" s="782"/>
      <c r="CR72" s="782"/>
      <c r="CS72" s="782"/>
      <c r="CT72" s="782"/>
      <c r="CU72" s="782"/>
      <c r="CV72" s="778">
        <f t="shared" si="6"/>
        <v>0</v>
      </c>
      <c r="CW72" s="778"/>
      <c r="CX72" s="778"/>
      <c r="CY72" s="778"/>
      <c r="CZ72" s="778"/>
      <c r="DA72" s="778"/>
      <c r="DB72" s="778"/>
      <c r="DC72" s="778"/>
      <c r="DD72" s="778"/>
      <c r="DE72" s="779"/>
    </row>
    <row r="73" spans="1:121" s="3" customFormat="1" ht="23.25" customHeight="1" x14ac:dyDescent="0.2">
      <c r="A73" s="783"/>
      <c r="B73" s="784"/>
      <c r="C73" s="784"/>
      <c r="D73" s="784"/>
      <c r="E73" s="784"/>
      <c r="F73" s="784"/>
      <c r="G73" s="784"/>
      <c r="H73" s="784"/>
      <c r="I73" s="784"/>
      <c r="J73" s="784"/>
      <c r="K73" s="784"/>
      <c r="L73" s="784"/>
      <c r="M73" s="784"/>
      <c r="N73" s="784"/>
      <c r="O73" s="784"/>
      <c r="P73" s="785"/>
      <c r="Q73" s="785"/>
      <c r="R73" s="785"/>
      <c r="S73" s="785"/>
      <c r="T73" s="785"/>
      <c r="U73" s="785"/>
      <c r="V73" s="785"/>
      <c r="W73" s="785"/>
      <c r="X73" s="785"/>
      <c r="Y73" s="785"/>
      <c r="Z73" s="785"/>
      <c r="AA73" s="785"/>
      <c r="AB73" s="785"/>
      <c r="AC73" s="785"/>
      <c r="AD73" s="786"/>
      <c r="AE73" s="786"/>
      <c r="AF73" s="786"/>
      <c r="AG73" s="787"/>
      <c r="AH73" s="787"/>
      <c r="AI73" s="787"/>
      <c r="AJ73" s="787"/>
      <c r="AK73" s="788">
        <v>0</v>
      </c>
      <c r="AL73" s="789"/>
      <c r="AM73" s="789"/>
      <c r="AN73" s="789"/>
      <c r="AO73" s="789"/>
      <c r="AP73" s="790"/>
      <c r="AQ73" s="778">
        <f t="shared" si="4"/>
        <v>0</v>
      </c>
      <c r="AR73" s="778"/>
      <c r="AS73" s="778"/>
      <c r="AT73" s="778"/>
      <c r="AU73" s="778"/>
      <c r="AV73" s="778"/>
      <c r="AW73" s="778"/>
      <c r="AX73" s="778"/>
      <c r="AY73" s="791">
        <v>0</v>
      </c>
      <c r="AZ73" s="792"/>
      <c r="BA73" s="792"/>
      <c r="BB73" s="792"/>
      <c r="BC73" s="792"/>
      <c r="BD73" s="792"/>
      <c r="BE73" s="792"/>
      <c r="BF73" s="793"/>
      <c r="BG73" s="782">
        <v>0</v>
      </c>
      <c r="BH73" s="782"/>
      <c r="BI73" s="782"/>
      <c r="BJ73" s="782"/>
      <c r="BK73" s="782"/>
      <c r="BL73" s="782"/>
      <c r="BM73" s="782"/>
      <c r="BN73" s="782"/>
      <c r="BO73" s="791">
        <f t="shared" si="5"/>
        <v>0</v>
      </c>
      <c r="BP73" s="792"/>
      <c r="BQ73" s="792"/>
      <c r="BR73" s="792"/>
      <c r="BS73" s="792"/>
      <c r="BT73" s="792"/>
      <c r="BU73" s="792"/>
      <c r="BV73" s="793"/>
      <c r="BW73" s="782">
        <v>0</v>
      </c>
      <c r="BX73" s="782"/>
      <c r="BY73" s="782"/>
      <c r="BZ73" s="782"/>
      <c r="CA73" s="782"/>
      <c r="CB73" s="782"/>
      <c r="CC73" s="782"/>
      <c r="CD73" s="782"/>
      <c r="CE73" s="782">
        <v>0</v>
      </c>
      <c r="CF73" s="782"/>
      <c r="CG73" s="782"/>
      <c r="CH73" s="782"/>
      <c r="CI73" s="782"/>
      <c r="CJ73" s="782"/>
      <c r="CK73" s="782"/>
      <c r="CL73" s="782"/>
      <c r="CM73" s="782"/>
      <c r="CN73" s="782">
        <v>0</v>
      </c>
      <c r="CO73" s="782"/>
      <c r="CP73" s="782"/>
      <c r="CQ73" s="782"/>
      <c r="CR73" s="782"/>
      <c r="CS73" s="782"/>
      <c r="CT73" s="782"/>
      <c r="CU73" s="782"/>
      <c r="CV73" s="778">
        <f t="shared" si="6"/>
        <v>0</v>
      </c>
      <c r="CW73" s="778"/>
      <c r="CX73" s="778"/>
      <c r="CY73" s="778"/>
      <c r="CZ73" s="778"/>
      <c r="DA73" s="778"/>
      <c r="DB73" s="778"/>
      <c r="DC73" s="778"/>
      <c r="DD73" s="778"/>
      <c r="DE73" s="779"/>
    </row>
    <row r="74" spans="1:121" s="3" customFormat="1" ht="23.25" customHeight="1" x14ac:dyDescent="0.2">
      <c r="A74" s="783"/>
      <c r="B74" s="784"/>
      <c r="C74" s="784"/>
      <c r="D74" s="784"/>
      <c r="E74" s="784"/>
      <c r="F74" s="784"/>
      <c r="G74" s="784"/>
      <c r="H74" s="784"/>
      <c r="I74" s="784"/>
      <c r="J74" s="784"/>
      <c r="K74" s="784"/>
      <c r="L74" s="784"/>
      <c r="M74" s="784"/>
      <c r="N74" s="784"/>
      <c r="O74" s="784"/>
      <c r="P74" s="785"/>
      <c r="Q74" s="785"/>
      <c r="R74" s="785"/>
      <c r="S74" s="785"/>
      <c r="T74" s="785"/>
      <c r="U74" s="785"/>
      <c r="V74" s="785"/>
      <c r="W74" s="785"/>
      <c r="X74" s="785"/>
      <c r="Y74" s="785"/>
      <c r="Z74" s="785"/>
      <c r="AA74" s="785"/>
      <c r="AB74" s="785"/>
      <c r="AC74" s="785"/>
      <c r="AD74" s="786"/>
      <c r="AE74" s="786"/>
      <c r="AF74" s="786"/>
      <c r="AG74" s="787"/>
      <c r="AH74" s="787"/>
      <c r="AI74" s="787"/>
      <c r="AJ74" s="787"/>
      <c r="AK74" s="788">
        <v>0</v>
      </c>
      <c r="AL74" s="789"/>
      <c r="AM74" s="789"/>
      <c r="AN74" s="789"/>
      <c r="AO74" s="789"/>
      <c r="AP74" s="790"/>
      <c r="AQ74" s="778">
        <f t="shared" si="4"/>
        <v>0</v>
      </c>
      <c r="AR74" s="778"/>
      <c r="AS74" s="778"/>
      <c r="AT74" s="778"/>
      <c r="AU74" s="778"/>
      <c r="AV74" s="778"/>
      <c r="AW74" s="778"/>
      <c r="AX74" s="778"/>
      <c r="AY74" s="791">
        <v>0</v>
      </c>
      <c r="AZ74" s="792"/>
      <c r="BA74" s="792"/>
      <c r="BB74" s="792"/>
      <c r="BC74" s="792"/>
      <c r="BD74" s="792"/>
      <c r="BE74" s="792"/>
      <c r="BF74" s="793"/>
      <c r="BG74" s="782">
        <v>0</v>
      </c>
      <c r="BH74" s="782"/>
      <c r="BI74" s="782"/>
      <c r="BJ74" s="782"/>
      <c r="BK74" s="782"/>
      <c r="BL74" s="782"/>
      <c r="BM74" s="782"/>
      <c r="BN74" s="782"/>
      <c r="BO74" s="791">
        <f t="shared" si="5"/>
        <v>0</v>
      </c>
      <c r="BP74" s="792"/>
      <c r="BQ74" s="792"/>
      <c r="BR74" s="792"/>
      <c r="BS74" s="792"/>
      <c r="BT74" s="792"/>
      <c r="BU74" s="792"/>
      <c r="BV74" s="793"/>
      <c r="BW74" s="782">
        <v>0</v>
      </c>
      <c r="BX74" s="782"/>
      <c r="BY74" s="782"/>
      <c r="BZ74" s="782"/>
      <c r="CA74" s="782"/>
      <c r="CB74" s="782"/>
      <c r="CC74" s="782"/>
      <c r="CD74" s="782"/>
      <c r="CE74" s="782">
        <v>0</v>
      </c>
      <c r="CF74" s="782"/>
      <c r="CG74" s="782"/>
      <c r="CH74" s="782"/>
      <c r="CI74" s="782"/>
      <c r="CJ74" s="782"/>
      <c r="CK74" s="782"/>
      <c r="CL74" s="782"/>
      <c r="CM74" s="782"/>
      <c r="CN74" s="782">
        <v>0</v>
      </c>
      <c r="CO74" s="782"/>
      <c r="CP74" s="782"/>
      <c r="CQ74" s="782"/>
      <c r="CR74" s="782"/>
      <c r="CS74" s="782"/>
      <c r="CT74" s="782"/>
      <c r="CU74" s="782"/>
      <c r="CV74" s="778">
        <f t="shared" si="6"/>
        <v>0</v>
      </c>
      <c r="CW74" s="778"/>
      <c r="CX74" s="778"/>
      <c r="CY74" s="778"/>
      <c r="CZ74" s="778"/>
      <c r="DA74" s="778"/>
      <c r="DB74" s="778"/>
      <c r="DC74" s="778"/>
      <c r="DD74" s="778"/>
      <c r="DE74" s="779"/>
    </row>
    <row r="75" spans="1:121" s="3" customFormat="1" ht="23.25" customHeight="1" x14ac:dyDescent="0.2">
      <c r="A75" s="783"/>
      <c r="B75" s="784"/>
      <c r="C75" s="784"/>
      <c r="D75" s="784"/>
      <c r="E75" s="784"/>
      <c r="F75" s="784"/>
      <c r="G75" s="784"/>
      <c r="H75" s="784"/>
      <c r="I75" s="784"/>
      <c r="J75" s="784"/>
      <c r="K75" s="784"/>
      <c r="L75" s="784"/>
      <c r="M75" s="784"/>
      <c r="N75" s="784"/>
      <c r="O75" s="784"/>
      <c r="P75" s="785"/>
      <c r="Q75" s="785"/>
      <c r="R75" s="785"/>
      <c r="S75" s="785"/>
      <c r="T75" s="785"/>
      <c r="U75" s="785"/>
      <c r="V75" s="785"/>
      <c r="W75" s="785"/>
      <c r="X75" s="785"/>
      <c r="Y75" s="785"/>
      <c r="Z75" s="785"/>
      <c r="AA75" s="785"/>
      <c r="AB75" s="785"/>
      <c r="AC75" s="785"/>
      <c r="AD75" s="786"/>
      <c r="AE75" s="786"/>
      <c r="AF75" s="786"/>
      <c r="AG75" s="787"/>
      <c r="AH75" s="787"/>
      <c r="AI75" s="787"/>
      <c r="AJ75" s="787"/>
      <c r="AK75" s="788">
        <v>0</v>
      </c>
      <c r="AL75" s="789"/>
      <c r="AM75" s="789"/>
      <c r="AN75" s="789"/>
      <c r="AO75" s="789"/>
      <c r="AP75" s="790"/>
      <c r="AQ75" s="778">
        <f t="shared" si="4"/>
        <v>0</v>
      </c>
      <c r="AR75" s="778"/>
      <c r="AS75" s="778"/>
      <c r="AT75" s="778"/>
      <c r="AU75" s="778"/>
      <c r="AV75" s="778"/>
      <c r="AW75" s="778"/>
      <c r="AX75" s="778"/>
      <c r="AY75" s="791">
        <v>0</v>
      </c>
      <c r="AZ75" s="792"/>
      <c r="BA75" s="792"/>
      <c r="BB75" s="792"/>
      <c r="BC75" s="792"/>
      <c r="BD75" s="792"/>
      <c r="BE75" s="792"/>
      <c r="BF75" s="793"/>
      <c r="BG75" s="782">
        <v>0</v>
      </c>
      <c r="BH75" s="782"/>
      <c r="BI75" s="782"/>
      <c r="BJ75" s="782"/>
      <c r="BK75" s="782"/>
      <c r="BL75" s="782"/>
      <c r="BM75" s="782"/>
      <c r="BN75" s="782"/>
      <c r="BO75" s="791">
        <f t="shared" si="5"/>
        <v>0</v>
      </c>
      <c r="BP75" s="792"/>
      <c r="BQ75" s="792"/>
      <c r="BR75" s="792"/>
      <c r="BS75" s="792"/>
      <c r="BT75" s="792"/>
      <c r="BU75" s="792"/>
      <c r="BV75" s="793"/>
      <c r="BW75" s="782">
        <v>0</v>
      </c>
      <c r="BX75" s="782"/>
      <c r="BY75" s="782"/>
      <c r="BZ75" s="782"/>
      <c r="CA75" s="782"/>
      <c r="CB75" s="782"/>
      <c r="CC75" s="782"/>
      <c r="CD75" s="782"/>
      <c r="CE75" s="782">
        <v>0</v>
      </c>
      <c r="CF75" s="782"/>
      <c r="CG75" s="782"/>
      <c r="CH75" s="782"/>
      <c r="CI75" s="782"/>
      <c r="CJ75" s="782"/>
      <c r="CK75" s="782"/>
      <c r="CL75" s="782"/>
      <c r="CM75" s="782"/>
      <c r="CN75" s="782">
        <v>0</v>
      </c>
      <c r="CO75" s="782"/>
      <c r="CP75" s="782"/>
      <c r="CQ75" s="782"/>
      <c r="CR75" s="782"/>
      <c r="CS75" s="782"/>
      <c r="CT75" s="782"/>
      <c r="CU75" s="782"/>
      <c r="CV75" s="778">
        <f t="shared" si="6"/>
        <v>0</v>
      </c>
      <c r="CW75" s="778"/>
      <c r="CX75" s="778"/>
      <c r="CY75" s="778"/>
      <c r="CZ75" s="778"/>
      <c r="DA75" s="778"/>
      <c r="DB75" s="778"/>
      <c r="DC75" s="778"/>
      <c r="DD75" s="778"/>
      <c r="DE75" s="779"/>
    </row>
    <row r="76" spans="1:121" s="3" customFormat="1" ht="23.25" customHeight="1" x14ac:dyDescent="0.2">
      <c r="A76" s="783"/>
      <c r="B76" s="784"/>
      <c r="C76" s="784"/>
      <c r="D76" s="784"/>
      <c r="E76" s="784"/>
      <c r="F76" s="784"/>
      <c r="G76" s="784"/>
      <c r="H76" s="784"/>
      <c r="I76" s="784"/>
      <c r="J76" s="784"/>
      <c r="K76" s="784"/>
      <c r="L76" s="784"/>
      <c r="M76" s="784"/>
      <c r="N76" s="784"/>
      <c r="O76" s="784"/>
      <c r="P76" s="785"/>
      <c r="Q76" s="785"/>
      <c r="R76" s="785"/>
      <c r="S76" s="785"/>
      <c r="T76" s="785"/>
      <c r="U76" s="785"/>
      <c r="V76" s="785"/>
      <c r="W76" s="785"/>
      <c r="X76" s="785"/>
      <c r="Y76" s="785"/>
      <c r="Z76" s="785"/>
      <c r="AA76" s="785"/>
      <c r="AB76" s="785"/>
      <c r="AC76" s="785"/>
      <c r="AD76" s="786"/>
      <c r="AE76" s="786"/>
      <c r="AF76" s="786"/>
      <c r="AG76" s="787"/>
      <c r="AH76" s="787"/>
      <c r="AI76" s="787"/>
      <c r="AJ76" s="787"/>
      <c r="AK76" s="788">
        <v>0</v>
      </c>
      <c r="AL76" s="789"/>
      <c r="AM76" s="789"/>
      <c r="AN76" s="789"/>
      <c r="AO76" s="789"/>
      <c r="AP76" s="790"/>
      <c r="AQ76" s="778">
        <f t="shared" si="4"/>
        <v>0</v>
      </c>
      <c r="AR76" s="778"/>
      <c r="AS76" s="778"/>
      <c r="AT76" s="778"/>
      <c r="AU76" s="778"/>
      <c r="AV76" s="778"/>
      <c r="AW76" s="778"/>
      <c r="AX76" s="778"/>
      <c r="AY76" s="791">
        <v>0</v>
      </c>
      <c r="AZ76" s="792"/>
      <c r="BA76" s="792"/>
      <c r="BB76" s="792"/>
      <c r="BC76" s="792"/>
      <c r="BD76" s="792"/>
      <c r="BE76" s="792"/>
      <c r="BF76" s="793"/>
      <c r="BG76" s="782">
        <v>0</v>
      </c>
      <c r="BH76" s="782"/>
      <c r="BI76" s="782"/>
      <c r="BJ76" s="782"/>
      <c r="BK76" s="782"/>
      <c r="BL76" s="782"/>
      <c r="BM76" s="782"/>
      <c r="BN76" s="782"/>
      <c r="BO76" s="791">
        <f t="shared" si="5"/>
        <v>0</v>
      </c>
      <c r="BP76" s="792"/>
      <c r="BQ76" s="792"/>
      <c r="BR76" s="792"/>
      <c r="BS76" s="792"/>
      <c r="BT76" s="792"/>
      <c r="BU76" s="792"/>
      <c r="BV76" s="793"/>
      <c r="BW76" s="782">
        <v>0</v>
      </c>
      <c r="BX76" s="782"/>
      <c r="BY76" s="782"/>
      <c r="BZ76" s="782"/>
      <c r="CA76" s="782"/>
      <c r="CB76" s="782"/>
      <c r="CC76" s="782"/>
      <c r="CD76" s="782"/>
      <c r="CE76" s="782">
        <v>0</v>
      </c>
      <c r="CF76" s="782"/>
      <c r="CG76" s="782"/>
      <c r="CH76" s="782"/>
      <c r="CI76" s="782"/>
      <c r="CJ76" s="782"/>
      <c r="CK76" s="782"/>
      <c r="CL76" s="782"/>
      <c r="CM76" s="782"/>
      <c r="CN76" s="782">
        <v>0</v>
      </c>
      <c r="CO76" s="782"/>
      <c r="CP76" s="782"/>
      <c r="CQ76" s="782"/>
      <c r="CR76" s="782"/>
      <c r="CS76" s="782"/>
      <c r="CT76" s="782"/>
      <c r="CU76" s="782"/>
      <c r="CV76" s="778">
        <f t="shared" si="6"/>
        <v>0</v>
      </c>
      <c r="CW76" s="778"/>
      <c r="CX76" s="778"/>
      <c r="CY76" s="778"/>
      <c r="CZ76" s="778"/>
      <c r="DA76" s="778"/>
      <c r="DB76" s="778"/>
      <c r="DC76" s="778"/>
      <c r="DD76" s="778"/>
      <c r="DE76" s="779"/>
    </row>
    <row r="77" spans="1:121" s="3" customFormat="1" ht="23.25" customHeight="1" x14ac:dyDescent="0.2">
      <c r="A77" s="783"/>
      <c r="B77" s="784"/>
      <c r="C77" s="784"/>
      <c r="D77" s="784"/>
      <c r="E77" s="784"/>
      <c r="F77" s="784"/>
      <c r="G77" s="784"/>
      <c r="H77" s="784"/>
      <c r="I77" s="784"/>
      <c r="J77" s="784"/>
      <c r="K77" s="784"/>
      <c r="L77" s="784"/>
      <c r="M77" s="784"/>
      <c r="N77" s="784"/>
      <c r="O77" s="784"/>
      <c r="P77" s="785"/>
      <c r="Q77" s="785"/>
      <c r="R77" s="785"/>
      <c r="S77" s="785"/>
      <c r="T77" s="785"/>
      <c r="U77" s="785"/>
      <c r="V77" s="785"/>
      <c r="W77" s="785"/>
      <c r="X77" s="785"/>
      <c r="Y77" s="785"/>
      <c r="Z77" s="785"/>
      <c r="AA77" s="785"/>
      <c r="AB77" s="785"/>
      <c r="AC77" s="785"/>
      <c r="AD77" s="786"/>
      <c r="AE77" s="786"/>
      <c r="AF77" s="786"/>
      <c r="AG77" s="787"/>
      <c r="AH77" s="787"/>
      <c r="AI77" s="787"/>
      <c r="AJ77" s="787"/>
      <c r="AK77" s="788">
        <v>0</v>
      </c>
      <c r="AL77" s="789"/>
      <c r="AM77" s="789"/>
      <c r="AN77" s="789"/>
      <c r="AO77" s="789"/>
      <c r="AP77" s="790"/>
      <c r="AQ77" s="778">
        <f t="shared" si="4"/>
        <v>0</v>
      </c>
      <c r="AR77" s="778"/>
      <c r="AS77" s="778"/>
      <c r="AT77" s="778"/>
      <c r="AU77" s="778"/>
      <c r="AV77" s="778"/>
      <c r="AW77" s="778"/>
      <c r="AX77" s="778"/>
      <c r="AY77" s="791">
        <v>0</v>
      </c>
      <c r="AZ77" s="792"/>
      <c r="BA77" s="792"/>
      <c r="BB77" s="792"/>
      <c r="BC77" s="792"/>
      <c r="BD77" s="792"/>
      <c r="BE77" s="792"/>
      <c r="BF77" s="793"/>
      <c r="BG77" s="782">
        <v>0</v>
      </c>
      <c r="BH77" s="782"/>
      <c r="BI77" s="782"/>
      <c r="BJ77" s="782"/>
      <c r="BK77" s="782"/>
      <c r="BL77" s="782"/>
      <c r="BM77" s="782"/>
      <c r="BN77" s="782"/>
      <c r="BO77" s="791">
        <f t="shared" si="5"/>
        <v>0</v>
      </c>
      <c r="BP77" s="792"/>
      <c r="BQ77" s="792"/>
      <c r="BR77" s="792"/>
      <c r="BS77" s="792"/>
      <c r="BT77" s="792"/>
      <c r="BU77" s="792"/>
      <c r="BV77" s="793"/>
      <c r="BW77" s="782">
        <v>0</v>
      </c>
      <c r="BX77" s="782"/>
      <c r="BY77" s="782"/>
      <c r="BZ77" s="782"/>
      <c r="CA77" s="782"/>
      <c r="CB77" s="782"/>
      <c r="CC77" s="782"/>
      <c r="CD77" s="782"/>
      <c r="CE77" s="782">
        <v>0</v>
      </c>
      <c r="CF77" s="782"/>
      <c r="CG77" s="782"/>
      <c r="CH77" s="782"/>
      <c r="CI77" s="782"/>
      <c r="CJ77" s="782"/>
      <c r="CK77" s="782"/>
      <c r="CL77" s="782"/>
      <c r="CM77" s="782"/>
      <c r="CN77" s="782">
        <v>0</v>
      </c>
      <c r="CO77" s="782"/>
      <c r="CP77" s="782"/>
      <c r="CQ77" s="782"/>
      <c r="CR77" s="782"/>
      <c r="CS77" s="782"/>
      <c r="CT77" s="782"/>
      <c r="CU77" s="782"/>
      <c r="CV77" s="778">
        <f t="shared" si="6"/>
        <v>0</v>
      </c>
      <c r="CW77" s="778"/>
      <c r="CX77" s="778"/>
      <c r="CY77" s="778"/>
      <c r="CZ77" s="778"/>
      <c r="DA77" s="778"/>
      <c r="DB77" s="778"/>
      <c r="DC77" s="778"/>
      <c r="DD77" s="778"/>
      <c r="DE77" s="779"/>
    </row>
    <row r="78" spans="1:121" s="3" customFormat="1" ht="23.25" customHeight="1" x14ac:dyDescent="0.2">
      <c r="A78" s="783"/>
      <c r="B78" s="784"/>
      <c r="C78" s="784"/>
      <c r="D78" s="784"/>
      <c r="E78" s="784"/>
      <c r="F78" s="784"/>
      <c r="G78" s="784"/>
      <c r="H78" s="784"/>
      <c r="I78" s="784"/>
      <c r="J78" s="784"/>
      <c r="K78" s="784"/>
      <c r="L78" s="784"/>
      <c r="M78" s="784"/>
      <c r="N78" s="784"/>
      <c r="O78" s="784"/>
      <c r="P78" s="785"/>
      <c r="Q78" s="785"/>
      <c r="R78" s="785"/>
      <c r="S78" s="785"/>
      <c r="T78" s="785"/>
      <c r="U78" s="785"/>
      <c r="V78" s="785"/>
      <c r="W78" s="785"/>
      <c r="X78" s="785"/>
      <c r="Y78" s="785"/>
      <c r="Z78" s="785"/>
      <c r="AA78" s="785"/>
      <c r="AB78" s="785"/>
      <c r="AC78" s="785"/>
      <c r="AD78" s="786"/>
      <c r="AE78" s="786"/>
      <c r="AF78" s="786"/>
      <c r="AG78" s="787"/>
      <c r="AH78" s="787"/>
      <c r="AI78" s="787"/>
      <c r="AJ78" s="787"/>
      <c r="AK78" s="788">
        <v>0</v>
      </c>
      <c r="AL78" s="789"/>
      <c r="AM78" s="789"/>
      <c r="AN78" s="789"/>
      <c r="AO78" s="789"/>
      <c r="AP78" s="790"/>
      <c r="AQ78" s="778">
        <f t="shared" si="4"/>
        <v>0</v>
      </c>
      <c r="AR78" s="778"/>
      <c r="AS78" s="778"/>
      <c r="AT78" s="778"/>
      <c r="AU78" s="778"/>
      <c r="AV78" s="778"/>
      <c r="AW78" s="778"/>
      <c r="AX78" s="778"/>
      <c r="AY78" s="791">
        <v>0</v>
      </c>
      <c r="AZ78" s="792"/>
      <c r="BA78" s="792"/>
      <c r="BB78" s="792"/>
      <c r="BC78" s="792"/>
      <c r="BD78" s="792"/>
      <c r="BE78" s="792"/>
      <c r="BF78" s="793"/>
      <c r="BG78" s="782">
        <v>0</v>
      </c>
      <c r="BH78" s="782"/>
      <c r="BI78" s="782"/>
      <c r="BJ78" s="782"/>
      <c r="BK78" s="782"/>
      <c r="BL78" s="782"/>
      <c r="BM78" s="782"/>
      <c r="BN78" s="782"/>
      <c r="BO78" s="791">
        <f t="shared" si="5"/>
        <v>0</v>
      </c>
      <c r="BP78" s="792"/>
      <c r="BQ78" s="792"/>
      <c r="BR78" s="792"/>
      <c r="BS78" s="792"/>
      <c r="BT78" s="792"/>
      <c r="BU78" s="792"/>
      <c r="BV78" s="793"/>
      <c r="BW78" s="782">
        <v>0</v>
      </c>
      <c r="BX78" s="782"/>
      <c r="BY78" s="782"/>
      <c r="BZ78" s="782"/>
      <c r="CA78" s="782"/>
      <c r="CB78" s="782"/>
      <c r="CC78" s="782"/>
      <c r="CD78" s="782"/>
      <c r="CE78" s="782">
        <v>0</v>
      </c>
      <c r="CF78" s="782"/>
      <c r="CG78" s="782"/>
      <c r="CH78" s="782"/>
      <c r="CI78" s="782"/>
      <c r="CJ78" s="782"/>
      <c r="CK78" s="782"/>
      <c r="CL78" s="782"/>
      <c r="CM78" s="782"/>
      <c r="CN78" s="782">
        <v>0</v>
      </c>
      <c r="CO78" s="782"/>
      <c r="CP78" s="782"/>
      <c r="CQ78" s="782"/>
      <c r="CR78" s="782"/>
      <c r="CS78" s="782"/>
      <c r="CT78" s="782"/>
      <c r="CU78" s="782"/>
      <c r="CV78" s="778">
        <f t="shared" si="6"/>
        <v>0</v>
      </c>
      <c r="CW78" s="778"/>
      <c r="CX78" s="778"/>
      <c r="CY78" s="778"/>
      <c r="CZ78" s="778"/>
      <c r="DA78" s="778"/>
      <c r="DB78" s="778"/>
      <c r="DC78" s="778"/>
      <c r="DD78" s="778"/>
      <c r="DE78" s="779"/>
    </row>
    <row r="79" spans="1:121" s="3" customFormat="1" ht="23.25" customHeight="1" x14ac:dyDescent="0.2">
      <c r="A79" s="830"/>
      <c r="B79" s="831"/>
      <c r="C79" s="831"/>
      <c r="D79" s="831"/>
      <c r="E79" s="831"/>
      <c r="F79" s="831"/>
      <c r="G79" s="831"/>
      <c r="H79" s="831"/>
      <c r="I79" s="831"/>
      <c r="J79" s="831"/>
      <c r="K79" s="831"/>
      <c r="L79" s="831"/>
      <c r="M79" s="831"/>
      <c r="N79" s="831"/>
      <c r="O79" s="832"/>
      <c r="P79" s="785"/>
      <c r="Q79" s="785"/>
      <c r="R79" s="785"/>
      <c r="S79" s="785"/>
      <c r="T79" s="785"/>
      <c r="U79" s="785"/>
      <c r="V79" s="785"/>
      <c r="W79" s="785"/>
      <c r="X79" s="785"/>
      <c r="Y79" s="785"/>
      <c r="Z79" s="785"/>
      <c r="AA79" s="785"/>
      <c r="AB79" s="785"/>
      <c r="AC79" s="785"/>
      <c r="AD79" s="786"/>
      <c r="AE79" s="786"/>
      <c r="AF79" s="786"/>
      <c r="AG79" s="787"/>
      <c r="AH79" s="787"/>
      <c r="AI79" s="787"/>
      <c r="AJ79" s="787"/>
      <c r="AK79" s="788">
        <v>0</v>
      </c>
      <c r="AL79" s="789"/>
      <c r="AM79" s="789"/>
      <c r="AN79" s="789"/>
      <c r="AO79" s="789"/>
      <c r="AP79" s="790"/>
      <c r="AQ79" s="778">
        <f t="shared" si="4"/>
        <v>0</v>
      </c>
      <c r="AR79" s="778"/>
      <c r="AS79" s="778"/>
      <c r="AT79" s="778"/>
      <c r="AU79" s="778"/>
      <c r="AV79" s="778"/>
      <c r="AW79" s="778"/>
      <c r="AX79" s="778"/>
      <c r="AY79" s="791">
        <v>0</v>
      </c>
      <c r="AZ79" s="792"/>
      <c r="BA79" s="792"/>
      <c r="BB79" s="792"/>
      <c r="BC79" s="792"/>
      <c r="BD79" s="792"/>
      <c r="BE79" s="792"/>
      <c r="BF79" s="793"/>
      <c r="BG79" s="782">
        <v>0</v>
      </c>
      <c r="BH79" s="782"/>
      <c r="BI79" s="782"/>
      <c r="BJ79" s="782"/>
      <c r="BK79" s="782"/>
      <c r="BL79" s="782"/>
      <c r="BM79" s="782"/>
      <c r="BN79" s="782"/>
      <c r="BO79" s="791">
        <f t="shared" si="5"/>
        <v>0</v>
      </c>
      <c r="BP79" s="792"/>
      <c r="BQ79" s="792"/>
      <c r="BR79" s="792"/>
      <c r="BS79" s="792"/>
      <c r="BT79" s="792"/>
      <c r="BU79" s="792"/>
      <c r="BV79" s="793"/>
      <c r="BW79" s="782">
        <v>0</v>
      </c>
      <c r="BX79" s="782"/>
      <c r="BY79" s="782"/>
      <c r="BZ79" s="782"/>
      <c r="CA79" s="782"/>
      <c r="CB79" s="782"/>
      <c r="CC79" s="782"/>
      <c r="CD79" s="782"/>
      <c r="CE79" s="782">
        <v>0</v>
      </c>
      <c r="CF79" s="782"/>
      <c r="CG79" s="782"/>
      <c r="CH79" s="782"/>
      <c r="CI79" s="782"/>
      <c r="CJ79" s="782"/>
      <c r="CK79" s="782"/>
      <c r="CL79" s="782"/>
      <c r="CM79" s="782"/>
      <c r="CN79" s="782">
        <v>0</v>
      </c>
      <c r="CO79" s="782"/>
      <c r="CP79" s="782"/>
      <c r="CQ79" s="782"/>
      <c r="CR79" s="782"/>
      <c r="CS79" s="782"/>
      <c r="CT79" s="782"/>
      <c r="CU79" s="782"/>
      <c r="CV79" s="778">
        <f t="shared" si="6"/>
        <v>0</v>
      </c>
      <c r="CW79" s="778"/>
      <c r="CX79" s="778"/>
      <c r="CY79" s="778"/>
      <c r="CZ79" s="778"/>
      <c r="DA79" s="778"/>
      <c r="DB79" s="778"/>
      <c r="DC79" s="778"/>
      <c r="DD79" s="778"/>
      <c r="DE79" s="779"/>
    </row>
    <row r="80" spans="1:121" s="3" customFormat="1" ht="23.25" customHeight="1" x14ac:dyDescent="0.2">
      <c r="A80" s="830"/>
      <c r="B80" s="831"/>
      <c r="C80" s="831"/>
      <c r="D80" s="831"/>
      <c r="E80" s="831"/>
      <c r="F80" s="831"/>
      <c r="G80" s="831"/>
      <c r="H80" s="831"/>
      <c r="I80" s="831"/>
      <c r="J80" s="831"/>
      <c r="K80" s="831"/>
      <c r="L80" s="831"/>
      <c r="M80" s="831"/>
      <c r="N80" s="831"/>
      <c r="O80" s="832"/>
      <c r="P80" s="785"/>
      <c r="Q80" s="785"/>
      <c r="R80" s="785"/>
      <c r="S80" s="785"/>
      <c r="T80" s="785"/>
      <c r="U80" s="785"/>
      <c r="V80" s="785"/>
      <c r="W80" s="785"/>
      <c r="X80" s="785"/>
      <c r="Y80" s="785"/>
      <c r="Z80" s="785"/>
      <c r="AA80" s="785"/>
      <c r="AB80" s="785"/>
      <c r="AC80" s="785"/>
      <c r="AD80" s="786"/>
      <c r="AE80" s="786"/>
      <c r="AF80" s="786"/>
      <c r="AG80" s="787"/>
      <c r="AH80" s="787"/>
      <c r="AI80" s="787"/>
      <c r="AJ80" s="787"/>
      <c r="AK80" s="788">
        <v>0</v>
      </c>
      <c r="AL80" s="789"/>
      <c r="AM80" s="789"/>
      <c r="AN80" s="789"/>
      <c r="AO80" s="789"/>
      <c r="AP80" s="790"/>
      <c r="AQ80" s="778">
        <f t="shared" si="4"/>
        <v>0</v>
      </c>
      <c r="AR80" s="778"/>
      <c r="AS80" s="778"/>
      <c r="AT80" s="778"/>
      <c r="AU80" s="778"/>
      <c r="AV80" s="778"/>
      <c r="AW80" s="778"/>
      <c r="AX80" s="778"/>
      <c r="AY80" s="791">
        <v>0</v>
      </c>
      <c r="AZ80" s="792"/>
      <c r="BA80" s="792"/>
      <c r="BB80" s="792"/>
      <c r="BC80" s="792"/>
      <c r="BD80" s="792"/>
      <c r="BE80" s="792"/>
      <c r="BF80" s="793"/>
      <c r="BG80" s="782">
        <v>0</v>
      </c>
      <c r="BH80" s="782"/>
      <c r="BI80" s="782"/>
      <c r="BJ80" s="782"/>
      <c r="BK80" s="782"/>
      <c r="BL80" s="782"/>
      <c r="BM80" s="782"/>
      <c r="BN80" s="782"/>
      <c r="BO80" s="791">
        <f t="shared" si="5"/>
        <v>0</v>
      </c>
      <c r="BP80" s="792"/>
      <c r="BQ80" s="792"/>
      <c r="BR80" s="792"/>
      <c r="BS80" s="792"/>
      <c r="BT80" s="792"/>
      <c r="BU80" s="792"/>
      <c r="BV80" s="793"/>
      <c r="BW80" s="782">
        <v>0</v>
      </c>
      <c r="BX80" s="782"/>
      <c r="BY80" s="782"/>
      <c r="BZ80" s="782"/>
      <c r="CA80" s="782"/>
      <c r="CB80" s="782"/>
      <c r="CC80" s="782"/>
      <c r="CD80" s="782"/>
      <c r="CE80" s="782">
        <v>0</v>
      </c>
      <c r="CF80" s="782"/>
      <c r="CG80" s="782"/>
      <c r="CH80" s="782"/>
      <c r="CI80" s="782"/>
      <c r="CJ80" s="782"/>
      <c r="CK80" s="782"/>
      <c r="CL80" s="782"/>
      <c r="CM80" s="782"/>
      <c r="CN80" s="782">
        <v>0</v>
      </c>
      <c r="CO80" s="782"/>
      <c r="CP80" s="782"/>
      <c r="CQ80" s="782"/>
      <c r="CR80" s="782"/>
      <c r="CS80" s="782"/>
      <c r="CT80" s="782"/>
      <c r="CU80" s="782"/>
      <c r="CV80" s="778">
        <f t="shared" si="6"/>
        <v>0</v>
      </c>
      <c r="CW80" s="778"/>
      <c r="CX80" s="778"/>
      <c r="CY80" s="778"/>
      <c r="CZ80" s="778"/>
      <c r="DA80" s="778"/>
      <c r="DB80" s="778"/>
      <c r="DC80" s="778"/>
      <c r="DD80" s="778"/>
      <c r="DE80" s="779"/>
    </row>
    <row r="81" spans="1:109" s="3" customFormat="1" ht="23.25" customHeight="1" x14ac:dyDescent="0.2">
      <c r="A81" s="830"/>
      <c r="B81" s="831"/>
      <c r="C81" s="831"/>
      <c r="D81" s="831"/>
      <c r="E81" s="831"/>
      <c r="F81" s="831"/>
      <c r="G81" s="831"/>
      <c r="H81" s="831"/>
      <c r="I81" s="831"/>
      <c r="J81" s="831"/>
      <c r="K81" s="831"/>
      <c r="L81" s="831"/>
      <c r="M81" s="831"/>
      <c r="N81" s="831"/>
      <c r="O81" s="832"/>
      <c r="P81" s="785"/>
      <c r="Q81" s="785"/>
      <c r="R81" s="785"/>
      <c r="S81" s="785"/>
      <c r="T81" s="785"/>
      <c r="U81" s="785"/>
      <c r="V81" s="785"/>
      <c r="W81" s="785"/>
      <c r="X81" s="785"/>
      <c r="Y81" s="785"/>
      <c r="Z81" s="785"/>
      <c r="AA81" s="785"/>
      <c r="AB81" s="785"/>
      <c r="AC81" s="785"/>
      <c r="AD81" s="786"/>
      <c r="AE81" s="786"/>
      <c r="AF81" s="786"/>
      <c r="AG81" s="787"/>
      <c r="AH81" s="787"/>
      <c r="AI81" s="787"/>
      <c r="AJ81" s="787"/>
      <c r="AK81" s="788">
        <v>0</v>
      </c>
      <c r="AL81" s="789"/>
      <c r="AM81" s="789"/>
      <c r="AN81" s="789"/>
      <c r="AO81" s="789"/>
      <c r="AP81" s="790"/>
      <c r="AQ81" s="778">
        <f t="shared" si="4"/>
        <v>0</v>
      </c>
      <c r="AR81" s="778"/>
      <c r="AS81" s="778"/>
      <c r="AT81" s="778"/>
      <c r="AU81" s="778"/>
      <c r="AV81" s="778"/>
      <c r="AW81" s="778"/>
      <c r="AX81" s="778"/>
      <c r="AY81" s="791">
        <v>0</v>
      </c>
      <c r="AZ81" s="792"/>
      <c r="BA81" s="792"/>
      <c r="BB81" s="792"/>
      <c r="BC81" s="792"/>
      <c r="BD81" s="792"/>
      <c r="BE81" s="792"/>
      <c r="BF81" s="793"/>
      <c r="BG81" s="782">
        <v>0</v>
      </c>
      <c r="BH81" s="782"/>
      <c r="BI81" s="782"/>
      <c r="BJ81" s="782"/>
      <c r="BK81" s="782"/>
      <c r="BL81" s="782"/>
      <c r="BM81" s="782"/>
      <c r="BN81" s="782"/>
      <c r="BO81" s="791">
        <f t="shared" si="5"/>
        <v>0</v>
      </c>
      <c r="BP81" s="792"/>
      <c r="BQ81" s="792"/>
      <c r="BR81" s="792"/>
      <c r="BS81" s="792"/>
      <c r="BT81" s="792"/>
      <c r="BU81" s="792"/>
      <c r="BV81" s="793"/>
      <c r="BW81" s="782">
        <v>0</v>
      </c>
      <c r="BX81" s="782"/>
      <c r="BY81" s="782"/>
      <c r="BZ81" s="782"/>
      <c r="CA81" s="782"/>
      <c r="CB81" s="782"/>
      <c r="CC81" s="782"/>
      <c r="CD81" s="782"/>
      <c r="CE81" s="782">
        <v>0</v>
      </c>
      <c r="CF81" s="782"/>
      <c r="CG81" s="782"/>
      <c r="CH81" s="782"/>
      <c r="CI81" s="782"/>
      <c r="CJ81" s="782"/>
      <c r="CK81" s="782"/>
      <c r="CL81" s="782"/>
      <c r="CM81" s="782"/>
      <c r="CN81" s="782">
        <v>0</v>
      </c>
      <c r="CO81" s="782"/>
      <c r="CP81" s="782"/>
      <c r="CQ81" s="782"/>
      <c r="CR81" s="782"/>
      <c r="CS81" s="782"/>
      <c r="CT81" s="782"/>
      <c r="CU81" s="782"/>
      <c r="CV81" s="778">
        <f t="shared" si="6"/>
        <v>0</v>
      </c>
      <c r="CW81" s="778"/>
      <c r="CX81" s="778"/>
      <c r="CY81" s="778"/>
      <c r="CZ81" s="778"/>
      <c r="DA81" s="778"/>
      <c r="DB81" s="778"/>
      <c r="DC81" s="778"/>
      <c r="DD81" s="778"/>
      <c r="DE81" s="779"/>
    </row>
    <row r="82" spans="1:109" s="3" customFormat="1" ht="23.25" customHeight="1" x14ac:dyDescent="0.2">
      <c r="A82" s="783"/>
      <c r="B82" s="784"/>
      <c r="C82" s="784"/>
      <c r="D82" s="784"/>
      <c r="E82" s="784"/>
      <c r="F82" s="784"/>
      <c r="G82" s="784"/>
      <c r="H82" s="784"/>
      <c r="I82" s="784"/>
      <c r="J82" s="784"/>
      <c r="K82" s="784"/>
      <c r="L82" s="784"/>
      <c r="M82" s="784"/>
      <c r="N82" s="784"/>
      <c r="O82" s="784"/>
      <c r="P82" s="785"/>
      <c r="Q82" s="785"/>
      <c r="R82" s="785"/>
      <c r="S82" s="785"/>
      <c r="T82" s="785"/>
      <c r="U82" s="785"/>
      <c r="V82" s="785"/>
      <c r="W82" s="785"/>
      <c r="X82" s="785"/>
      <c r="Y82" s="785"/>
      <c r="Z82" s="785"/>
      <c r="AA82" s="785"/>
      <c r="AB82" s="785"/>
      <c r="AC82" s="785"/>
      <c r="AD82" s="786"/>
      <c r="AE82" s="786"/>
      <c r="AF82" s="786"/>
      <c r="AG82" s="787"/>
      <c r="AH82" s="787"/>
      <c r="AI82" s="787"/>
      <c r="AJ82" s="787"/>
      <c r="AK82" s="788">
        <v>0</v>
      </c>
      <c r="AL82" s="789"/>
      <c r="AM82" s="789"/>
      <c r="AN82" s="789"/>
      <c r="AO82" s="789"/>
      <c r="AP82" s="790"/>
      <c r="AQ82" s="778">
        <f t="shared" si="4"/>
        <v>0</v>
      </c>
      <c r="AR82" s="778"/>
      <c r="AS82" s="778"/>
      <c r="AT82" s="778"/>
      <c r="AU82" s="778"/>
      <c r="AV82" s="778"/>
      <c r="AW82" s="778"/>
      <c r="AX82" s="778"/>
      <c r="AY82" s="791">
        <v>0</v>
      </c>
      <c r="AZ82" s="792"/>
      <c r="BA82" s="792"/>
      <c r="BB82" s="792"/>
      <c r="BC82" s="792"/>
      <c r="BD82" s="792"/>
      <c r="BE82" s="792"/>
      <c r="BF82" s="793"/>
      <c r="BG82" s="782">
        <v>0</v>
      </c>
      <c r="BH82" s="782"/>
      <c r="BI82" s="782"/>
      <c r="BJ82" s="782"/>
      <c r="BK82" s="782"/>
      <c r="BL82" s="782"/>
      <c r="BM82" s="782"/>
      <c r="BN82" s="782"/>
      <c r="BO82" s="791">
        <f t="shared" si="5"/>
        <v>0</v>
      </c>
      <c r="BP82" s="792"/>
      <c r="BQ82" s="792"/>
      <c r="BR82" s="792"/>
      <c r="BS82" s="792"/>
      <c r="BT82" s="792"/>
      <c r="BU82" s="792"/>
      <c r="BV82" s="793"/>
      <c r="BW82" s="782">
        <v>0</v>
      </c>
      <c r="BX82" s="782"/>
      <c r="BY82" s="782"/>
      <c r="BZ82" s="782"/>
      <c r="CA82" s="782"/>
      <c r="CB82" s="782"/>
      <c r="CC82" s="782"/>
      <c r="CD82" s="782"/>
      <c r="CE82" s="782">
        <v>0</v>
      </c>
      <c r="CF82" s="782"/>
      <c r="CG82" s="782"/>
      <c r="CH82" s="782"/>
      <c r="CI82" s="782"/>
      <c r="CJ82" s="782"/>
      <c r="CK82" s="782"/>
      <c r="CL82" s="782"/>
      <c r="CM82" s="782"/>
      <c r="CN82" s="782">
        <v>0</v>
      </c>
      <c r="CO82" s="782"/>
      <c r="CP82" s="782"/>
      <c r="CQ82" s="782"/>
      <c r="CR82" s="782"/>
      <c r="CS82" s="782"/>
      <c r="CT82" s="782"/>
      <c r="CU82" s="782"/>
      <c r="CV82" s="778">
        <f t="shared" si="6"/>
        <v>0</v>
      </c>
      <c r="CW82" s="778"/>
      <c r="CX82" s="778"/>
      <c r="CY82" s="778"/>
      <c r="CZ82" s="778"/>
      <c r="DA82" s="778"/>
      <c r="DB82" s="778"/>
      <c r="DC82" s="778"/>
      <c r="DD82" s="778"/>
      <c r="DE82" s="779"/>
    </row>
    <row r="83" spans="1:109" s="3" customFormat="1" ht="23.25" customHeight="1" x14ac:dyDescent="0.2">
      <c r="A83" s="783"/>
      <c r="B83" s="784"/>
      <c r="C83" s="784"/>
      <c r="D83" s="784"/>
      <c r="E83" s="784"/>
      <c r="F83" s="784"/>
      <c r="G83" s="784"/>
      <c r="H83" s="784"/>
      <c r="I83" s="784"/>
      <c r="J83" s="784"/>
      <c r="K83" s="784"/>
      <c r="L83" s="784"/>
      <c r="M83" s="784"/>
      <c r="N83" s="784"/>
      <c r="O83" s="784"/>
      <c r="P83" s="785"/>
      <c r="Q83" s="785"/>
      <c r="R83" s="785"/>
      <c r="S83" s="785"/>
      <c r="T83" s="785"/>
      <c r="U83" s="785"/>
      <c r="V83" s="785"/>
      <c r="W83" s="785"/>
      <c r="X83" s="785"/>
      <c r="Y83" s="785"/>
      <c r="Z83" s="785"/>
      <c r="AA83" s="785"/>
      <c r="AB83" s="785"/>
      <c r="AC83" s="785"/>
      <c r="AD83" s="786"/>
      <c r="AE83" s="786"/>
      <c r="AF83" s="786"/>
      <c r="AG83" s="787"/>
      <c r="AH83" s="787"/>
      <c r="AI83" s="787"/>
      <c r="AJ83" s="787"/>
      <c r="AK83" s="788">
        <v>0</v>
      </c>
      <c r="AL83" s="789"/>
      <c r="AM83" s="789"/>
      <c r="AN83" s="789"/>
      <c r="AO83" s="789"/>
      <c r="AP83" s="790"/>
      <c r="AQ83" s="778">
        <f>AG83*AK83*12</f>
        <v>0</v>
      </c>
      <c r="AR83" s="778"/>
      <c r="AS83" s="778"/>
      <c r="AT83" s="778"/>
      <c r="AU83" s="778"/>
      <c r="AV83" s="778"/>
      <c r="AW83" s="778"/>
      <c r="AX83" s="778"/>
      <c r="AY83" s="791">
        <v>0</v>
      </c>
      <c r="AZ83" s="792"/>
      <c r="BA83" s="792"/>
      <c r="BB83" s="792"/>
      <c r="BC83" s="792"/>
      <c r="BD83" s="792"/>
      <c r="BE83" s="792"/>
      <c r="BF83" s="793"/>
      <c r="BG83" s="782">
        <v>0</v>
      </c>
      <c r="BH83" s="782"/>
      <c r="BI83" s="782"/>
      <c r="BJ83" s="782"/>
      <c r="BK83" s="782"/>
      <c r="BL83" s="782"/>
      <c r="BM83" s="782"/>
      <c r="BN83" s="782"/>
      <c r="BO83" s="791">
        <f t="shared" si="5"/>
        <v>0</v>
      </c>
      <c r="BP83" s="792"/>
      <c r="BQ83" s="792"/>
      <c r="BR83" s="792"/>
      <c r="BS83" s="792"/>
      <c r="BT83" s="792"/>
      <c r="BU83" s="792"/>
      <c r="BV83" s="793"/>
      <c r="BW83" s="782">
        <v>0</v>
      </c>
      <c r="BX83" s="782"/>
      <c r="BY83" s="782"/>
      <c r="BZ83" s="782"/>
      <c r="CA83" s="782"/>
      <c r="CB83" s="782"/>
      <c r="CC83" s="782"/>
      <c r="CD83" s="782"/>
      <c r="CE83" s="782">
        <v>0</v>
      </c>
      <c r="CF83" s="782"/>
      <c r="CG83" s="782"/>
      <c r="CH83" s="782"/>
      <c r="CI83" s="782"/>
      <c r="CJ83" s="782"/>
      <c r="CK83" s="782"/>
      <c r="CL83" s="782"/>
      <c r="CM83" s="782"/>
      <c r="CN83" s="782">
        <v>0</v>
      </c>
      <c r="CO83" s="782"/>
      <c r="CP83" s="782"/>
      <c r="CQ83" s="782"/>
      <c r="CR83" s="782"/>
      <c r="CS83" s="782"/>
      <c r="CT83" s="782"/>
      <c r="CU83" s="782"/>
      <c r="CV83" s="778">
        <f>SUM(AQ83:CU83)</f>
        <v>0</v>
      </c>
      <c r="CW83" s="778"/>
      <c r="CX83" s="778"/>
      <c r="CY83" s="778"/>
      <c r="CZ83" s="778"/>
      <c r="DA83" s="778"/>
      <c r="DB83" s="778"/>
      <c r="DC83" s="778"/>
      <c r="DD83" s="778"/>
      <c r="DE83" s="779"/>
    </row>
    <row r="84" spans="1:109" s="3" customFormat="1" ht="23.25" customHeight="1" x14ac:dyDescent="0.2">
      <c r="A84" s="783"/>
      <c r="B84" s="784"/>
      <c r="C84" s="784"/>
      <c r="D84" s="784"/>
      <c r="E84" s="784"/>
      <c r="F84" s="784"/>
      <c r="G84" s="784"/>
      <c r="H84" s="784"/>
      <c r="I84" s="784"/>
      <c r="J84" s="784"/>
      <c r="K84" s="784"/>
      <c r="L84" s="784"/>
      <c r="M84" s="784"/>
      <c r="N84" s="784"/>
      <c r="O84" s="784"/>
      <c r="P84" s="785"/>
      <c r="Q84" s="785"/>
      <c r="R84" s="785"/>
      <c r="S84" s="785"/>
      <c r="T84" s="785"/>
      <c r="U84" s="785"/>
      <c r="V84" s="785"/>
      <c r="W84" s="785"/>
      <c r="X84" s="785"/>
      <c r="Y84" s="785"/>
      <c r="Z84" s="785"/>
      <c r="AA84" s="785"/>
      <c r="AB84" s="785"/>
      <c r="AC84" s="785"/>
      <c r="AD84" s="786"/>
      <c r="AE84" s="786"/>
      <c r="AF84" s="786"/>
      <c r="AG84" s="787"/>
      <c r="AH84" s="787"/>
      <c r="AI84" s="787"/>
      <c r="AJ84" s="787"/>
      <c r="AK84" s="788">
        <v>0</v>
      </c>
      <c r="AL84" s="789"/>
      <c r="AM84" s="789"/>
      <c r="AN84" s="789"/>
      <c r="AO84" s="789"/>
      <c r="AP84" s="790"/>
      <c r="AQ84" s="778">
        <f t="shared" si="4"/>
        <v>0</v>
      </c>
      <c r="AR84" s="778"/>
      <c r="AS84" s="778"/>
      <c r="AT84" s="778"/>
      <c r="AU84" s="778"/>
      <c r="AV84" s="778"/>
      <c r="AW84" s="778"/>
      <c r="AX84" s="778"/>
      <c r="AY84" s="791">
        <v>0</v>
      </c>
      <c r="AZ84" s="792"/>
      <c r="BA84" s="792"/>
      <c r="BB84" s="792"/>
      <c r="BC84" s="792"/>
      <c r="BD84" s="792"/>
      <c r="BE84" s="792"/>
      <c r="BF84" s="793"/>
      <c r="BG84" s="782">
        <v>0</v>
      </c>
      <c r="BH84" s="782"/>
      <c r="BI84" s="782"/>
      <c r="BJ84" s="782"/>
      <c r="BK84" s="782"/>
      <c r="BL84" s="782"/>
      <c r="BM84" s="782"/>
      <c r="BN84" s="782"/>
      <c r="BO84" s="791">
        <f t="shared" si="5"/>
        <v>0</v>
      </c>
      <c r="BP84" s="792"/>
      <c r="BQ84" s="792"/>
      <c r="BR84" s="792"/>
      <c r="BS84" s="792"/>
      <c r="BT84" s="792"/>
      <c r="BU84" s="792"/>
      <c r="BV84" s="793"/>
      <c r="BW84" s="782">
        <v>0</v>
      </c>
      <c r="BX84" s="782"/>
      <c r="BY84" s="782"/>
      <c r="BZ84" s="782"/>
      <c r="CA84" s="782"/>
      <c r="CB84" s="782"/>
      <c r="CC84" s="782"/>
      <c r="CD84" s="782"/>
      <c r="CE84" s="782">
        <v>0</v>
      </c>
      <c r="CF84" s="782"/>
      <c r="CG84" s="782"/>
      <c r="CH84" s="782"/>
      <c r="CI84" s="782"/>
      <c r="CJ84" s="782"/>
      <c r="CK84" s="782"/>
      <c r="CL84" s="782"/>
      <c r="CM84" s="782"/>
      <c r="CN84" s="782">
        <v>0</v>
      </c>
      <c r="CO84" s="782"/>
      <c r="CP84" s="782"/>
      <c r="CQ84" s="782"/>
      <c r="CR84" s="782"/>
      <c r="CS84" s="782"/>
      <c r="CT84" s="782"/>
      <c r="CU84" s="782"/>
      <c r="CV84" s="778">
        <f t="shared" si="6"/>
        <v>0</v>
      </c>
      <c r="CW84" s="778"/>
      <c r="CX84" s="778"/>
      <c r="CY84" s="778"/>
      <c r="CZ84" s="778"/>
      <c r="DA84" s="778"/>
      <c r="DB84" s="778"/>
      <c r="DC84" s="778"/>
      <c r="DD84" s="778"/>
      <c r="DE84" s="779"/>
    </row>
    <row r="85" spans="1:109" s="3" customFormat="1" ht="23.25" customHeight="1" x14ac:dyDescent="0.2">
      <c r="A85" s="783"/>
      <c r="B85" s="784"/>
      <c r="C85" s="784"/>
      <c r="D85" s="784"/>
      <c r="E85" s="784"/>
      <c r="F85" s="784"/>
      <c r="G85" s="784"/>
      <c r="H85" s="784"/>
      <c r="I85" s="784"/>
      <c r="J85" s="784"/>
      <c r="K85" s="784"/>
      <c r="L85" s="784"/>
      <c r="M85" s="784"/>
      <c r="N85" s="784"/>
      <c r="O85" s="784"/>
      <c r="P85" s="785"/>
      <c r="Q85" s="785"/>
      <c r="R85" s="785"/>
      <c r="S85" s="785"/>
      <c r="T85" s="785"/>
      <c r="U85" s="785"/>
      <c r="V85" s="785"/>
      <c r="W85" s="785"/>
      <c r="X85" s="785"/>
      <c r="Y85" s="785"/>
      <c r="Z85" s="785"/>
      <c r="AA85" s="785"/>
      <c r="AB85" s="785"/>
      <c r="AC85" s="785"/>
      <c r="AD85" s="786"/>
      <c r="AE85" s="786"/>
      <c r="AF85" s="786"/>
      <c r="AG85" s="787"/>
      <c r="AH85" s="787"/>
      <c r="AI85" s="787"/>
      <c r="AJ85" s="787"/>
      <c r="AK85" s="788">
        <v>0</v>
      </c>
      <c r="AL85" s="789"/>
      <c r="AM85" s="789"/>
      <c r="AN85" s="789"/>
      <c r="AO85" s="789"/>
      <c r="AP85" s="790"/>
      <c r="AQ85" s="778">
        <f t="shared" si="4"/>
        <v>0</v>
      </c>
      <c r="AR85" s="778"/>
      <c r="AS85" s="778"/>
      <c r="AT85" s="778"/>
      <c r="AU85" s="778"/>
      <c r="AV85" s="778"/>
      <c r="AW85" s="778"/>
      <c r="AX85" s="778"/>
      <c r="AY85" s="791">
        <v>0</v>
      </c>
      <c r="AZ85" s="792"/>
      <c r="BA85" s="792"/>
      <c r="BB85" s="792"/>
      <c r="BC85" s="792"/>
      <c r="BD85" s="792"/>
      <c r="BE85" s="792"/>
      <c r="BF85" s="793"/>
      <c r="BG85" s="782">
        <v>0</v>
      </c>
      <c r="BH85" s="782"/>
      <c r="BI85" s="782"/>
      <c r="BJ85" s="782"/>
      <c r="BK85" s="782"/>
      <c r="BL85" s="782"/>
      <c r="BM85" s="782"/>
      <c r="BN85" s="782"/>
      <c r="BO85" s="791">
        <f t="shared" si="5"/>
        <v>0</v>
      </c>
      <c r="BP85" s="792"/>
      <c r="BQ85" s="792"/>
      <c r="BR85" s="792"/>
      <c r="BS85" s="792"/>
      <c r="BT85" s="792"/>
      <c r="BU85" s="792"/>
      <c r="BV85" s="793"/>
      <c r="BW85" s="782">
        <v>0</v>
      </c>
      <c r="BX85" s="782"/>
      <c r="BY85" s="782"/>
      <c r="BZ85" s="782"/>
      <c r="CA85" s="782"/>
      <c r="CB85" s="782"/>
      <c r="CC85" s="782"/>
      <c r="CD85" s="782"/>
      <c r="CE85" s="782">
        <v>0</v>
      </c>
      <c r="CF85" s="782"/>
      <c r="CG85" s="782"/>
      <c r="CH85" s="782"/>
      <c r="CI85" s="782"/>
      <c r="CJ85" s="782"/>
      <c r="CK85" s="782"/>
      <c r="CL85" s="782"/>
      <c r="CM85" s="782"/>
      <c r="CN85" s="782">
        <v>0</v>
      </c>
      <c r="CO85" s="782"/>
      <c r="CP85" s="782"/>
      <c r="CQ85" s="782"/>
      <c r="CR85" s="782"/>
      <c r="CS85" s="782"/>
      <c r="CT85" s="782"/>
      <c r="CU85" s="782"/>
      <c r="CV85" s="778">
        <f t="shared" si="6"/>
        <v>0</v>
      </c>
      <c r="CW85" s="778"/>
      <c r="CX85" s="778"/>
      <c r="CY85" s="778"/>
      <c r="CZ85" s="778"/>
      <c r="DA85" s="778"/>
      <c r="DB85" s="778"/>
      <c r="DC85" s="778"/>
      <c r="DD85" s="778"/>
      <c r="DE85" s="779"/>
    </row>
    <row r="86" spans="1:109" s="3" customFormat="1" ht="23.25" customHeight="1" x14ac:dyDescent="0.2">
      <c r="A86" s="830"/>
      <c r="B86" s="831"/>
      <c r="C86" s="831"/>
      <c r="D86" s="831"/>
      <c r="E86" s="831"/>
      <c r="F86" s="831"/>
      <c r="G86" s="831"/>
      <c r="H86" s="831"/>
      <c r="I86" s="831"/>
      <c r="J86" s="831"/>
      <c r="K86" s="831"/>
      <c r="L86" s="831"/>
      <c r="M86" s="831"/>
      <c r="N86" s="831"/>
      <c r="O86" s="832"/>
      <c r="P86" s="848"/>
      <c r="Q86" s="848"/>
      <c r="R86" s="848"/>
      <c r="S86" s="848"/>
      <c r="T86" s="848"/>
      <c r="U86" s="848"/>
      <c r="V86" s="848"/>
      <c r="W86" s="848"/>
      <c r="X86" s="848"/>
      <c r="Y86" s="848"/>
      <c r="Z86" s="848"/>
      <c r="AA86" s="848"/>
      <c r="AB86" s="848"/>
      <c r="AC86" s="848"/>
      <c r="AD86" s="786"/>
      <c r="AE86" s="786"/>
      <c r="AF86" s="786"/>
      <c r="AG86" s="787"/>
      <c r="AH86" s="787"/>
      <c r="AI86" s="787"/>
      <c r="AJ86" s="787"/>
      <c r="AK86" s="788">
        <v>0</v>
      </c>
      <c r="AL86" s="789"/>
      <c r="AM86" s="789"/>
      <c r="AN86" s="789"/>
      <c r="AO86" s="789"/>
      <c r="AP86" s="790"/>
      <c r="AQ86" s="846">
        <f t="shared" si="4"/>
        <v>0</v>
      </c>
      <c r="AR86" s="846"/>
      <c r="AS86" s="846"/>
      <c r="AT86" s="846"/>
      <c r="AU86" s="846"/>
      <c r="AV86" s="846"/>
      <c r="AW86" s="846"/>
      <c r="AX86" s="846"/>
      <c r="AY86" s="791">
        <v>0</v>
      </c>
      <c r="AZ86" s="792"/>
      <c r="BA86" s="792"/>
      <c r="BB86" s="792"/>
      <c r="BC86" s="792"/>
      <c r="BD86" s="792"/>
      <c r="BE86" s="792"/>
      <c r="BF86" s="793"/>
      <c r="BG86" s="845">
        <v>0</v>
      </c>
      <c r="BH86" s="845"/>
      <c r="BI86" s="845"/>
      <c r="BJ86" s="845"/>
      <c r="BK86" s="845"/>
      <c r="BL86" s="845"/>
      <c r="BM86" s="845"/>
      <c r="BN86" s="845"/>
      <c r="BO86" s="791">
        <f t="shared" si="5"/>
        <v>0</v>
      </c>
      <c r="BP86" s="792"/>
      <c r="BQ86" s="792"/>
      <c r="BR86" s="792"/>
      <c r="BS86" s="792"/>
      <c r="BT86" s="792"/>
      <c r="BU86" s="792"/>
      <c r="BV86" s="793"/>
      <c r="BW86" s="845">
        <v>0</v>
      </c>
      <c r="BX86" s="845"/>
      <c r="BY86" s="845"/>
      <c r="BZ86" s="845"/>
      <c r="CA86" s="845"/>
      <c r="CB86" s="845"/>
      <c r="CC86" s="845"/>
      <c r="CD86" s="845"/>
      <c r="CE86" s="845">
        <v>0</v>
      </c>
      <c r="CF86" s="845"/>
      <c r="CG86" s="845"/>
      <c r="CH86" s="845"/>
      <c r="CI86" s="845"/>
      <c r="CJ86" s="845"/>
      <c r="CK86" s="845"/>
      <c r="CL86" s="845"/>
      <c r="CM86" s="845"/>
      <c r="CN86" s="845">
        <v>0</v>
      </c>
      <c r="CO86" s="845"/>
      <c r="CP86" s="845"/>
      <c r="CQ86" s="845"/>
      <c r="CR86" s="845"/>
      <c r="CS86" s="845"/>
      <c r="CT86" s="845"/>
      <c r="CU86" s="845"/>
      <c r="CV86" s="846">
        <f t="shared" si="6"/>
        <v>0</v>
      </c>
      <c r="CW86" s="846"/>
      <c r="CX86" s="846"/>
      <c r="CY86" s="846"/>
      <c r="CZ86" s="846"/>
      <c r="DA86" s="846"/>
      <c r="DB86" s="846"/>
      <c r="DC86" s="846"/>
      <c r="DD86" s="846"/>
      <c r="DE86" s="847"/>
    </row>
    <row r="87" spans="1:109" s="3" customFormat="1" ht="23.25" customHeight="1" x14ac:dyDescent="0.2">
      <c r="A87" s="783"/>
      <c r="B87" s="784"/>
      <c r="C87" s="784"/>
      <c r="D87" s="784"/>
      <c r="E87" s="784"/>
      <c r="F87" s="784"/>
      <c r="G87" s="784"/>
      <c r="H87" s="784"/>
      <c r="I87" s="784"/>
      <c r="J87" s="784"/>
      <c r="K87" s="784"/>
      <c r="L87" s="784"/>
      <c r="M87" s="784"/>
      <c r="N87" s="784"/>
      <c r="O87" s="784"/>
      <c r="P87" s="785"/>
      <c r="Q87" s="785"/>
      <c r="R87" s="785"/>
      <c r="S87" s="785"/>
      <c r="T87" s="785"/>
      <c r="U87" s="785"/>
      <c r="V87" s="785"/>
      <c r="W87" s="785"/>
      <c r="X87" s="785"/>
      <c r="Y87" s="785"/>
      <c r="Z87" s="785"/>
      <c r="AA87" s="785"/>
      <c r="AB87" s="785"/>
      <c r="AC87" s="785"/>
      <c r="AD87" s="786"/>
      <c r="AE87" s="786"/>
      <c r="AF87" s="786"/>
      <c r="AG87" s="787"/>
      <c r="AH87" s="787"/>
      <c r="AI87" s="787"/>
      <c r="AJ87" s="787"/>
      <c r="AK87" s="788">
        <v>0</v>
      </c>
      <c r="AL87" s="789"/>
      <c r="AM87" s="789"/>
      <c r="AN87" s="789"/>
      <c r="AO87" s="789"/>
      <c r="AP87" s="790"/>
      <c r="AQ87" s="778">
        <f t="shared" si="4"/>
        <v>0</v>
      </c>
      <c r="AR87" s="778"/>
      <c r="AS87" s="778"/>
      <c r="AT87" s="778"/>
      <c r="AU87" s="778"/>
      <c r="AV87" s="778"/>
      <c r="AW87" s="778"/>
      <c r="AX87" s="778"/>
      <c r="AY87" s="791">
        <v>0</v>
      </c>
      <c r="AZ87" s="792"/>
      <c r="BA87" s="792"/>
      <c r="BB87" s="792"/>
      <c r="BC87" s="792"/>
      <c r="BD87" s="792"/>
      <c r="BE87" s="792"/>
      <c r="BF87" s="793"/>
      <c r="BG87" s="782">
        <v>0</v>
      </c>
      <c r="BH87" s="782"/>
      <c r="BI87" s="782"/>
      <c r="BJ87" s="782"/>
      <c r="BK87" s="782"/>
      <c r="BL87" s="782"/>
      <c r="BM87" s="782"/>
      <c r="BN87" s="782"/>
      <c r="BO87" s="791">
        <f t="shared" si="5"/>
        <v>0</v>
      </c>
      <c r="BP87" s="792"/>
      <c r="BQ87" s="792"/>
      <c r="BR87" s="792"/>
      <c r="BS87" s="792"/>
      <c r="BT87" s="792"/>
      <c r="BU87" s="792"/>
      <c r="BV87" s="793"/>
      <c r="BW87" s="782">
        <v>0</v>
      </c>
      <c r="BX87" s="782"/>
      <c r="BY87" s="782"/>
      <c r="BZ87" s="782"/>
      <c r="CA87" s="782"/>
      <c r="CB87" s="782"/>
      <c r="CC87" s="782"/>
      <c r="CD87" s="782"/>
      <c r="CE87" s="782">
        <v>0</v>
      </c>
      <c r="CF87" s="782"/>
      <c r="CG87" s="782"/>
      <c r="CH87" s="782"/>
      <c r="CI87" s="782"/>
      <c r="CJ87" s="782"/>
      <c r="CK87" s="782"/>
      <c r="CL87" s="782"/>
      <c r="CM87" s="782"/>
      <c r="CN87" s="782">
        <v>0</v>
      </c>
      <c r="CO87" s="782"/>
      <c r="CP87" s="782"/>
      <c r="CQ87" s="782"/>
      <c r="CR87" s="782"/>
      <c r="CS87" s="782"/>
      <c r="CT87" s="782"/>
      <c r="CU87" s="782"/>
      <c r="CV87" s="778">
        <f t="shared" si="6"/>
        <v>0</v>
      </c>
      <c r="CW87" s="778"/>
      <c r="CX87" s="778"/>
      <c r="CY87" s="778"/>
      <c r="CZ87" s="778"/>
      <c r="DA87" s="778"/>
      <c r="DB87" s="778"/>
      <c r="DC87" s="778"/>
      <c r="DD87" s="778"/>
      <c r="DE87" s="779"/>
    </row>
    <row r="88" spans="1:109" s="3" customFormat="1" ht="23.25" customHeight="1" x14ac:dyDescent="0.2">
      <c r="A88" s="783"/>
      <c r="B88" s="784"/>
      <c r="C88" s="784"/>
      <c r="D88" s="784"/>
      <c r="E88" s="784"/>
      <c r="F88" s="784"/>
      <c r="G88" s="784"/>
      <c r="H88" s="784"/>
      <c r="I88" s="784"/>
      <c r="J88" s="784"/>
      <c r="K88" s="784"/>
      <c r="L88" s="784"/>
      <c r="M88" s="784"/>
      <c r="N88" s="784"/>
      <c r="O88" s="784"/>
      <c r="P88" s="785"/>
      <c r="Q88" s="785"/>
      <c r="R88" s="785"/>
      <c r="S88" s="785"/>
      <c r="T88" s="785"/>
      <c r="U88" s="785"/>
      <c r="V88" s="785"/>
      <c r="W88" s="785"/>
      <c r="X88" s="785"/>
      <c r="Y88" s="785"/>
      <c r="Z88" s="785"/>
      <c r="AA88" s="785"/>
      <c r="AB88" s="785"/>
      <c r="AC88" s="785"/>
      <c r="AD88" s="786"/>
      <c r="AE88" s="786"/>
      <c r="AF88" s="786"/>
      <c r="AG88" s="787"/>
      <c r="AH88" s="787"/>
      <c r="AI88" s="787"/>
      <c r="AJ88" s="787"/>
      <c r="AK88" s="788">
        <v>0</v>
      </c>
      <c r="AL88" s="789"/>
      <c r="AM88" s="789"/>
      <c r="AN88" s="789"/>
      <c r="AO88" s="789"/>
      <c r="AP88" s="790"/>
      <c r="AQ88" s="778">
        <f t="shared" si="4"/>
        <v>0</v>
      </c>
      <c r="AR88" s="778"/>
      <c r="AS88" s="778"/>
      <c r="AT88" s="778"/>
      <c r="AU88" s="778"/>
      <c r="AV88" s="778"/>
      <c r="AW88" s="778"/>
      <c r="AX88" s="778"/>
      <c r="AY88" s="791">
        <v>0</v>
      </c>
      <c r="AZ88" s="792"/>
      <c r="BA88" s="792"/>
      <c r="BB88" s="792"/>
      <c r="BC88" s="792"/>
      <c r="BD88" s="792"/>
      <c r="BE88" s="792"/>
      <c r="BF88" s="793"/>
      <c r="BG88" s="782">
        <v>0</v>
      </c>
      <c r="BH88" s="782"/>
      <c r="BI88" s="782"/>
      <c r="BJ88" s="782"/>
      <c r="BK88" s="782"/>
      <c r="BL88" s="782"/>
      <c r="BM88" s="782"/>
      <c r="BN88" s="782"/>
      <c r="BO88" s="791">
        <f t="shared" si="5"/>
        <v>0</v>
      </c>
      <c r="BP88" s="792"/>
      <c r="BQ88" s="792"/>
      <c r="BR88" s="792"/>
      <c r="BS88" s="792"/>
      <c r="BT88" s="792"/>
      <c r="BU88" s="792"/>
      <c r="BV88" s="793"/>
      <c r="BW88" s="782">
        <v>0</v>
      </c>
      <c r="BX88" s="782"/>
      <c r="BY88" s="782"/>
      <c r="BZ88" s="782"/>
      <c r="CA88" s="782"/>
      <c r="CB88" s="782"/>
      <c r="CC88" s="782"/>
      <c r="CD88" s="782"/>
      <c r="CE88" s="782">
        <v>0</v>
      </c>
      <c r="CF88" s="782"/>
      <c r="CG88" s="782"/>
      <c r="CH88" s="782"/>
      <c r="CI88" s="782"/>
      <c r="CJ88" s="782"/>
      <c r="CK88" s="782"/>
      <c r="CL88" s="782"/>
      <c r="CM88" s="782"/>
      <c r="CN88" s="782">
        <v>0</v>
      </c>
      <c r="CO88" s="782"/>
      <c r="CP88" s="782"/>
      <c r="CQ88" s="782"/>
      <c r="CR88" s="782"/>
      <c r="CS88" s="782"/>
      <c r="CT88" s="782"/>
      <c r="CU88" s="782"/>
      <c r="CV88" s="778">
        <f t="shared" si="6"/>
        <v>0</v>
      </c>
      <c r="CW88" s="778"/>
      <c r="CX88" s="778"/>
      <c r="CY88" s="778"/>
      <c r="CZ88" s="778"/>
      <c r="DA88" s="778"/>
      <c r="DB88" s="778"/>
      <c r="DC88" s="778"/>
      <c r="DD88" s="778"/>
      <c r="DE88" s="779"/>
    </row>
    <row r="89" spans="1:109" s="3" customFormat="1" ht="23.25" customHeight="1" x14ac:dyDescent="0.2">
      <c r="A89" s="783"/>
      <c r="B89" s="784"/>
      <c r="C89" s="784"/>
      <c r="D89" s="784"/>
      <c r="E89" s="784"/>
      <c r="F89" s="784"/>
      <c r="G89" s="784"/>
      <c r="H89" s="784"/>
      <c r="I89" s="784"/>
      <c r="J89" s="784"/>
      <c r="K89" s="784"/>
      <c r="L89" s="784"/>
      <c r="M89" s="784"/>
      <c r="N89" s="784"/>
      <c r="O89" s="784"/>
      <c r="P89" s="785"/>
      <c r="Q89" s="785"/>
      <c r="R89" s="785"/>
      <c r="S89" s="785"/>
      <c r="T89" s="785"/>
      <c r="U89" s="785"/>
      <c r="V89" s="785"/>
      <c r="W89" s="785"/>
      <c r="X89" s="785"/>
      <c r="Y89" s="785"/>
      <c r="Z89" s="785"/>
      <c r="AA89" s="785"/>
      <c r="AB89" s="785"/>
      <c r="AC89" s="785"/>
      <c r="AD89" s="786"/>
      <c r="AE89" s="786"/>
      <c r="AF89" s="786"/>
      <c r="AG89" s="787"/>
      <c r="AH89" s="787"/>
      <c r="AI89" s="787"/>
      <c r="AJ89" s="787"/>
      <c r="AK89" s="788">
        <v>0</v>
      </c>
      <c r="AL89" s="789"/>
      <c r="AM89" s="789"/>
      <c r="AN89" s="789"/>
      <c r="AO89" s="789"/>
      <c r="AP89" s="790"/>
      <c r="AQ89" s="778">
        <f t="shared" ref="AQ89:AQ98" si="7">AG89*AK89*12</f>
        <v>0</v>
      </c>
      <c r="AR89" s="778"/>
      <c r="AS89" s="778"/>
      <c r="AT89" s="778"/>
      <c r="AU89" s="778"/>
      <c r="AV89" s="778"/>
      <c r="AW89" s="778"/>
      <c r="AX89" s="778"/>
      <c r="AY89" s="791">
        <v>0</v>
      </c>
      <c r="AZ89" s="792"/>
      <c r="BA89" s="792"/>
      <c r="BB89" s="792"/>
      <c r="BC89" s="792"/>
      <c r="BD89" s="792"/>
      <c r="BE89" s="792"/>
      <c r="BF89" s="793"/>
      <c r="BG89" s="782">
        <v>0</v>
      </c>
      <c r="BH89" s="782"/>
      <c r="BI89" s="782"/>
      <c r="BJ89" s="782"/>
      <c r="BK89" s="782"/>
      <c r="BL89" s="782"/>
      <c r="BM89" s="782"/>
      <c r="BN89" s="782"/>
      <c r="BO89" s="791">
        <f t="shared" ref="BO89:BO98" si="8">AQ89/365*50</f>
        <v>0</v>
      </c>
      <c r="BP89" s="792"/>
      <c r="BQ89" s="792"/>
      <c r="BR89" s="792"/>
      <c r="BS89" s="792"/>
      <c r="BT89" s="792"/>
      <c r="BU89" s="792"/>
      <c r="BV89" s="793"/>
      <c r="BW89" s="782">
        <v>0</v>
      </c>
      <c r="BX89" s="782"/>
      <c r="BY89" s="782"/>
      <c r="BZ89" s="782"/>
      <c r="CA89" s="782"/>
      <c r="CB89" s="782"/>
      <c r="CC89" s="782"/>
      <c r="CD89" s="782"/>
      <c r="CE89" s="782">
        <v>0</v>
      </c>
      <c r="CF89" s="782"/>
      <c r="CG89" s="782"/>
      <c r="CH89" s="782"/>
      <c r="CI89" s="782"/>
      <c r="CJ89" s="782"/>
      <c r="CK89" s="782"/>
      <c r="CL89" s="782"/>
      <c r="CM89" s="782"/>
      <c r="CN89" s="782">
        <v>0</v>
      </c>
      <c r="CO89" s="782"/>
      <c r="CP89" s="782"/>
      <c r="CQ89" s="782"/>
      <c r="CR89" s="782"/>
      <c r="CS89" s="782"/>
      <c r="CT89" s="782"/>
      <c r="CU89" s="782"/>
      <c r="CV89" s="778">
        <f t="shared" ref="CV89:CV98" si="9">SUM(AQ89:CU89)</f>
        <v>0</v>
      </c>
      <c r="CW89" s="778"/>
      <c r="CX89" s="778"/>
      <c r="CY89" s="778"/>
      <c r="CZ89" s="778"/>
      <c r="DA89" s="778"/>
      <c r="DB89" s="778"/>
      <c r="DC89" s="778"/>
      <c r="DD89" s="778"/>
      <c r="DE89" s="779"/>
    </row>
    <row r="90" spans="1:109" s="3" customFormat="1" ht="23.25" customHeight="1" x14ac:dyDescent="0.2">
      <c r="A90" s="783"/>
      <c r="B90" s="784"/>
      <c r="C90" s="784"/>
      <c r="D90" s="784"/>
      <c r="E90" s="784"/>
      <c r="F90" s="784"/>
      <c r="G90" s="784"/>
      <c r="H90" s="784"/>
      <c r="I90" s="784"/>
      <c r="J90" s="784"/>
      <c r="K90" s="784"/>
      <c r="L90" s="784"/>
      <c r="M90" s="784"/>
      <c r="N90" s="784"/>
      <c r="O90" s="784"/>
      <c r="P90" s="785"/>
      <c r="Q90" s="785"/>
      <c r="R90" s="785"/>
      <c r="S90" s="785"/>
      <c r="T90" s="785"/>
      <c r="U90" s="785"/>
      <c r="V90" s="785"/>
      <c r="W90" s="785"/>
      <c r="X90" s="785"/>
      <c r="Y90" s="785"/>
      <c r="Z90" s="785"/>
      <c r="AA90" s="785"/>
      <c r="AB90" s="785"/>
      <c r="AC90" s="785"/>
      <c r="AD90" s="786"/>
      <c r="AE90" s="786"/>
      <c r="AF90" s="786"/>
      <c r="AG90" s="787"/>
      <c r="AH90" s="787"/>
      <c r="AI90" s="787"/>
      <c r="AJ90" s="787"/>
      <c r="AK90" s="788">
        <v>0</v>
      </c>
      <c r="AL90" s="789"/>
      <c r="AM90" s="789"/>
      <c r="AN90" s="789"/>
      <c r="AO90" s="789"/>
      <c r="AP90" s="790"/>
      <c r="AQ90" s="778">
        <f t="shared" si="7"/>
        <v>0</v>
      </c>
      <c r="AR90" s="778"/>
      <c r="AS90" s="778"/>
      <c r="AT90" s="778"/>
      <c r="AU90" s="778"/>
      <c r="AV90" s="778"/>
      <c r="AW90" s="778"/>
      <c r="AX90" s="778"/>
      <c r="AY90" s="791">
        <v>0</v>
      </c>
      <c r="AZ90" s="792"/>
      <c r="BA90" s="792"/>
      <c r="BB90" s="792"/>
      <c r="BC90" s="792"/>
      <c r="BD90" s="792"/>
      <c r="BE90" s="792"/>
      <c r="BF90" s="793"/>
      <c r="BG90" s="782">
        <v>0</v>
      </c>
      <c r="BH90" s="782"/>
      <c r="BI90" s="782"/>
      <c r="BJ90" s="782"/>
      <c r="BK90" s="782"/>
      <c r="BL90" s="782"/>
      <c r="BM90" s="782"/>
      <c r="BN90" s="782"/>
      <c r="BO90" s="791">
        <f t="shared" si="8"/>
        <v>0</v>
      </c>
      <c r="BP90" s="792"/>
      <c r="BQ90" s="792"/>
      <c r="BR90" s="792"/>
      <c r="BS90" s="792"/>
      <c r="BT90" s="792"/>
      <c r="BU90" s="792"/>
      <c r="BV90" s="793"/>
      <c r="BW90" s="782">
        <v>0</v>
      </c>
      <c r="BX90" s="782"/>
      <c r="BY90" s="782"/>
      <c r="BZ90" s="782"/>
      <c r="CA90" s="782"/>
      <c r="CB90" s="782"/>
      <c r="CC90" s="782"/>
      <c r="CD90" s="782"/>
      <c r="CE90" s="782">
        <v>0</v>
      </c>
      <c r="CF90" s="782"/>
      <c r="CG90" s="782"/>
      <c r="CH90" s="782"/>
      <c r="CI90" s="782"/>
      <c r="CJ90" s="782"/>
      <c r="CK90" s="782"/>
      <c r="CL90" s="782"/>
      <c r="CM90" s="782"/>
      <c r="CN90" s="782">
        <v>0</v>
      </c>
      <c r="CO90" s="782"/>
      <c r="CP90" s="782"/>
      <c r="CQ90" s="782"/>
      <c r="CR90" s="782"/>
      <c r="CS90" s="782"/>
      <c r="CT90" s="782"/>
      <c r="CU90" s="782"/>
      <c r="CV90" s="778">
        <f t="shared" si="9"/>
        <v>0</v>
      </c>
      <c r="CW90" s="778"/>
      <c r="CX90" s="778"/>
      <c r="CY90" s="778"/>
      <c r="CZ90" s="778"/>
      <c r="DA90" s="778"/>
      <c r="DB90" s="778"/>
      <c r="DC90" s="778"/>
      <c r="DD90" s="778"/>
      <c r="DE90" s="779"/>
    </row>
    <row r="91" spans="1:109" s="3" customFormat="1" ht="23.25" customHeight="1" x14ac:dyDescent="0.2">
      <c r="A91" s="783"/>
      <c r="B91" s="784"/>
      <c r="C91" s="784"/>
      <c r="D91" s="784"/>
      <c r="E91" s="784"/>
      <c r="F91" s="784"/>
      <c r="G91" s="784"/>
      <c r="H91" s="784"/>
      <c r="I91" s="784"/>
      <c r="J91" s="784"/>
      <c r="K91" s="784"/>
      <c r="L91" s="784"/>
      <c r="M91" s="784"/>
      <c r="N91" s="784"/>
      <c r="O91" s="784"/>
      <c r="P91" s="785"/>
      <c r="Q91" s="785"/>
      <c r="R91" s="785"/>
      <c r="S91" s="785"/>
      <c r="T91" s="785"/>
      <c r="U91" s="785"/>
      <c r="V91" s="785"/>
      <c r="W91" s="785"/>
      <c r="X91" s="785"/>
      <c r="Y91" s="785"/>
      <c r="Z91" s="785"/>
      <c r="AA91" s="785"/>
      <c r="AB91" s="785"/>
      <c r="AC91" s="785"/>
      <c r="AD91" s="786"/>
      <c r="AE91" s="786"/>
      <c r="AF91" s="786"/>
      <c r="AG91" s="787"/>
      <c r="AH91" s="787"/>
      <c r="AI91" s="787"/>
      <c r="AJ91" s="787"/>
      <c r="AK91" s="788">
        <v>0</v>
      </c>
      <c r="AL91" s="789"/>
      <c r="AM91" s="789"/>
      <c r="AN91" s="789"/>
      <c r="AO91" s="789"/>
      <c r="AP91" s="790"/>
      <c r="AQ91" s="778">
        <f t="shared" si="7"/>
        <v>0</v>
      </c>
      <c r="AR91" s="778"/>
      <c r="AS91" s="778"/>
      <c r="AT91" s="778"/>
      <c r="AU91" s="778"/>
      <c r="AV91" s="778"/>
      <c r="AW91" s="778"/>
      <c r="AX91" s="778"/>
      <c r="AY91" s="791">
        <v>0</v>
      </c>
      <c r="AZ91" s="792"/>
      <c r="BA91" s="792"/>
      <c r="BB91" s="792"/>
      <c r="BC91" s="792"/>
      <c r="BD91" s="792"/>
      <c r="BE91" s="792"/>
      <c r="BF91" s="793"/>
      <c r="BG91" s="782">
        <v>0</v>
      </c>
      <c r="BH91" s="782"/>
      <c r="BI91" s="782"/>
      <c r="BJ91" s="782"/>
      <c r="BK91" s="782"/>
      <c r="BL91" s="782"/>
      <c r="BM91" s="782"/>
      <c r="BN91" s="782"/>
      <c r="BO91" s="791">
        <f t="shared" si="8"/>
        <v>0</v>
      </c>
      <c r="BP91" s="792"/>
      <c r="BQ91" s="792"/>
      <c r="BR91" s="792"/>
      <c r="BS91" s="792"/>
      <c r="BT91" s="792"/>
      <c r="BU91" s="792"/>
      <c r="BV91" s="793"/>
      <c r="BW91" s="782">
        <v>0</v>
      </c>
      <c r="BX91" s="782"/>
      <c r="BY91" s="782"/>
      <c r="BZ91" s="782"/>
      <c r="CA91" s="782"/>
      <c r="CB91" s="782"/>
      <c r="CC91" s="782"/>
      <c r="CD91" s="782"/>
      <c r="CE91" s="782">
        <v>0</v>
      </c>
      <c r="CF91" s="782"/>
      <c r="CG91" s="782"/>
      <c r="CH91" s="782"/>
      <c r="CI91" s="782"/>
      <c r="CJ91" s="782"/>
      <c r="CK91" s="782"/>
      <c r="CL91" s="782"/>
      <c r="CM91" s="782"/>
      <c r="CN91" s="782">
        <v>0</v>
      </c>
      <c r="CO91" s="782"/>
      <c r="CP91" s="782"/>
      <c r="CQ91" s="782"/>
      <c r="CR91" s="782"/>
      <c r="CS91" s="782"/>
      <c r="CT91" s="782"/>
      <c r="CU91" s="782"/>
      <c r="CV91" s="778">
        <f t="shared" si="9"/>
        <v>0</v>
      </c>
      <c r="CW91" s="778"/>
      <c r="CX91" s="778"/>
      <c r="CY91" s="778"/>
      <c r="CZ91" s="778"/>
      <c r="DA91" s="778"/>
      <c r="DB91" s="778"/>
      <c r="DC91" s="778"/>
      <c r="DD91" s="778"/>
      <c r="DE91" s="779"/>
    </row>
    <row r="92" spans="1:109" s="3" customFormat="1" ht="23.25" customHeight="1" x14ac:dyDescent="0.2">
      <c r="A92" s="783"/>
      <c r="B92" s="784"/>
      <c r="C92" s="784"/>
      <c r="D92" s="784"/>
      <c r="E92" s="784"/>
      <c r="F92" s="784"/>
      <c r="G92" s="784"/>
      <c r="H92" s="784"/>
      <c r="I92" s="784"/>
      <c r="J92" s="784"/>
      <c r="K92" s="784"/>
      <c r="L92" s="784"/>
      <c r="M92" s="784"/>
      <c r="N92" s="784"/>
      <c r="O92" s="784"/>
      <c r="P92" s="785"/>
      <c r="Q92" s="785"/>
      <c r="R92" s="785"/>
      <c r="S92" s="785"/>
      <c r="T92" s="785"/>
      <c r="U92" s="785"/>
      <c r="V92" s="785"/>
      <c r="W92" s="785"/>
      <c r="X92" s="785"/>
      <c r="Y92" s="785"/>
      <c r="Z92" s="785"/>
      <c r="AA92" s="785"/>
      <c r="AB92" s="785"/>
      <c r="AC92" s="785"/>
      <c r="AD92" s="786"/>
      <c r="AE92" s="786"/>
      <c r="AF92" s="786"/>
      <c r="AG92" s="787"/>
      <c r="AH92" s="787"/>
      <c r="AI92" s="787"/>
      <c r="AJ92" s="787"/>
      <c r="AK92" s="788">
        <v>0</v>
      </c>
      <c r="AL92" s="789"/>
      <c r="AM92" s="789"/>
      <c r="AN92" s="789"/>
      <c r="AO92" s="789"/>
      <c r="AP92" s="790"/>
      <c r="AQ92" s="778">
        <f t="shared" si="7"/>
        <v>0</v>
      </c>
      <c r="AR92" s="778"/>
      <c r="AS92" s="778"/>
      <c r="AT92" s="778"/>
      <c r="AU92" s="778"/>
      <c r="AV92" s="778"/>
      <c r="AW92" s="778"/>
      <c r="AX92" s="778"/>
      <c r="AY92" s="791">
        <v>0</v>
      </c>
      <c r="AZ92" s="792"/>
      <c r="BA92" s="792"/>
      <c r="BB92" s="792"/>
      <c r="BC92" s="792"/>
      <c r="BD92" s="792"/>
      <c r="BE92" s="792"/>
      <c r="BF92" s="793"/>
      <c r="BG92" s="782">
        <v>0</v>
      </c>
      <c r="BH92" s="782"/>
      <c r="BI92" s="782"/>
      <c r="BJ92" s="782"/>
      <c r="BK92" s="782"/>
      <c r="BL92" s="782"/>
      <c r="BM92" s="782"/>
      <c r="BN92" s="782"/>
      <c r="BO92" s="791">
        <f t="shared" si="8"/>
        <v>0</v>
      </c>
      <c r="BP92" s="792"/>
      <c r="BQ92" s="792"/>
      <c r="BR92" s="792"/>
      <c r="BS92" s="792"/>
      <c r="BT92" s="792"/>
      <c r="BU92" s="792"/>
      <c r="BV92" s="793"/>
      <c r="BW92" s="782">
        <v>0</v>
      </c>
      <c r="BX92" s="782"/>
      <c r="BY92" s="782"/>
      <c r="BZ92" s="782"/>
      <c r="CA92" s="782"/>
      <c r="CB92" s="782"/>
      <c r="CC92" s="782"/>
      <c r="CD92" s="782"/>
      <c r="CE92" s="782">
        <v>0</v>
      </c>
      <c r="CF92" s="782"/>
      <c r="CG92" s="782"/>
      <c r="CH92" s="782"/>
      <c r="CI92" s="782"/>
      <c r="CJ92" s="782"/>
      <c r="CK92" s="782"/>
      <c r="CL92" s="782"/>
      <c r="CM92" s="782"/>
      <c r="CN92" s="782">
        <v>0</v>
      </c>
      <c r="CO92" s="782"/>
      <c r="CP92" s="782"/>
      <c r="CQ92" s="782"/>
      <c r="CR92" s="782"/>
      <c r="CS92" s="782"/>
      <c r="CT92" s="782"/>
      <c r="CU92" s="782"/>
      <c r="CV92" s="778">
        <f t="shared" si="9"/>
        <v>0</v>
      </c>
      <c r="CW92" s="778"/>
      <c r="CX92" s="778"/>
      <c r="CY92" s="778"/>
      <c r="CZ92" s="778"/>
      <c r="DA92" s="778"/>
      <c r="DB92" s="778"/>
      <c r="DC92" s="778"/>
      <c r="DD92" s="778"/>
      <c r="DE92" s="779"/>
    </row>
    <row r="93" spans="1:109" s="3" customFormat="1" ht="23.25" customHeight="1" x14ac:dyDescent="0.2">
      <c r="A93" s="783"/>
      <c r="B93" s="784"/>
      <c r="C93" s="784"/>
      <c r="D93" s="784"/>
      <c r="E93" s="784"/>
      <c r="F93" s="784"/>
      <c r="G93" s="784"/>
      <c r="H93" s="784"/>
      <c r="I93" s="784"/>
      <c r="J93" s="784"/>
      <c r="K93" s="784"/>
      <c r="L93" s="784"/>
      <c r="M93" s="784"/>
      <c r="N93" s="784"/>
      <c r="O93" s="784"/>
      <c r="P93" s="785"/>
      <c r="Q93" s="785"/>
      <c r="R93" s="785"/>
      <c r="S93" s="785"/>
      <c r="T93" s="785"/>
      <c r="U93" s="785"/>
      <c r="V93" s="785"/>
      <c r="W93" s="785"/>
      <c r="X93" s="785"/>
      <c r="Y93" s="785"/>
      <c r="Z93" s="785"/>
      <c r="AA93" s="785"/>
      <c r="AB93" s="785"/>
      <c r="AC93" s="785"/>
      <c r="AD93" s="786"/>
      <c r="AE93" s="786"/>
      <c r="AF93" s="786"/>
      <c r="AG93" s="787"/>
      <c r="AH93" s="787"/>
      <c r="AI93" s="787"/>
      <c r="AJ93" s="787"/>
      <c r="AK93" s="788">
        <v>0</v>
      </c>
      <c r="AL93" s="789"/>
      <c r="AM93" s="789"/>
      <c r="AN93" s="789"/>
      <c r="AO93" s="789"/>
      <c r="AP93" s="790"/>
      <c r="AQ93" s="778">
        <f t="shared" si="7"/>
        <v>0</v>
      </c>
      <c r="AR93" s="778"/>
      <c r="AS93" s="778"/>
      <c r="AT93" s="778"/>
      <c r="AU93" s="778"/>
      <c r="AV93" s="778"/>
      <c r="AW93" s="778"/>
      <c r="AX93" s="778"/>
      <c r="AY93" s="791">
        <v>0</v>
      </c>
      <c r="AZ93" s="792"/>
      <c r="BA93" s="792"/>
      <c r="BB93" s="792"/>
      <c r="BC93" s="792"/>
      <c r="BD93" s="792"/>
      <c r="BE93" s="792"/>
      <c r="BF93" s="793"/>
      <c r="BG93" s="782">
        <v>0</v>
      </c>
      <c r="BH93" s="782"/>
      <c r="BI93" s="782"/>
      <c r="BJ93" s="782"/>
      <c r="BK93" s="782"/>
      <c r="BL93" s="782"/>
      <c r="BM93" s="782"/>
      <c r="BN93" s="782"/>
      <c r="BO93" s="791">
        <f t="shared" si="8"/>
        <v>0</v>
      </c>
      <c r="BP93" s="792"/>
      <c r="BQ93" s="792"/>
      <c r="BR93" s="792"/>
      <c r="BS93" s="792"/>
      <c r="BT93" s="792"/>
      <c r="BU93" s="792"/>
      <c r="BV93" s="793"/>
      <c r="BW93" s="782">
        <v>0</v>
      </c>
      <c r="BX93" s="782"/>
      <c r="BY93" s="782"/>
      <c r="BZ93" s="782"/>
      <c r="CA93" s="782"/>
      <c r="CB93" s="782"/>
      <c r="CC93" s="782"/>
      <c r="CD93" s="782"/>
      <c r="CE93" s="782">
        <v>0</v>
      </c>
      <c r="CF93" s="782"/>
      <c r="CG93" s="782"/>
      <c r="CH93" s="782"/>
      <c r="CI93" s="782"/>
      <c r="CJ93" s="782"/>
      <c r="CK93" s="782"/>
      <c r="CL93" s="782"/>
      <c r="CM93" s="782"/>
      <c r="CN93" s="782">
        <v>0</v>
      </c>
      <c r="CO93" s="782"/>
      <c r="CP93" s="782"/>
      <c r="CQ93" s="782"/>
      <c r="CR93" s="782"/>
      <c r="CS93" s="782"/>
      <c r="CT93" s="782"/>
      <c r="CU93" s="782"/>
      <c r="CV93" s="778">
        <f t="shared" si="9"/>
        <v>0</v>
      </c>
      <c r="CW93" s="778"/>
      <c r="CX93" s="778"/>
      <c r="CY93" s="778"/>
      <c r="CZ93" s="778"/>
      <c r="DA93" s="778"/>
      <c r="DB93" s="778"/>
      <c r="DC93" s="778"/>
      <c r="DD93" s="778"/>
      <c r="DE93" s="779"/>
    </row>
    <row r="94" spans="1:109" s="3" customFormat="1" ht="23.25" customHeight="1" x14ac:dyDescent="0.2">
      <c r="A94" s="783"/>
      <c r="B94" s="784"/>
      <c r="C94" s="784"/>
      <c r="D94" s="784"/>
      <c r="E94" s="784"/>
      <c r="F94" s="784"/>
      <c r="G94" s="784"/>
      <c r="H94" s="784"/>
      <c r="I94" s="784"/>
      <c r="J94" s="784"/>
      <c r="K94" s="784"/>
      <c r="L94" s="784"/>
      <c r="M94" s="784"/>
      <c r="N94" s="784"/>
      <c r="O94" s="784"/>
      <c r="P94" s="785"/>
      <c r="Q94" s="785"/>
      <c r="R94" s="785"/>
      <c r="S94" s="785"/>
      <c r="T94" s="785"/>
      <c r="U94" s="785"/>
      <c r="V94" s="785"/>
      <c r="W94" s="785"/>
      <c r="X94" s="785"/>
      <c r="Y94" s="785"/>
      <c r="Z94" s="785"/>
      <c r="AA94" s="785"/>
      <c r="AB94" s="785"/>
      <c r="AC94" s="785"/>
      <c r="AD94" s="786"/>
      <c r="AE94" s="786"/>
      <c r="AF94" s="786"/>
      <c r="AG94" s="787"/>
      <c r="AH94" s="787"/>
      <c r="AI94" s="787"/>
      <c r="AJ94" s="787"/>
      <c r="AK94" s="788">
        <v>0</v>
      </c>
      <c r="AL94" s="789"/>
      <c r="AM94" s="789"/>
      <c r="AN94" s="789"/>
      <c r="AO94" s="789"/>
      <c r="AP94" s="790"/>
      <c r="AQ94" s="778">
        <f t="shared" si="7"/>
        <v>0</v>
      </c>
      <c r="AR94" s="778"/>
      <c r="AS94" s="778"/>
      <c r="AT94" s="778"/>
      <c r="AU94" s="778"/>
      <c r="AV94" s="778"/>
      <c r="AW94" s="778"/>
      <c r="AX94" s="778"/>
      <c r="AY94" s="791">
        <v>0</v>
      </c>
      <c r="AZ94" s="792"/>
      <c r="BA94" s="792"/>
      <c r="BB94" s="792"/>
      <c r="BC94" s="792"/>
      <c r="BD94" s="792"/>
      <c r="BE94" s="792"/>
      <c r="BF94" s="793"/>
      <c r="BG94" s="782">
        <v>0</v>
      </c>
      <c r="BH94" s="782"/>
      <c r="BI94" s="782"/>
      <c r="BJ94" s="782"/>
      <c r="BK94" s="782"/>
      <c r="BL94" s="782"/>
      <c r="BM94" s="782"/>
      <c r="BN94" s="782"/>
      <c r="BO94" s="791">
        <f t="shared" si="8"/>
        <v>0</v>
      </c>
      <c r="BP94" s="792"/>
      <c r="BQ94" s="792"/>
      <c r="BR94" s="792"/>
      <c r="BS94" s="792"/>
      <c r="BT94" s="792"/>
      <c r="BU94" s="792"/>
      <c r="BV94" s="793"/>
      <c r="BW94" s="782">
        <v>0</v>
      </c>
      <c r="BX94" s="782"/>
      <c r="BY94" s="782"/>
      <c r="BZ94" s="782"/>
      <c r="CA94" s="782"/>
      <c r="CB94" s="782"/>
      <c r="CC94" s="782"/>
      <c r="CD94" s="782"/>
      <c r="CE94" s="782">
        <v>0</v>
      </c>
      <c r="CF94" s="782"/>
      <c r="CG94" s="782"/>
      <c r="CH94" s="782"/>
      <c r="CI94" s="782"/>
      <c r="CJ94" s="782"/>
      <c r="CK94" s="782"/>
      <c r="CL94" s="782"/>
      <c r="CM94" s="782"/>
      <c r="CN94" s="782">
        <v>0</v>
      </c>
      <c r="CO94" s="782"/>
      <c r="CP94" s="782"/>
      <c r="CQ94" s="782"/>
      <c r="CR94" s="782"/>
      <c r="CS94" s="782"/>
      <c r="CT94" s="782"/>
      <c r="CU94" s="782"/>
      <c r="CV94" s="778">
        <f t="shared" si="9"/>
        <v>0</v>
      </c>
      <c r="CW94" s="778"/>
      <c r="CX94" s="778"/>
      <c r="CY94" s="778"/>
      <c r="CZ94" s="778"/>
      <c r="DA94" s="778"/>
      <c r="DB94" s="778"/>
      <c r="DC94" s="778"/>
      <c r="DD94" s="778"/>
      <c r="DE94" s="779"/>
    </row>
    <row r="95" spans="1:109" s="3" customFormat="1" ht="23.25" customHeight="1" x14ac:dyDescent="0.2">
      <c r="A95" s="783"/>
      <c r="B95" s="784"/>
      <c r="C95" s="784"/>
      <c r="D95" s="784"/>
      <c r="E95" s="784"/>
      <c r="F95" s="784"/>
      <c r="G95" s="784"/>
      <c r="H95" s="784"/>
      <c r="I95" s="784"/>
      <c r="J95" s="784"/>
      <c r="K95" s="784"/>
      <c r="L95" s="784"/>
      <c r="M95" s="784"/>
      <c r="N95" s="784"/>
      <c r="O95" s="784"/>
      <c r="P95" s="785"/>
      <c r="Q95" s="785"/>
      <c r="R95" s="785"/>
      <c r="S95" s="785"/>
      <c r="T95" s="785"/>
      <c r="U95" s="785"/>
      <c r="V95" s="785"/>
      <c r="W95" s="785"/>
      <c r="X95" s="785"/>
      <c r="Y95" s="785"/>
      <c r="Z95" s="785"/>
      <c r="AA95" s="785"/>
      <c r="AB95" s="785"/>
      <c r="AC95" s="785"/>
      <c r="AD95" s="786"/>
      <c r="AE95" s="786"/>
      <c r="AF95" s="786"/>
      <c r="AG95" s="787"/>
      <c r="AH95" s="787"/>
      <c r="AI95" s="787"/>
      <c r="AJ95" s="787"/>
      <c r="AK95" s="788">
        <v>0</v>
      </c>
      <c r="AL95" s="789"/>
      <c r="AM95" s="789"/>
      <c r="AN95" s="789"/>
      <c r="AO95" s="789"/>
      <c r="AP95" s="790"/>
      <c r="AQ95" s="778">
        <f t="shared" si="7"/>
        <v>0</v>
      </c>
      <c r="AR95" s="778"/>
      <c r="AS95" s="778"/>
      <c r="AT95" s="778"/>
      <c r="AU95" s="778"/>
      <c r="AV95" s="778"/>
      <c r="AW95" s="778"/>
      <c r="AX95" s="778"/>
      <c r="AY95" s="791">
        <v>0</v>
      </c>
      <c r="AZ95" s="792"/>
      <c r="BA95" s="792"/>
      <c r="BB95" s="792"/>
      <c r="BC95" s="792"/>
      <c r="BD95" s="792"/>
      <c r="BE95" s="792"/>
      <c r="BF95" s="793"/>
      <c r="BG95" s="782">
        <v>0</v>
      </c>
      <c r="BH95" s="782"/>
      <c r="BI95" s="782"/>
      <c r="BJ95" s="782"/>
      <c r="BK95" s="782"/>
      <c r="BL95" s="782"/>
      <c r="BM95" s="782"/>
      <c r="BN95" s="782"/>
      <c r="BO95" s="791">
        <f t="shared" si="8"/>
        <v>0</v>
      </c>
      <c r="BP95" s="792"/>
      <c r="BQ95" s="792"/>
      <c r="BR95" s="792"/>
      <c r="BS95" s="792"/>
      <c r="BT95" s="792"/>
      <c r="BU95" s="792"/>
      <c r="BV95" s="793"/>
      <c r="BW95" s="782">
        <v>0</v>
      </c>
      <c r="BX95" s="782"/>
      <c r="BY95" s="782"/>
      <c r="BZ95" s="782"/>
      <c r="CA95" s="782"/>
      <c r="CB95" s="782"/>
      <c r="CC95" s="782"/>
      <c r="CD95" s="782"/>
      <c r="CE95" s="782">
        <v>0</v>
      </c>
      <c r="CF95" s="782"/>
      <c r="CG95" s="782"/>
      <c r="CH95" s="782"/>
      <c r="CI95" s="782"/>
      <c r="CJ95" s="782"/>
      <c r="CK95" s="782"/>
      <c r="CL95" s="782"/>
      <c r="CM95" s="782"/>
      <c r="CN95" s="782">
        <v>0</v>
      </c>
      <c r="CO95" s="782"/>
      <c r="CP95" s="782"/>
      <c r="CQ95" s="782"/>
      <c r="CR95" s="782"/>
      <c r="CS95" s="782"/>
      <c r="CT95" s="782"/>
      <c r="CU95" s="782"/>
      <c r="CV95" s="778">
        <f t="shared" si="9"/>
        <v>0</v>
      </c>
      <c r="CW95" s="778"/>
      <c r="CX95" s="778"/>
      <c r="CY95" s="778"/>
      <c r="CZ95" s="778"/>
      <c r="DA95" s="778"/>
      <c r="DB95" s="778"/>
      <c r="DC95" s="778"/>
      <c r="DD95" s="778"/>
      <c r="DE95" s="779"/>
    </row>
    <row r="96" spans="1:109" s="3" customFormat="1" ht="23.25" customHeight="1" x14ac:dyDescent="0.2">
      <c r="A96" s="783"/>
      <c r="B96" s="784"/>
      <c r="C96" s="784"/>
      <c r="D96" s="784"/>
      <c r="E96" s="784"/>
      <c r="F96" s="784"/>
      <c r="G96" s="784"/>
      <c r="H96" s="784"/>
      <c r="I96" s="784"/>
      <c r="J96" s="784"/>
      <c r="K96" s="784"/>
      <c r="L96" s="784"/>
      <c r="M96" s="784"/>
      <c r="N96" s="784"/>
      <c r="O96" s="784"/>
      <c r="P96" s="785"/>
      <c r="Q96" s="785"/>
      <c r="R96" s="785"/>
      <c r="S96" s="785"/>
      <c r="T96" s="785"/>
      <c r="U96" s="785"/>
      <c r="V96" s="785"/>
      <c r="W96" s="785"/>
      <c r="X96" s="785"/>
      <c r="Y96" s="785"/>
      <c r="Z96" s="785"/>
      <c r="AA96" s="785"/>
      <c r="AB96" s="785"/>
      <c r="AC96" s="785"/>
      <c r="AD96" s="786"/>
      <c r="AE96" s="786"/>
      <c r="AF96" s="786"/>
      <c r="AG96" s="787"/>
      <c r="AH96" s="787"/>
      <c r="AI96" s="787"/>
      <c r="AJ96" s="787"/>
      <c r="AK96" s="788">
        <v>0</v>
      </c>
      <c r="AL96" s="789"/>
      <c r="AM96" s="789"/>
      <c r="AN96" s="789"/>
      <c r="AO96" s="789"/>
      <c r="AP96" s="790"/>
      <c r="AQ96" s="778">
        <f t="shared" si="7"/>
        <v>0</v>
      </c>
      <c r="AR96" s="778"/>
      <c r="AS96" s="778"/>
      <c r="AT96" s="778"/>
      <c r="AU96" s="778"/>
      <c r="AV96" s="778"/>
      <c r="AW96" s="778"/>
      <c r="AX96" s="778"/>
      <c r="AY96" s="791">
        <v>0</v>
      </c>
      <c r="AZ96" s="792"/>
      <c r="BA96" s="792"/>
      <c r="BB96" s="792"/>
      <c r="BC96" s="792"/>
      <c r="BD96" s="792"/>
      <c r="BE96" s="792"/>
      <c r="BF96" s="793"/>
      <c r="BG96" s="782">
        <v>0</v>
      </c>
      <c r="BH96" s="782"/>
      <c r="BI96" s="782"/>
      <c r="BJ96" s="782"/>
      <c r="BK96" s="782"/>
      <c r="BL96" s="782"/>
      <c r="BM96" s="782"/>
      <c r="BN96" s="782"/>
      <c r="BO96" s="791">
        <f t="shared" si="8"/>
        <v>0</v>
      </c>
      <c r="BP96" s="792"/>
      <c r="BQ96" s="792"/>
      <c r="BR96" s="792"/>
      <c r="BS96" s="792"/>
      <c r="BT96" s="792"/>
      <c r="BU96" s="792"/>
      <c r="BV96" s="793"/>
      <c r="BW96" s="782">
        <v>0</v>
      </c>
      <c r="BX96" s="782"/>
      <c r="BY96" s="782"/>
      <c r="BZ96" s="782"/>
      <c r="CA96" s="782"/>
      <c r="CB96" s="782"/>
      <c r="CC96" s="782"/>
      <c r="CD96" s="782"/>
      <c r="CE96" s="782">
        <v>0</v>
      </c>
      <c r="CF96" s="782"/>
      <c r="CG96" s="782"/>
      <c r="CH96" s="782"/>
      <c r="CI96" s="782"/>
      <c r="CJ96" s="782"/>
      <c r="CK96" s="782"/>
      <c r="CL96" s="782"/>
      <c r="CM96" s="782"/>
      <c r="CN96" s="782">
        <v>0</v>
      </c>
      <c r="CO96" s="782"/>
      <c r="CP96" s="782"/>
      <c r="CQ96" s="782"/>
      <c r="CR96" s="782"/>
      <c r="CS96" s="782"/>
      <c r="CT96" s="782"/>
      <c r="CU96" s="782"/>
      <c r="CV96" s="778">
        <f t="shared" si="9"/>
        <v>0</v>
      </c>
      <c r="CW96" s="778"/>
      <c r="CX96" s="778"/>
      <c r="CY96" s="778"/>
      <c r="CZ96" s="778"/>
      <c r="DA96" s="778"/>
      <c r="DB96" s="778"/>
      <c r="DC96" s="778"/>
      <c r="DD96" s="778"/>
      <c r="DE96" s="779"/>
    </row>
    <row r="97" spans="1:110" s="3" customFormat="1" ht="23.25" customHeight="1" x14ac:dyDescent="0.2">
      <c r="A97" s="783"/>
      <c r="B97" s="784"/>
      <c r="C97" s="784"/>
      <c r="D97" s="784"/>
      <c r="E97" s="784"/>
      <c r="F97" s="784"/>
      <c r="G97" s="784"/>
      <c r="H97" s="784"/>
      <c r="I97" s="784"/>
      <c r="J97" s="784"/>
      <c r="K97" s="784"/>
      <c r="L97" s="784"/>
      <c r="M97" s="784"/>
      <c r="N97" s="784"/>
      <c r="O97" s="784"/>
      <c r="P97" s="785"/>
      <c r="Q97" s="785"/>
      <c r="R97" s="785"/>
      <c r="S97" s="785"/>
      <c r="T97" s="785"/>
      <c r="U97" s="785"/>
      <c r="V97" s="785"/>
      <c r="W97" s="785"/>
      <c r="X97" s="785"/>
      <c r="Y97" s="785"/>
      <c r="Z97" s="785"/>
      <c r="AA97" s="785"/>
      <c r="AB97" s="785"/>
      <c r="AC97" s="785"/>
      <c r="AD97" s="786"/>
      <c r="AE97" s="786"/>
      <c r="AF97" s="786"/>
      <c r="AG97" s="787"/>
      <c r="AH97" s="787"/>
      <c r="AI97" s="787"/>
      <c r="AJ97" s="787"/>
      <c r="AK97" s="788">
        <v>0</v>
      </c>
      <c r="AL97" s="789"/>
      <c r="AM97" s="789"/>
      <c r="AN97" s="789"/>
      <c r="AO97" s="789"/>
      <c r="AP97" s="790"/>
      <c r="AQ97" s="778">
        <f t="shared" si="7"/>
        <v>0</v>
      </c>
      <c r="AR97" s="778"/>
      <c r="AS97" s="778"/>
      <c r="AT97" s="778"/>
      <c r="AU97" s="778"/>
      <c r="AV97" s="778"/>
      <c r="AW97" s="778"/>
      <c r="AX97" s="778"/>
      <c r="AY97" s="791">
        <v>0</v>
      </c>
      <c r="AZ97" s="792"/>
      <c r="BA97" s="792"/>
      <c r="BB97" s="792"/>
      <c r="BC97" s="792"/>
      <c r="BD97" s="792"/>
      <c r="BE97" s="792"/>
      <c r="BF97" s="793"/>
      <c r="BG97" s="782">
        <v>0</v>
      </c>
      <c r="BH97" s="782"/>
      <c r="BI97" s="782"/>
      <c r="BJ97" s="782"/>
      <c r="BK97" s="782"/>
      <c r="BL97" s="782"/>
      <c r="BM97" s="782"/>
      <c r="BN97" s="782"/>
      <c r="BO97" s="791">
        <f t="shared" si="8"/>
        <v>0</v>
      </c>
      <c r="BP97" s="792"/>
      <c r="BQ97" s="792"/>
      <c r="BR97" s="792"/>
      <c r="BS97" s="792"/>
      <c r="BT97" s="792"/>
      <c r="BU97" s="792"/>
      <c r="BV97" s="793"/>
      <c r="BW97" s="782">
        <v>0</v>
      </c>
      <c r="BX97" s="782"/>
      <c r="BY97" s="782"/>
      <c r="BZ97" s="782"/>
      <c r="CA97" s="782"/>
      <c r="CB97" s="782"/>
      <c r="CC97" s="782"/>
      <c r="CD97" s="782"/>
      <c r="CE97" s="782">
        <v>0</v>
      </c>
      <c r="CF97" s="782"/>
      <c r="CG97" s="782"/>
      <c r="CH97" s="782"/>
      <c r="CI97" s="782"/>
      <c r="CJ97" s="782"/>
      <c r="CK97" s="782"/>
      <c r="CL97" s="782"/>
      <c r="CM97" s="782"/>
      <c r="CN97" s="782">
        <v>0</v>
      </c>
      <c r="CO97" s="782"/>
      <c r="CP97" s="782"/>
      <c r="CQ97" s="782"/>
      <c r="CR97" s="782"/>
      <c r="CS97" s="782"/>
      <c r="CT97" s="782"/>
      <c r="CU97" s="782"/>
      <c r="CV97" s="778">
        <f t="shared" si="9"/>
        <v>0</v>
      </c>
      <c r="CW97" s="778"/>
      <c r="CX97" s="778"/>
      <c r="CY97" s="778"/>
      <c r="CZ97" s="778"/>
      <c r="DA97" s="778"/>
      <c r="DB97" s="778"/>
      <c r="DC97" s="778"/>
      <c r="DD97" s="778"/>
      <c r="DE97" s="779"/>
    </row>
    <row r="98" spans="1:110" s="3" customFormat="1" ht="23.25" customHeight="1" x14ac:dyDescent="0.2">
      <c r="A98" s="783"/>
      <c r="B98" s="784"/>
      <c r="C98" s="784"/>
      <c r="D98" s="784"/>
      <c r="E98" s="784"/>
      <c r="F98" s="784"/>
      <c r="G98" s="784"/>
      <c r="H98" s="784"/>
      <c r="I98" s="784"/>
      <c r="J98" s="784"/>
      <c r="K98" s="784"/>
      <c r="L98" s="784"/>
      <c r="M98" s="784"/>
      <c r="N98" s="784"/>
      <c r="O98" s="784"/>
      <c r="P98" s="785"/>
      <c r="Q98" s="785"/>
      <c r="R98" s="785"/>
      <c r="S98" s="785"/>
      <c r="T98" s="785"/>
      <c r="U98" s="785"/>
      <c r="V98" s="785"/>
      <c r="W98" s="785"/>
      <c r="X98" s="785"/>
      <c r="Y98" s="785"/>
      <c r="Z98" s="785"/>
      <c r="AA98" s="785"/>
      <c r="AB98" s="785"/>
      <c r="AC98" s="785"/>
      <c r="AD98" s="786"/>
      <c r="AE98" s="786"/>
      <c r="AF98" s="786"/>
      <c r="AG98" s="787"/>
      <c r="AH98" s="787"/>
      <c r="AI98" s="787"/>
      <c r="AJ98" s="787"/>
      <c r="AK98" s="788">
        <v>0</v>
      </c>
      <c r="AL98" s="789"/>
      <c r="AM98" s="789"/>
      <c r="AN98" s="789"/>
      <c r="AO98" s="789"/>
      <c r="AP98" s="790"/>
      <c r="AQ98" s="778">
        <f t="shared" si="7"/>
        <v>0</v>
      </c>
      <c r="AR98" s="778"/>
      <c r="AS98" s="778"/>
      <c r="AT98" s="778"/>
      <c r="AU98" s="778"/>
      <c r="AV98" s="778"/>
      <c r="AW98" s="778"/>
      <c r="AX98" s="778"/>
      <c r="AY98" s="791">
        <v>0</v>
      </c>
      <c r="AZ98" s="792"/>
      <c r="BA98" s="792"/>
      <c r="BB98" s="792"/>
      <c r="BC98" s="792"/>
      <c r="BD98" s="792"/>
      <c r="BE98" s="792"/>
      <c r="BF98" s="793"/>
      <c r="BG98" s="782">
        <v>0</v>
      </c>
      <c r="BH98" s="782"/>
      <c r="BI98" s="782"/>
      <c r="BJ98" s="782"/>
      <c r="BK98" s="782"/>
      <c r="BL98" s="782"/>
      <c r="BM98" s="782"/>
      <c r="BN98" s="782"/>
      <c r="BO98" s="791">
        <f t="shared" si="8"/>
        <v>0</v>
      </c>
      <c r="BP98" s="792"/>
      <c r="BQ98" s="792"/>
      <c r="BR98" s="792"/>
      <c r="BS98" s="792"/>
      <c r="BT98" s="792"/>
      <c r="BU98" s="792"/>
      <c r="BV98" s="793"/>
      <c r="BW98" s="782">
        <v>0</v>
      </c>
      <c r="BX98" s="782"/>
      <c r="BY98" s="782"/>
      <c r="BZ98" s="782"/>
      <c r="CA98" s="782"/>
      <c r="CB98" s="782"/>
      <c r="CC98" s="782"/>
      <c r="CD98" s="782"/>
      <c r="CE98" s="782">
        <v>0</v>
      </c>
      <c r="CF98" s="782"/>
      <c r="CG98" s="782"/>
      <c r="CH98" s="782"/>
      <c r="CI98" s="782"/>
      <c r="CJ98" s="782"/>
      <c r="CK98" s="782"/>
      <c r="CL98" s="782"/>
      <c r="CM98" s="782"/>
      <c r="CN98" s="782">
        <v>0</v>
      </c>
      <c r="CO98" s="782"/>
      <c r="CP98" s="782"/>
      <c r="CQ98" s="782"/>
      <c r="CR98" s="782"/>
      <c r="CS98" s="782"/>
      <c r="CT98" s="782"/>
      <c r="CU98" s="782"/>
      <c r="CV98" s="778">
        <f t="shared" si="9"/>
        <v>0</v>
      </c>
      <c r="CW98" s="778"/>
      <c r="CX98" s="778"/>
      <c r="CY98" s="778"/>
      <c r="CZ98" s="778"/>
      <c r="DA98" s="778"/>
      <c r="DB98" s="778"/>
      <c r="DC98" s="778"/>
      <c r="DD98" s="778"/>
      <c r="DE98" s="779"/>
    </row>
    <row r="99" spans="1:110" s="3" customFormat="1" ht="23.25" customHeight="1" x14ac:dyDescent="0.2">
      <c r="A99" s="783"/>
      <c r="B99" s="784"/>
      <c r="C99" s="784"/>
      <c r="D99" s="784"/>
      <c r="E99" s="784"/>
      <c r="F99" s="784"/>
      <c r="G99" s="784"/>
      <c r="H99" s="784"/>
      <c r="I99" s="784"/>
      <c r="J99" s="784"/>
      <c r="K99" s="784"/>
      <c r="L99" s="784"/>
      <c r="M99" s="784"/>
      <c r="N99" s="784"/>
      <c r="O99" s="784"/>
      <c r="P99" s="785"/>
      <c r="Q99" s="785"/>
      <c r="R99" s="785"/>
      <c r="S99" s="785"/>
      <c r="T99" s="785"/>
      <c r="U99" s="785"/>
      <c r="V99" s="785"/>
      <c r="W99" s="785"/>
      <c r="X99" s="785"/>
      <c r="Y99" s="785"/>
      <c r="Z99" s="785"/>
      <c r="AA99" s="785"/>
      <c r="AB99" s="785"/>
      <c r="AC99" s="785"/>
      <c r="AD99" s="786"/>
      <c r="AE99" s="786"/>
      <c r="AF99" s="786"/>
      <c r="AG99" s="787"/>
      <c r="AH99" s="787"/>
      <c r="AI99" s="787"/>
      <c r="AJ99" s="787"/>
      <c r="AK99" s="788">
        <v>0</v>
      </c>
      <c r="AL99" s="789"/>
      <c r="AM99" s="789"/>
      <c r="AN99" s="789"/>
      <c r="AO99" s="789"/>
      <c r="AP99" s="790"/>
      <c r="AQ99" s="778">
        <f t="shared" si="4"/>
        <v>0</v>
      </c>
      <c r="AR99" s="778"/>
      <c r="AS99" s="778"/>
      <c r="AT99" s="778"/>
      <c r="AU99" s="778"/>
      <c r="AV99" s="778"/>
      <c r="AW99" s="778"/>
      <c r="AX99" s="778"/>
      <c r="AY99" s="791">
        <v>0</v>
      </c>
      <c r="AZ99" s="792"/>
      <c r="BA99" s="792"/>
      <c r="BB99" s="792"/>
      <c r="BC99" s="792"/>
      <c r="BD99" s="792"/>
      <c r="BE99" s="792"/>
      <c r="BF99" s="793"/>
      <c r="BG99" s="782">
        <v>0</v>
      </c>
      <c r="BH99" s="782"/>
      <c r="BI99" s="782"/>
      <c r="BJ99" s="782"/>
      <c r="BK99" s="782"/>
      <c r="BL99" s="782"/>
      <c r="BM99" s="782"/>
      <c r="BN99" s="782"/>
      <c r="BO99" s="791">
        <f t="shared" si="5"/>
        <v>0</v>
      </c>
      <c r="BP99" s="792"/>
      <c r="BQ99" s="792"/>
      <c r="BR99" s="792"/>
      <c r="BS99" s="792"/>
      <c r="BT99" s="792"/>
      <c r="BU99" s="792"/>
      <c r="BV99" s="793"/>
      <c r="BW99" s="782">
        <v>0</v>
      </c>
      <c r="BX99" s="782"/>
      <c r="BY99" s="782"/>
      <c r="BZ99" s="782"/>
      <c r="CA99" s="782"/>
      <c r="CB99" s="782"/>
      <c r="CC99" s="782"/>
      <c r="CD99" s="782"/>
      <c r="CE99" s="782">
        <v>0</v>
      </c>
      <c r="CF99" s="782"/>
      <c r="CG99" s="782"/>
      <c r="CH99" s="782"/>
      <c r="CI99" s="782"/>
      <c r="CJ99" s="782"/>
      <c r="CK99" s="782"/>
      <c r="CL99" s="782"/>
      <c r="CM99" s="782"/>
      <c r="CN99" s="782">
        <v>0</v>
      </c>
      <c r="CO99" s="782"/>
      <c r="CP99" s="782"/>
      <c r="CQ99" s="782"/>
      <c r="CR99" s="782"/>
      <c r="CS99" s="782"/>
      <c r="CT99" s="782"/>
      <c r="CU99" s="782"/>
      <c r="CV99" s="778">
        <f t="shared" si="6"/>
        <v>0</v>
      </c>
      <c r="CW99" s="778"/>
      <c r="CX99" s="778"/>
      <c r="CY99" s="778"/>
      <c r="CZ99" s="778"/>
      <c r="DA99" s="778"/>
      <c r="DB99" s="778"/>
      <c r="DC99" s="778"/>
      <c r="DD99" s="778"/>
      <c r="DE99" s="779"/>
    </row>
    <row r="100" spans="1:110" s="3" customFormat="1" ht="23.25" customHeight="1" x14ac:dyDescent="0.2">
      <c r="A100" s="783"/>
      <c r="B100" s="784"/>
      <c r="C100" s="784"/>
      <c r="D100" s="784"/>
      <c r="E100" s="784"/>
      <c r="F100" s="784"/>
      <c r="G100" s="784"/>
      <c r="H100" s="784"/>
      <c r="I100" s="784"/>
      <c r="J100" s="784"/>
      <c r="K100" s="784"/>
      <c r="L100" s="784"/>
      <c r="M100" s="784"/>
      <c r="N100" s="784"/>
      <c r="O100" s="784"/>
      <c r="P100" s="785"/>
      <c r="Q100" s="785"/>
      <c r="R100" s="785"/>
      <c r="S100" s="785"/>
      <c r="T100" s="785"/>
      <c r="U100" s="785"/>
      <c r="V100" s="785"/>
      <c r="W100" s="785"/>
      <c r="X100" s="785"/>
      <c r="Y100" s="785"/>
      <c r="Z100" s="785"/>
      <c r="AA100" s="785"/>
      <c r="AB100" s="785"/>
      <c r="AC100" s="785"/>
      <c r="AD100" s="786"/>
      <c r="AE100" s="786"/>
      <c r="AF100" s="786"/>
      <c r="AG100" s="787"/>
      <c r="AH100" s="787"/>
      <c r="AI100" s="787"/>
      <c r="AJ100" s="787"/>
      <c r="AK100" s="788">
        <v>0</v>
      </c>
      <c r="AL100" s="789"/>
      <c r="AM100" s="789"/>
      <c r="AN100" s="789"/>
      <c r="AO100" s="789"/>
      <c r="AP100" s="790"/>
      <c r="AQ100" s="778">
        <f t="shared" si="4"/>
        <v>0</v>
      </c>
      <c r="AR100" s="778"/>
      <c r="AS100" s="778"/>
      <c r="AT100" s="778"/>
      <c r="AU100" s="778"/>
      <c r="AV100" s="778"/>
      <c r="AW100" s="778"/>
      <c r="AX100" s="778"/>
      <c r="AY100" s="791">
        <v>0</v>
      </c>
      <c r="AZ100" s="792"/>
      <c r="BA100" s="792"/>
      <c r="BB100" s="792"/>
      <c r="BC100" s="792"/>
      <c r="BD100" s="792"/>
      <c r="BE100" s="792"/>
      <c r="BF100" s="793"/>
      <c r="BG100" s="782">
        <v>0</v>
      </c>
      <c r="BH100" s="782"/>
      <c r="BI100" s="782"/>
      <c r="BJ100" s="782"/>
      <c r="BK100" s="782"/>
      <c r="BL100" s="782"/>
      <c r="BM100" s="782"/>
      <c r="BN100" s="782"/>
      <c r="BO100" s="791">
        <f t="shared" si="5"/>
        <v>0</v>
      </c>
      <c r="BP100" s="792"/>
      <c r="BQ100" s="792"/>
      <c r="BR100" s="792"/>
      <c r="BS100" s="792"/>
      <c r="BT100" s="792"/>
      <c r="BU100" s="792"/>
      <c r="BV100" s="793"/>
      <c r="BW100" s="782">
        <v>0</v>
      </c>
      <c r="BX100" s="782"/>
      <c r="BY100" s="782"/>
      <c r="BZ100" s="782"/>
      <c r="CA100" s="782"/>
      <c r="CB100" s="782"/>
      <c r="CC100" s="782"/>
      <c r="CD100" s="782"/>
      <c r="CE100" s="782">
        <v>0</v>
      </c>
      <c r="CF100" s="782"/>
      <c r="CG100" s="782"/>
      <c r="CH100" s="782"/>
      <c r="CI100" s="782"/>
      <c r="CJ100" s="782"/>
      <c r="CK100" s="782"/>
      <c r="CL100" s="782"/>
      <c r="CM100" s="782"/>
      <c r="CN100" s="782">
        <v>0</v>
      </c>
      <c r="CO100" s="782"/>
      <c r="CP100" s="782"/>
      <c r="CQ100" s="782"/>
      <c r="CR100" s="782"/>
      <c r="CS100" s="782"/>
      <c r="CT100" s="782"/>
      <c r="CU100" s="782"/>
      <c r="CV100" s="778">
        <f t="shared" si="6"/>
        <v>0</v>
      </c>
      <c r="CW100" s="778"/>
      <c r="CX100" s="778"/>
      <c r="CY100" s="778"/>
      <c r="CZ100" s="778"/>
      <c r="DA100" s="778"/>
      <c r="DB100" s="778"/>
      <c r="DC100" s="778"/>
      <c r="DD100" s="778"/>
      <c r="DE100" s="779"/>
    </row>
    <row r="101" spans="1:110" s="3" customFormat="1" ht="23.25" customHeight="1" x14ac:dyDescent="0.2">
      <c r="A101" s="830"/>
      <c r="B101" s="831"/>
      <c r="C101" s="831"/>
      <c r="D101" s="831"/>
      <c r="E101" s="831"/>
      <c r="F101" s="831"/>
      <c r="G101" s="831"/>
      <c r="H101" s="831"/>
      <c r="I101" s="831"/>
      <c r="J101" s="831"/>
      <c r="K101" s="831"/>
      <c r="L101" s="831"/>
      <c r="M101" s="831"/>
      <c r="N101" s="831"/>
      <c r="O101" s="832"/>
      <c r="P101" s="785"/>
      <c r="Q101" s="785"/>
      <c r="R101" s="785"/>
      <c r="S101" s="785"/>
      <c r="T101" s="785"/>
      <c r="U101" s="785"/>
      <c r="V101" s="785"/>
      <c r="W101" s="785"/>
      <c r="X101" s="785"/>
      <c r="Y101" s="785"/>
      <c r="Z101" s="785"/>
      <c r="AA101" s="785"/>
      <c r="AB101" s="785"/>
      <c r="AC101" s="785"/>
      <c r="AD101" s="786"/>
      <c r="AE101" s="786"/>
      <c r="AF101" s="786"/>
      <c r="AG101" s="787"/>
      <c r="AH101" s="787"/>
      <c r="AI101" s="787"/>
      <c r="AJ101" s="787"/>
      <c r="AK101" s="788">
        <v>0</v>
      </c>
      <c r="AL101" s="789"/>
      <c r="AM101" s="789"/>
      <c r="AN101" s="789"/>
      <c r="AO101" s="789"/>
      <c r="AP101" s="790"/>
      <c r="AQ101" s="778">
        <f t="shared" si="4"/>
        <v>0</v>
      </c>
      <c r="AR101" s="778"/>
      <c r="AS101" s="778"/>
      <c r="AT101" s="778"/>
      <c r="AU101" s="778"/>
      <c r="AV101" s="778"/>
      <c r="AW101" s="778"/>
      <c r="AX101" s="778"/>
      <c r="AY101" s="791">
        <v>0</v>
      </c>
      <c r="AZ101" s="792"/>
      <c r="BA101" s="792"/>
      <c r="BB101" s="792"/>
      <c r="BC101" s="792"/>
      <c r="BD101" s="792"/>
      <c r="BE101" s="792"/>
      <c r="BF101" s="793"/>
      <c r="BG101" s="782">
        <v>0</v>
      </c>
      <c r="BH101" s="782"/>
      <c r="BI101" s="782"/>
      <c r="BJ101" s="782"/>
      <c r="BK101" s="782"/>
      <c r="BL101" s="782"/>
      <c r="BM101" s="782"/>
      <c r="BN101" s="782"/>
      <c r="BO101" s="791">
        <f t="shared" si="5"/>
        <v>0</v>
      </c>
      <c r="BP101" s="792"/>
      <c r="BQ101" s="792"/>
      <c r="BR101" s="792"/>
      <c r="BS101" s="792"/>
      <c r="BT101" s="792"/>
      <c r="BU101" s="792"/>
      <c r="BV101" s="793"/>
      <c r="BW101" s="782">
        <v>0</v>
      </c>
      <c r="BX101" s="782"/>
      <c r="BY101" s="782"/>
      <c r="BZ101" s="782"/>
      <c r="CA101" s="782"/>
      <c r="CB101" s="782"/>
      <c r="CC101" s="782"/>
      <c r="CD101" s="782"/>
      <c r="CE101" s="782">
        <v>0</v>
      </c>
      <c r="CF101" s="782"/>
      <c r="CG101" s="782"/>
      <c r="CH101" s="782"/>
      <c r="CI101" s="782"/>
      <c r="CJ101" s="782"/>
      <c r="CK101" s="782"/>
      <c r="CL101" s="782"/>
      <c r="CM101" s="782"/>
      <c r="CN101" s="782">
        <v>0</v>
      </c>
      <c r="CO101" s="782"/>
      <c r="CP101" s="782"/>
      <c r="CQ101" s="782"/>
      <c r="CR101" s="782"/>
      <c r="CS101" s="782"/>
      <c r="CT101" s="782"/>
      <c r="CU101" s="782"/>
      <c r="CV101" s="778">
        <f t="shared" si="6"/>
        <v>0</v>
      </c>
      <c r="CW101" s="778"/>
      <c r="CX101" s="778"/>
      <c r="CY101" s="778"/>
      <c r="CZ101" s="778"/>
      <c r="DA101" s="778"/>
      <c r="DB101" s="778"/>
      <c r="DC101" s="778"/>
      <c r="DD101" s="778"/>
      <c r="DE101" s="779"/>
    </row>
    <row r="102" spans="1:110" s="3" customFormat="1" ht="23.25" customHeight="1" x14ac:dyDescent="0.2">
      <c r="A102" s="783"/>
      <c r="B102" s="784"/>
      <c r="C102" s="784"/>
      <c r="D102" s="784"/>
      <c r="E102" s="784"/>
      <c r="F102" s="784"/>
      <c r="G102" s="784"/>
      <c r="H102" s="784"/>
      <c r="I102" s="784"/>
      <c r="J102" s="784"/>
      <c r="K102" s="784"/>
      <c r="L102" s="784"/>
      <c r="M102" s="784"/>
      <c r="N102" s="784"/>
      <c r="O102" s="784"/>
      <c r="P102" s="785"/>
      <c r="Q102" s="785"/>
      <c r="R102" s="785"/>
      <c r="S102" s="785"/>
      <c r="T102" s="785"/>
      <c r="U102" s="785"/>
      <c r="V102" s="785"/>
      <c r="W102" s="785"/>
      <c r="X102" s="785"/>
      <c r="Y102" s="785"/>
      <c r="Z102" s="785"/>
      <c r="AA102" s="785"/>
      <c r="AB102" s="785"/>
      <c r="AC102" s="785"/>
      <c r="AD102" s="786"/>
      <c r="AE102" s="786"/>
      <c r="AF102" s="786"/>
      <c r="AG102" s="787"/>
      <c r="AH102" s="787"/>
      <c r="AI102" s="787"/>
      <c r="AJ102" s="787"/>
      <c r="AK102" s="788">
        <v>0</v>
      </c>
      <c r="AL102" s="789"/>
      <c r="AM102" s="789"/>
      <c r="AN102" s="789"/>
      <c r="AO102" s="789"/>
      <c r="AP102" s="790"/>
      <c r="AQ102" s="778">
        <f t="shared" si="4"/>
        <v>0</v>
      </c>
      <c r="AR102" s="778"/>
      <c r="AS102" s="778"/>
      <c r="AT102" s="778"/>
      <c r="AU102" s="778"/>
      <c r="AV102" s="778"/>
      <c r="AW102" s="778"/>
      <c r="AX102" s="778"/>
      <c r="AY102" s="791">
        <v>0</v>
      </c>
      <c r="AZ102" s="792"/>
      <c r="BA102" s="792"/>
      <c r="BB102" s="792"/>
      <c r="BC102" s="792"/>
      <c r="BD102" s="792"/>
      <c r="BE102" s="792"/>
      <c r="BF102" s="793"/>
      <c r="BG102" s="782">
        <v>0</v>
      </c>
      <c r="BH102" s="782"/>
      <c r="BI102" s="782"/>
      <c r="BJ102" s="782"/>
      <c r="BK102" s="782"/>
      <c r="BL102" s="782"/>
      <c r="BM102" s="782"/>
      <c r="BN102" s="782"/>
      <c r="BO102" s="791">
        <f t="shared" si="5"/>
        <v>0</v>
      </c>
      <c r="BP102" s="792"/>
      <c r="BQ102" s="792"/>
      <c r="BR102" s="792"/>
      <c r="BS102" s="792"/>
      <c r="BT102" s="792"/>
      <c r="BU102" s="792"/>
      <c r="BV102" s="793"/>
      <c r="BW102" s="782">
        <v>0</v>
      </c>
      <c r="BX102" s="782"/>
      <c r="BY102" s="782"/>
      <c r="BZ102" s="782"/>
      <c r="CA102" s="782"/>
      <c r="CB102" s="782"/>
      <c r="CC102" s="782"/>
      <c r="CD102" s="782"/>
      <c r="CE102" s="782">
        <v>0</v>
      </c>
      <c r="CF102" s="782"/>
      <c r="CG102" s="782"/>
      <c r="CH102" s="782"/>
      <c r="CI102" s="782"/>
      <c r="CJ102" s="782"/>
      <c r="CK102" s="782"/>
      <c r="CL102" s="782"/>
      <c r="CM102" s="782"/>
      <c r="CN102" s="782">
        <v>0</v>
      </c>
      <c r="CO102" s="782"/>
      <c r="CP102" s="782"/>
      <c r="CQ102" s="782"/>
      <c r="CR102" s="782"/>
      <c r="CS102" s="782"/>
      <c r="CT102" s="782"/>
      <c r="CU102" s="782"/>
      <c r="CV102" s="778">
        <f t="shared" si="6"/>
        <v>0</v>
      </c>
      <c r="CW102" s="778"/>
      <c r="CX102" s="778"/>
      <c r="CY102" s="778"/>
      <c r="CZ102" s="778"/>
      <c r="DA102" s="778"/>
      <c r="DB102" s="778"/>
      <c r="DC102" s="778"/>
      <c r="DD102" s="778"/>
      <c r="DE102" s="779"/>
    </row>
    <row r="103" spans="1:110" s="3" customFormat="1" ht="23.25" customHeight="1" x14ac:dyDescent="0.2">
      <c r="A103" s="783"/>
      <c r="B103" s="784"/>
      <c r="C103" s="784"/>
      <c r="D103" s="784"/>
      <c r="E103" s="784"/>
      <c r="F103" s="784"/>
      <c r="G103" s="784"/>
      <c r="H103" s="784"/>
      <c r="I103" s="784"/>
      <c r="J103" s="784"/>
      <c r="K103" s="784"/>
      <c r="L103" s="784"/>
      <c r="M103" s="784"/>
      <c r="N103" s="784"/>
      <c r="O103" s="784"/>
      <c r="P103" s="785"/>
      <c r="Q103" s="785"/>
      <c r="R103" s="785"/>
      <c r="S103" s="785"/>
      <c r="T103" s="785"/>
      <c r="U103" s="785"/>
      <c r="V103" s="785"/>
      <c r="W103" s="785"/>
      <c r="X103" s="785"/>
      <c r="Y103" s="785"/>
      <c r="Z103" s="785"/>
      <c r="AA103" s="785"/>
      <c r="AB103" s="785"/>
      <c r="AC103" s="785"/>
      <c r="AD103" s="786"/>
      <c r="AE103" s="786"/>
      <c r="AF103" s="786"/>
      <c r="AG103" s="787"/>
      <c r="AH103" s="787"/>
      <c r="AI103" s="787"/>
      <c r="AJ103" s="787"/>
      <c r="AK103" s="788">
        <v>0</v>
      </c>
      <c r="AL103" s="789"/>
      <c r="AM103" s="789"/>
      <c r="AN103" s="789"/>
      <c r="AO103" s="789"/>
      <c r="AP103" s="790"/>
      <c r="AQ103" s="778">
        <f t="shared" si="4"/>
        <v>0</v>
      </c>
      <c r="AR103" s="778"/>
      <c r="AS103" s="778"/>
      <c r="AT103" s="778"/>
      <c r="AU103" s="778"/>
      <c r="AV103" s="778"/>
      <c r="AW103" s="778"/>
      <c r="AX103" s="778"/>
      <c r="AY103" s="791">
        <v>0</v>
      </c>
      <c r="AZ103" s="792"/>
      <c r="BA103" s="792"/>
      <c r="BB103" s="792"/>
      <c r="BC103" s="792"/>
      <c r="BD103" s="792"/>
      <c r="BE103" s="792"/>
      <c r="BF103" s="793"/>
      <c r="BG103" s="782">
        <v>0</v>
      </c>
      <c r="BH103" s="782"/>
      <c r="BI103" s="782"/>
      <c r="BJ103" s="782"/>
      <c r="BK103" s="782"/>
      <c r="BL103" s="782"/>
      <c r="BM103" s="782"/>
      <c r="BN103" s="782"/>
      <c r="BO103" s="791">
        <f t="shared" si="5"/>
        <v>0</v>
      </c>
      <c r="BP103" s="792"/>
      <c r="BQ103" s="792"/>
      <c r="BR103" s="792"/>
      <c r="BS103" s="792"/>
      <c r="BT103" s="792"/>
      <c r="BU103" s="792"/>
      <c r="BV103" s="793"/>
      <c r="BW103" s="782">
        <v>0</v>
      </c>
      <c r="BX103" s="782"/>
      <c r="BY103" s="782"/>
      <c r="BZ103" s="782"/>
      <c r="CA103" s="782"/>
      <c r="CB103" s="782"/>
      <c r="CC103" s="782"/>
      <c r="CD103" s="782"/>
      <c r="CE103" s="782">
        <v>0</v>
      </c>
      <c r="CF103" s="782"/>
      <c r="CG103" s="782"/>
      <c r="CH103" s="782"/>
      <c r="CI103" s="782"/>
      <c r="CJ103" s="782"/>
      <c r="CK103" s="782"/>
      <c r="CL103" s="782"/>
      <c r="CM103" s="782"/>
      <c r="CN103" s="782">
        <v>0</v>
      </c>
      <c r="CO103" s="782"/>
      <c r="CP103" s="782"/>
      <c r="CQ103" s="782"/>
      <c r="CR103" s="782"/>
      <c r="CS103" s="782"/>
      <c r="CT103" s="782"/>
      <c r="CU103" s="782"/>
      <c r="CV103" s="778">
        <f t="shared" si="6"/>
        <v>0</v>
      </c>
      <c r="CW103" s="778"/>
      <c r="CX103" s="778"/>
      <c r="CY103" s="778"/>
      <c r="CZ103" s="778"/>
      <c r="DA103" s="778"/>
      <c r="DB103" s="778"/>
      <c r="DC103" s="778"/>
      <c r="DD103" s="778"/>
      <c r="DE103" s="779"/>
    </row>
    <row r="104" spans="1:110" s="3" customFormat="1" ht="23.25" customHeight="1" x14ac:dyDescent="0.2">
      <c r="A104" s="830"/>
      <c r="B104" s="831"/>
      <c r="C104" s="831"/>
      <c r="D104" s="831"/>
      <c r="E104" s="831"/>
      <c r="F104" s="831"/>
      <c r="G104" s="831"/>
      <c r="H104" s="831"/>
      <c r="I104" s="831"/>
      <c r="J104" s="831"/>
      <c r="K104" s="831"/>
      <c r="L104" s="831"/>
      <c r="M104" s="831"/>
      <c r="N104" s="831"/>
      <c r="O104" s="832"/>
      <c r="P104" s="785"/>
      <c r="Q104" s="785"/>
      <c r="R104" s="785"/>
      <c r="S104" s="785"/>
      <c r="T104" s="785"/>
      <c r="U104" s="785"/>
      <c r="V104" s="785"/>
      <c r="W104" s="785"/>
      <c r="X104" s="785"/>
      <c r="Y104" s="785"/>
      <c r="Z104" s="785"/>
      <c r="AA104" s="785"/>
      <c r="AB104" s="785"/>
      <c r="AC104" s="785"/>
      <c r="AD104" s="786"/>
      <c r="AE104" s="786"/>
      <c r="AF104" s="786"/>
      <c r="AG104" s="787"/>
      <c r="AH104" s="787"/>
      <c r="AI104" s="787"/>
      <c r="AJ104" s="787"/>
      <c r="AK104" s="788">
        <v>0</v>
      </c>
      <c r="AL104" s="789"/>
      <c r="AM104" s="789"/>
      <c r="AN104" s="789"/>
      <c r="AO104" s="789"/>
      <c r="AP104" s="790"/>
      <c r="AQ104" s="778">
        <f t="shared" si="4"/>
        <v>0</v>
      </c>
      <c r="AR104" s="778"/>
      <c r="AS104" s="778"/>
      <c r="AT104" s="778"/>
      <c r="AU104" s="778"/>
      <c r="AV104" s="778"/>
      <c r="AW104" s="778"/>
      <c r="AX104" s="778"/>
      <c r="AY104" s="791">
        <v>0</v>
      </c>
      <c r="AZ104" s="792"/>
      <c r="BA104" s="792"/>
      <c r="BB104" s="792"/>
      <c r="BC104" s="792"/>
      <c r="BD104" s="792"/>
      <c r="BE104" s="792"/>
      <c r="BF104" s="793"/>
      <c r="BG104" s="782">
        <v>0</v>
      </c>
      <c r="BH104" s="782"/>
      <c r="BI104" s="782"/>
      <c r="BJ104" s="782"/>
      <c r="BK104" s="782"/>
      <c r="BL104" s="782"/>
      <c r="BM104" s="782"/>
      <c r="BN104" s="782"/>
      <c r="BO104" s="791">
        <f t="shared" si="5"/>
        <v>0</v>
      </c>
      <c r="BP104" s="792"/>
      <c r="BQ104" s="792"/>
      <c r="BR104" s="792"/>
      <c r="BS104" s="792"/>
      <c r="BT104" s="792"/>
      <c r="BU104" s="792"/>
      <c r="BV104" s="793"/>
      <c r="BW104" s="782">
        <v>0</v>
      </c>
      <c r="BX104" s="782"/>
      <c r="BY104" s="782"/>
      <c r="BZ104" s="782"/>
      <c r="CA104" s="782"/>
      <c r="CB104" s="782"/>
      <c r="CC104" s="782"/>
      <c r="CD104" s="782"/>
      <c r="CE104" s="782">
        <v>0</v>
      </c>
      <c r="CF104" s="782"/>
      <c r="CG104" s="782"/>
      <c r="CH104" s="782"/>
      <c r="CI104" s="782"/>
      <c r="CJ104" s="782"/>
      <c r="CK104" s="782"/>
      <c r="CL104" s="782"/>
      <c r="CM104" s="782"/>
      <c r="CN104" s="782">
        <v>0</v>
      </c>
      <c r="CO104" s="782"/>
      <c r="CP104" s="782"/>
      <c r="CQ104" s="782"/>
      <c r="CR104" s="782"/>
      <c r="CS104" s="782"/>
      <c r="CT104" s="782"/>
      <c r="CU104" s="782"/>
      <c r="CV104" s="778">
        <f t="shared" si="6"/>
        <v>0</v>
      </c>
      <c r="CW104" s="778"/>
      <c r="CX104" s="778"/>
      <c r="CY104" s="778"/>
      <c r="CZ104" s="778"/>
      <c r="DA104" s="778"/>
      <c r="DB104" s="778"/>
      <c r="DC104" s="778"/>
      <c r="DD104" s="778"/>
      <c r="DE104" s="779"/>
    </row>
    <row r="105" spans="1:110" s="3" customFormat="1" ht="23.25" customHeight="1" x14ac:dyDescent="0.2">
      <c r="A105" s="830"/>
      <c r="B105" s="831"/>
      <c r="C105" s="831"/>
      <c r="D105" s="831"/>
      <c r="E105" s="831"/>
      <c r="F105" s="831"/>
      <c r="G105" s="831"/>
      <c r="H105" s="831"/>
      <c r="I105" s="831"/>
      <c r="J105" s="831"/>
      <c r="K105" s="831"/>
      <c r="L105" s="831"/>
      <c r="M105" s="831"/>
      <c r="N105" s="831"/>
      <c r="O105" s="832"/>
      <c r="P105" s="785"/>
      <c r="Q105" s="785"/>
      <c r="R105" s="785"/>
      <c r="S105" s="785"/>
      <c r="T105" s="785"/>
      <c r="U105" s="785"/>
      <c r="V105" s="785"/>
      <c r="W105" s="785"/>
      <c r="X105" s="785"/>
      <c r="Y105" s="785"/>
      <c r="Z105" s="785"/>
      <c r="AA105" s="785"/>
      <c r="AB105" s="785"/>
      <c r="AC105" s="785"/>
      <c r="AD105" s="786"/>
      <c r="AE105" s="786"/>
      <c r="AF105" s="786"/>
      <c r="AG105" s="787"/>
      <c r="AH105" s="787"/>
      <c r="AI105" s="787"/>
      <c r="AJ105" s="787"/>
      <c r="AK105" s="788">
        <v>0</v>
      </c>
      <c r="AL105" s="789"/>
      <c r="AM105" s="789"/>
      <c r="AN105" s="789"/>
      <c r="AO105" s="789"/>
      <c r="AP105" s="790"/>
      <c r="AQ105" s="846">
        <f t="shared" si="4"/>
        <v>0</v>
      </c>
      <c r="AR105" s="846"/>
      <c r="AS105" s="846"/>
      <c r="AT105" s="846"/>
      <c r="AU105" s="846"/>
      <c r="AV105" s="846"/>
      <c r="AW105" s="846"/>
      <c r="AX105" s="846"/>
      <c r="AY105" s="791">
        <v>0</v>
      </c>
      <c r="AZ105" s="792"/>
      <c r="BA105" s="792"/>
      <c r="BB105" s="792"/>
      <c r="BC105" s="792"/>
      <c r="BD105" s="792"/>
      <c r="BE105" s="792"/>
      <c r="BF105" s="793"/>
      <c r="BG105" s="845">
        <v>0</v>
      </c>
      <c r="BH105" s="845"/>
      <c r="BI105" s="845"/>
      <c r="BJ105" s="845"/>
      <c r="BK105" s="845"/>
      <c r="BL105" s="845"/>
      <c r="BM105" s="845"/>
      <c r="BN105" s="845"/>
      <c r="BO105" s="791">
        <f t="shared" si="5"/>
        <v>0</v>
      </c>
      <c r="BP105" s="792"/>
      <c r="BQ105" s="792"/>
      <c r="BR105" s="792"/>
      <c r="BS105" s="792"/>
      <c r="BT105" s="792"/>
      <c r="BU105" s="792"/>
      <c r="BV105" s="793"/>
      <c r="BW105" s="845">
        <v>0</v>
      </c>
      <c r="BX105" s="845"/>
      <c r="BY105" s="845"/>
      <c r="BZ105" s="845"/>
      <c r="CA105" s="845"/>
      <c r="CB105" s="845"/>
      <c r="CC105" s="845"/>
      <c r="CD105" s="845"/>
      <c r="CE105" s="845">
        <v>0</v>
      </c>
      <c r="CF105" s="845"/>
      <c r="CG105" s="845"/>
      <c r="CH105" s="845"/>
      <c r="CI105" s="845"/>
      <c r="CJ105" s="845"/>
      <c r="CK105" s="845"/>
      <c r="CL105" s="845"/>
      <c r="CM105" s="845"/>
      <c r="CN105" s="845">
        <v>0</v>
      </c>
      <c r="CO105" s="845"/>
      <c r="CP105" s="845"/>
      <c r="CQ105" s="845"/>
      <c r="CR105" s="845"/>
      <c r="CS105" s="845"/>
      <c r="CT105" s="845"/>
      <c r="CU105" s="845"/>
      <c r="CV105" s="846">
        <f t="shared" si="6"/>
        <v>0</v>
      </c>
      <c r="CW105" s="846"/>
      <c r="CX105" s="846"/>
      <c r="CY105" s="846"/>
      <c r="CZ105" s="846"/>
      <c r="DA105" s="846"/>
      <c r="DB105" s="846"/>
      <c r="DC105" s="846"/>
      <c r="DD105" s="846"/>
      <c r="DE105" s="847"/>
    </row>
    <row r="106" spans="1:110" s="3" customFormat="1" ht="23.25" customHeight="1" x14ac:dyDescent="0.2">
      <c r="A106" s="783"/>
      <c r="B106" s="784"/>
      <c r="C106" s="784"/>
      <c r="D106" s="784"/>
      <c r="E106" s="784"/>
      <c r="F106" s="784"/>
      <c r="G106" s="784"/>
      <c r="H106" s="784"/>
      <c r="I106" s="784"/>
      <c r="J106" s="784"/>
      <c r="K106" s="784"/>
      <c r="L106" s="784"/>
      <c r="M106" s="784"/>
      <c r="N106" s="784"/>
      <c r="O106" s="784"/>
      <c r="P106" s="785"/>
      <c r="Q106" s="785"/>
      <c r="R106" s="785"/>
      <c r="S106" s="785"/>
      <c r="T106" s="785"/>
      <c r="U106" s="785"/>
      <c r="V106" s="785"/>
      <c r="W106" s="785"/>
      <c r="X106" s="785"/>
      <c r="Y106" s="785"/>
      <c r="Z106" s="785"/>
      <c r="AA106" s="785"/>
      <c r="AB106" s="785"/>
      <c r="AC106" s="785"/>
      <c r="AD106" s="786"/>
      <c r="AE106" s="786"/>
      <c r="AF106" s="786"/>
      <c r="AG106" s="787"/>
      <c r="AH106" s="787"/>
      <c r="AI106" s="787"/>
      <c r="AJ106" s="787"/>
      <c r="AK106" s="788">
        <v>0</v>
      </c>
      <c r="AL106" s="789"/>
      <c r="AM106" s="789"/>
      <c r="AN106" s="789"/>
      <c r="AO106" s="789"/>
      <c r="AP106" s="790"/>
      <c r="AQ106" s="778">
        <f t="shared" si="4"/>
        <v>0</v>
      </c>
      <c r="AR106" s="778"/>
      <c r="AS106" s="778"/>
      <c r="AT106" s="778"/>
      <c r="AU106" s="778"/>
      <c r="AV106" s="778"/>
      <c r="AW106" s="778"/>
      <c r="AX106" s="778"/>
      <c r="AY106" s="791">
        <v>0</v>
      </c>
      <c r="AZ106" s="792"/>
      <c r="BA106" s="792"/>
      <c r="BB106" s="792"/>
      <c r="BC106" s="792"/>
      <c r="BD106" s="792"/>
      <c r="BE106" s="792"/>
      <c r="BF106" s="793"/>
      <c r="BG106" s="782">
        <v>0</v>
      </c>
      <c r="BH106" s="782"/>
      <c r="BI106" s="782"/>
      <c r="BJ106" s="782"/>
      <c r="BK106" s="782"/>
      <c r="BL106" s="782"/>
      <c r="BM106" s="782"/>
      <c r="BN106" s="782"/>
      <c r="BO106" s="791">
        <f t="shared" si="5"/>
        <v>0</v>
      </c>
      <c r="BP106" s="792"/>
      <c r="BQ106" s="792"/>
      <c r="BR106" s="792"/>
      <c r="BS106" s="792"/>
      <c r="BT106" s="792"/>
      <c r="BU106" s="792"/>
      <c r="BV106" s="793"/>
      <c r="BW106" s="782">
        <v>0</v>
      </c>
      <c r="BX106" s="782"/>
      <c r="BY106" s="782"/>
      <c r="BZ106" s="782"/>
      <c r="CA106" s="782"/>
      <c r="CB106" s="782"/>
      <c r="CC106" s="782"/>
      <c r="CD106" s="782"/>
      <c r="CE106" s="782">
        <v>0</v>
      </c>
      <c r="CF106" s="782"/>
      <c r="CG106" s="782"/>
      <c r="CH106" s="782"/>
      <c r="CI106" s="782"/>
      <c r="CJ106" s="782"/>
      <c r="CK106" s="782"/>
      <c r="CL106" s="782"/>
      <c r="CM106" s="782"/>
      <c r="CN106" s="782">
        <v>0</v>
      </c>
      <c r="CO106" s="782"/>
      <c r="CP106" s="782"/>
      <c r="CQ106" s="782"/>
      <c r="CR106" s="782"/>
      <c r="CS106" s="782"/>
      <c r="CT106" s="782"/>
      <c r="CU106" s="782"/>
      <c r="CV106" s="778">
        <f t="shared" si="6"/>
        <v>0</v>
      </c>
      <c r="CW106" s="778"/>
      <c r="CX106" s="778"/>
      <c r="CY106" s="778"/>
      <c r="CZ106" s="778"/>
      <c r="DA106" s="778"/>
      <c r="DB106" s="778"/>
      <c r="DC106" s="778"/>
      <c r="DD106" s="778"/>
      <c r="DE106" s="779"/>
    </row>
    <row r="107" spans="1:110" s="3" customFormat="1" ht="23.25" customHeight="1" x14ac:dyDescent="0.2">
      <c r="A107" s="783"/>
      <c r="B107" s="784"/>
      <c r="C107" s="784"/>
      <c r="D107" s="784"/>
      <c r="E107" s="784"/>
      <c r="F107" s="784"/>
      <c r="G107" s="784"/>
      <c r="H107" s="784"/>
      <c r="I107" s="784"/>
      <c r="J107" s="784"/>
      <c r="K107" s="784"/>
      <c r="L107" s="784"/>
      <c r="M107" s="784"/>
      <c r="N107" s="784"/>
      <c r="O107" s="784"/>
      <c r="P107" s="785"/>
      <c r="Q107" s="785"/>
      <c r="R107" s="785"/>
      <c r="S107" s="785"/>
      <c r="T107" s="785"/>
      <c r="U107" s="785"/>
      <c r="V107" s="785"/>
      <c r="W107" s="785"/>
      <c r="X107" s="785"/>
      <c r="Y107" s="785"/>
      <c r="Z107" s="785"/>
      <c r="AA107" s="785"/>
      <c r="AB107" s="785"/>
      <c r="AC107" s="785"/>
      <c r="AD107" s="786"/>
      <c r="AE107" s="786"/>
      <c r="AF107" s="786"/>
      <c r="AG107" s="787"/>
      <c r="AH107" s="787"/>
      <c r="AI107" s="787"/>
      <c r="AJ107" s="787"/>
      <c r="AK107" s="788">
        <v>0</v>
      </c>
      <c r="AL107" s="789"/>
      <c r="AM107" s="789"/>
      <c r="AN107" s="789"/>
      <c r="AO107" s="789"/>
      <c r="AP107" s="790"/>
      <c r="AQ107" s="778">
        <v>0</v>
      </c>
      <c r="AR107" s="778"/>
      <c r="AS107" s="778"/>
      <c r="AT107" s="778"/>
      <c r="AU107" s="778"/>
      <c r="AV107" s="778"/>
      <c r="AW107" s="778"/>
      <c r="AX107" s="778"/>
      <c r="AY107" s="791">
        <v>0</v>
      </c>
      <c r="AZ107" s="792"/>
      <c r="BA107" s="792"/>
      <c r="BB107" s="792"/>
      <c r="BC107" s="792"/>
      <c r="BD107" s="792"/>
      <c r="BE107" s="792"/>
      <c r="BF107" s="793"/>
      <c r="BG107" s="782">
        <v>0</v>
      </c>
      <c r="BH107" s="782"/>
      <c r="BI107" s="782"/>
      <c r="BJ107" s="782"/>
      <c r="BK107" s="782"/>
      <c r="BL107" s="782"/>
      <c r="BM107" s="782"/>
      <c r="BN107" s="782"/>
      <c r="BO107" s="791">
        <v>0</v>
      </c>
      <c r="BP107" s="792"/>
      <c r="BQ107" s="792"/>
      <c r="BR107" s="792"/>
      <c r="BS107" s="792"/>
      <c r="BT107" s="792"/>
      <c r="BU107" s="792"/>
      <c r="BV107" s="793"/>
      <c r="BW107" s="782">
        <v>0</v>
      </c>
      <c r="BX107" s="782"/>
      <c r="BY107" s="782"/>
      <c r="BZ107" s="782"/>
      <c r="CA107" s="782"/>
      <c r="CB107" s="782"/>
      <c r="CC107" s="782"/>
      <c r="CD107" s="782"/>
      <c r="CE107" s="782">
        <v>0</v>
      </c>
      <c r="CF107" s="782"/>
      <c r="CG107" s="782"/>
      <c r="CH107" s="782"/>
      <c r="CI107" s="782"/>
      <c r="CJ107" s="782"/>
      <c r="CK107" s="782"/>
      <c r="CL107" s="782"/>
      <c r="CM107" s="782"/>
      <c r="CN107" s="782">
        <v>0</v>
      </c>
      <c r="CO107" s="782"/>
      <c r="CP107" s="782"/>
      <c r="CQ107" s="782"/>
      <c r="CR107" s="782"/>
      <c r="CS107" s="782"/>
      <c r="CT107" s="782"/>
      <c r="CU107" s="782"/>
      <c r="CV107" s="778">
        <v>0</v>
      </c>
      <c r="CW107" s="778"/>
      <c r="CX107" s="778"/>
      <c r="CY107" s="778"/>
      <c r="CZ107" s="778"/>
      <c r="DA107" s="778"/>
      <c r="DB107" s="778"/>
      <c r="DC107" s="778"/>
      <c r="DD107" s="778"/>
      <c r="DE107" s="779"/>
    </row>
    <row r="108" spans="1:110" s="3" customFormat="1" ht="23.25" customHeight="1" thickBot="1" x14ac:dyDescent="0.25">
      <c r="A108" s="783"/>
      <c r="B108" s="784"/>
      <c r="C108" s="784"/>
      <c r="D108" s="784"/>
      <c r="E108" s="784"/>
      <c r="F108" s="784"/>
      <c r="G108" s="784"/>
      <c r="H108" s="784"/>
      <c r="I108" s="784"/>
      <c r="J108" s="784"/>
      <c r="K108" s="784"/>
      <c r="L108" s="784"/>
      <c r="M108" s="784"/>
      <c r="N108" s="784"/>
      <c r="O108" s="784"/>
      <c r="P108" s="785"/>
      <c r="Q108" s="785"/>
      <c r="R108" s="785"/>
      <c r="S108" s="785"/>
      <c r="T108" s="785"/>
      <c r="U108" s="785"/>
      <c r="V108" s="785"/>
      <c r="W108" s="785"/>
      <c r="X108" s="785"/>
      <c r="Y108" s="785"/>
      <c r="Z108" s="785"/>
      <c r="AA108" s="785"/>
      <c r="AB108" s="785"/>
      <c r="AC108" s="785"/>
      <c r="AD108" s="786"/>
      <c r="AE108" s="786"/>
      <c r="AF108" s="786"/>
      <c r="AG108" s="787"/>
      <c r="AH108" s="787"/>
      <c r="AI108" s="787"/>
      <c r="AJ108" s="787"/>
      <c r="AK108" s="859">
        <v>0</v>
      </c>
      <c r="AL108" s="860"/>
      <c r="AM108" s="860"/>
      <c r="AN108" s="860"/>
      <c r="AO108" s="860"/>
      <c r="AP108" s="861"/>
      <c r="AQ108" s="778">
        <f>AG108*AK108*12</f>
        <v>0</v>
      </c>
      <c r="AR108" s="778"/>
      <c r="AS108" s="778"/>
      <c r="AT108" s="778"/>
      <c r="AU108" s="778"/>
      <c r="AV108" s="778"/>
      <c r="AW108" s="778"/>
      <c r="AX108" s="778"/>
      <c r="AY108" s="791">
        <v>0</v>
      </c>
      <c r="AZ108" s="792"/>
      <c r="BA108" s="792"/>
      <c r="BB108" s="792"/>
      <c r="BC108" s="792"/>
      <c r="BD108" s="792"/>
      <c r="BE108" s="792"/>
      <c r="BF108" s="793"/>
      <c r="BG108" s="782">
        <v>0</v>
      </c>
      <c r="BH108" s="782"/>
      <c r="BI108" s="782"/>
      <c r="BJ108" s="782"/>
      <c r="BK108" s="782"/>
      <c r="BL108" s="782"/>
      <c r="BM108" s="782"/>
      <c r="BN108" s="782"/>
      <c r="BO108" s="851">
        <f>AQ108/365*50</f>
        <v>0</v>
      </c>
      <c r="BP108" s="852"/>
      <c r="BQ108" s="852"/>
      <c r="BR108" s="852"/>
      <c r="BS108" s="852"/>
      <c r="BT108" s="852"/>
      <c r="BU108" s="852"/>
      <c r="BV108" s="853"/>
      <c r="BW108" s="782">
        <v>0</v>
      </c>
      <c r="BX108" s="782"/>
      <c r="BY108" s="782"/>
      <c r="BZ108" s="782"/>
      <c r="CA108" s="782"/>
      <c r="CB108" s="782"/>
      <c r="CC108" s="782"/>
      <c r="CD108" s="782"/>
      <c r="CE108" s="782">
        <v>0</v>
      </c>
      <c r="CF108" s="782"/>
      <c r="CG108" s="782"/>
      <c r="CH108" s="782"/>
      <c r="CI108" s="782"/>
      <c r="CJ108" s="782"/>
      <c r="CK108" s="782"/>
      <c r="CL108" s="782"/>
      <c r="CM108" s="782"/>
      <c r="CN108" s="782">
        <v>0</v>
      </c>
      <c r="CO108" s="782"/>
      <c r="CP108" s="782"/>
      <c r="CQ108" s="782"/>
      <c r="CR108" s="782"/>
      <c r="CS108" s="782"/>
      <c r="CT108" s="782"/>
      <c r="CU108" s="782"/>
      <c r="CV108" s="778">
        <f>SUM(AQ108:CU108)</f>
        <v>0</v>
      </c>
      <c r="CW108" s="778"/>
      <c r="CX108" s="778"/>
      <c r="CY108" s="778"/>
      <c r="CZ108" s="778"/>
      <c r="DA108" s="778"/>
      <c r="DB108" s="778"/>
      <c r="DC108" s="778"/>
      <c r="DD108" s="778"/>
      <c r="DE108" s="779"/>
    </row>
    <row r="109" spans="1:110" s="3" customFormat="1" ht="24.95" customHeight="1" thickBot="1" x14ac:dyDescent="0.3">
      <c r="A109" s="854" t="s">
        <v>1046</v>
      </c>
      <c r="B109" s="855"/>
      <c r="C109" s="855"/>
      <c r="D109" s="855"/>
      <c r="E109" s="855"/>
      <c r="F109" s="855"/>
      <c r="G109" s="855"/>
      <c r="H109" s="855"/>
      <c r="I109" s="855"/>
      <c r="J109" s="855"/>
      <c r="K109" s="855"/>
      <c r="L109" s="855"/>
      <c r="M109" s="855"/>
      <c r="N109" s="855"/>
      <c r="O109" s="855"/>
      <c r="P109" s="855"/>
      <c r="Q109" s="855"/>
      <c r="R109" s="855"/>
      <c r="S109" s="855"/>
      <c r="T109" s="855"/>
      <c r="U109" s="855"/>
      <c r="V109" s="855"/>
      <c r="W109" s="855"/>
      <c r="X109" s="855"/>
      <c r="Y109" s="855"/>
      <c r="Z109" s="855"/>
      <c r="AA109" s="855"/>
      <c r="AB109" s="855"/>
      <c r="AC109" s="855"/>
      <c r="AD109" s="855"/>
      <c r="AE109" s="855"/>
      <c r="AF109" s="856"/>
      <c r="AG109" s="857">
        <f>SUM(AG8:AJ108)</f>
        <v>13</v>
      </c>
      <c r="AH109" s="857"/>
      <c r="AI109" s="857"/>
      <c r="AJ109" s="857"/>
      <c r="AK109" s="858">
        <f>SUM(AK8:AP108)</f>
        <v>51227</v>
      </c>
      <c r="AL109" s="858"/>
      <c r="AM109" s="858"/>
      <c r="AN109" s="858"/>
      <c r="AO109" s="858"/>
      <c r="AP109" s="858"/>
      <c r="AQ109" s="849">
        <f>SUM(AQ8:AX108)</f>
        <v>802404</v>
      </c>
      <c r="AR109" s="849"/>
      <c r="AS109" s="849"/>
      <c r="AT109" s="849"/>
      <c r="AU109" s="849"/>
      <c r="AV109" s="849"/>
      <c r="AW109" s="849"/>
      <c r="AX109" s="849"/>
      <c r="AY109" s="849">
        <f>SUM(AY8:BF108)</f>
        <v>0</v>
      </c>
      <c r="AZ109" s="849"/>
      <c r="BA109" s="849"/>
      <c r="BB109" s="849"/>
      <c r="BC109" s="849"/>
      <c r="BD109" s="849"/>
      <c r="BE109" s="849"/>
      <c r="BF109" s="849"/>
      <c r="BG109" s="849">
        <f>SUM(BG8:BN108)</f>
        <v>0</v>
      </c>
      <c r="BH109" s="849"/>
      <c r="BI109" s="849"/>
      <c r="BJ109" s="849"/>
      <c r="BK109" s="849"/>
      <c r="BL109" s="849"/>
      <c r="BM109" s="849"/>
      <c r="BN109" s="849"/>
      <c r="BO109" s="849">
        <f>SUM(BO8:BV108)</f>
        <v>109918.35616438354</v>
      </c>
      <c r="BP109" s="849"/>
      <c r="BQ109" s="849"/>
      <c r="BR109" s="849"/>
      <c r="BS109" s="849"/>
      <c r="BT109" s="849"/>
      <c r="BU109" s="849"/>
      <c r="BV109" s="849"/>
      <c r="BW109" s="849">
        <f>SUM(BW8:CD108)</f>
        <v>0</v>
      </c>
      <c r="BX109" s="849"/>
      <c r="BY109" s="849"/>
      <c r="BZ109" s="849"/>
      <c r="CA109" s="849"/>
      <c r="CB109" s="849"/>
      <c r="CC109" s="849"/>
      <c r="CD109" s="849"/>
      <c r="CE109" s="849">
        <f>SUM(CE8:CM108)</f>
        <v>0</v>
      </c>
      <c r="CF109" s="849"/>
      <c r="CG109" s="849"/>
      <c r="CH109" s="849"/>
      <c r="CI109" s="849"/>
      <c r="CJ109" s="849"/>
      <c r="CK109" s="849"/>
      <c r="CL109" s="849"/>
      <c r="CM109" s="849"/>
      <c r="CN109" s="849">
        <f>SUM(CN8:CU108)</f>
        <v>0</v>
      </c>
      <c r="CO109" s="849"/>
      <c r="CP109" s="849"/>
      <c r="CQ109" s="849"/>
      <c r="CR109" s="849"/>
      <c r="CS109" s="849"/>
      <c r="CT109" s="849"/>
      <c r="CU109" s="849"/>
      <c r="CV109" s="849">
        <f>SUM(CV8:DE108)</f>
        <v>912322.35616438347</v>
      </c>
      <c r="CW109" s="849"/>
      <c r="CX109" s="849"/>
      <c r="CY109" s="849"/>
      <c r="CZ109" s="849"/>
      <c r="DA109" s="849"/>
      <c r="DB109" s="849"/>
      <c r="DC109" s="849"/>
      <c r="DD109" s="849"/>
      <c r="DE109" s="850"/>
      <c r="DF109" s="35"/>
    </row>
    <row r="110" spans="1:110" s="3" customFormat="1" ht="24.95" customHeight="1" x14ac:dyDescent="0.2">
      <c r="BO110" s="780"/>
      <c r="BP110" s="781"/>
      <c r="BQ110" s="781"/>
      <c r="BR110" s="781"/>
      <c r="BS110" s="781"/>
      <c r="BT110" s="781"/>
      <c r="BU110" s="781"/>
      <c r="BV110" s="781"/>
    </row>
    <row r="111" spans="1:110" s="3" customFormat="1" ht="12.75" x14ac:dyDescent="0.2"/>
    <row r="112" spans="1:110"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sheetData>
  <sheetProtection formatCells="0" formatColumns="0" formatRows="0" insertRows="0"/>
  <mergeCells count="1351">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s>
  <printOptions horizontalCentered="1"/>
  <pageMargins left="0.98425196850393704" right="0.19685039370078741" top="0.31496062992125984" bottom="0.51" header="0.23622047244094491" footer="0.19685039370078741"/>
  <pageSetup paperSize="5" scale="79" orientation="landscape" r:id="rId1"/>
  <headerFooter>
    <oddFooter>&amp;L&amp;"-,Cursiva"     Ejercicio Fiscal 2018&amp;RPágina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23"/>
  <sheetViews>
    <sheetView showGridLines="0" topLeftCell="A31" workbookViewId="0">
      <selection activeCell="D21" sqref="D21"/>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869" t="s">
        <v>1789</v>
      </c>
      <c r="B1" s="870"/>
      <c r="C1" s="870"/>
      <c r="D1" s="871"/>
    </row>
    <row r="2" spans="1:5" s="110" customFormat="1" ht="24" customHeight="1" x14ac:dyDescent="0.25">
      <c r="A2" s="866" t="str">
        <f>'Objetivos PMD'!$B$3</f>
        <v>Sistema DIF de Villa Guerrero, Jalisco</v>
      </c>
      <c r="B2" s="867"/>
      <c r="C2" s="867"/>
      <c r="D2" s="868"/>
    </row>
    <row r="3" spans="1:5" s="110" customFormat="1" ht="6.75" customHeight="1" x14ac:dyDescent="0.25">
      <c r="A3" s="176"/>
      <c r="D3" s="189"/>
    </row>
    <row r="4" spans="1:5" s="178" customFormat="1" ht="15.75" x14ac:dyDescent="0.25">
      <c r="A4" s="862" t="s">
        <v>759</v>
      </c>
      <c r="B4" s="864" t="s">
        <v>760</v>
      </c>
      <c r="C4" s="864" t="s">
        <v>761</v>
      </c>
      <c r="D4" s="441" t="s">
        <v>1307</v>
      </c>
      <c r="E4" s="177"/>
    </row>
    <row r="5" spans="1:5" s="180" customFormat="1" ht="15.75" x14ac:dyDescent="0.25">
      <c r="A5" s="863"/>
      <c r="B5" s="865"/>
      <c r="C5" s="865"/>
      <c r="D5" s="442" t="s">
        <v>345</v>
      </c>
      <c r="E5" s="179"/>
    </row>
    <row r="6" spans="1:5" s="183" customFormat="1" ht="25.5" customHeight="1" x14ac:dyDescent="0.25">
      <c r="A6" s="181" t="s">
        <v>762</v>
      </c>
      <c r="B6" s="173">
        <v>0</v>
      </c>
      <c r="C6" s="174" t="s">
        <v>763</v>
      </c>
      <c r="D6" s="187">
        <v>0</v>
      </c>
      <c r="E6" s="182"/>
    </row>
    <row r="7" spans="1:5" s="183" customFormat="1" ht="25.5" customHeight="1" x14ac:dyDescent="0.25">
      <c r="A7" s="181" t="s">
        <v>764</v>
      </c>
      <c r="B7" s="173">
        <v>0</v>
      </c>
      <c r="C7" s="174" t="s">
        <v>765</v>
      </c>
      <c r="D7" s="188">
        <v>0</v>
      </c>
      <c r="E7" s="182"/>
    </row>
    <row r="8" spans="1:5" s="183" customFormat="1" ht="25.5" customHeight="1" x14ac:dyDescent="0.25">
      <c r="A8" s="181" t="s">
        <v>766</v>
      </c>
      <c r="B8" s="173">
        <v>0</v>
      </c>
      <c r="C8" s="174" t="s">
        <v>767</v>
      </c>
      <c r="D8" s="188">
        <v>0</v>
      </c>
      <c r="E8" s="182"/>
    </row>
    <row r="9" spans="1:5" s="183" customFormat="1" ht="25.5" customHeight="1" x14ac:dyDescent="0.25">
      <c r="A9" s="181" t="s">
        <v>768</v>
      </c>
      <c r="B9" s="173">
        <v>1</v>
      </c>
      <c r="C9" s="174" t="s">
        <v>769</v>
      </c>
      <c r="D9" s="188">
        <v>0</v>
      </c>
      <c r="E9" s="182"/>
    </row>
    <row r="10" spans="1:5" s="183" customFormat="1" ht="25.5" customHeight="1" x14ac:dyDescent="0.25">
      <c r="A10" s="181" t="s">
        <v>768</v>
      </c>
      <c r="B10" s="173">
        <v>2</v>
      </c>
      <c r="C10" s="174" t="s">
        <v>1308</v>
      </c>
      <c r="D10" s="188">
        <v>0</v>
      </c>
      <c r="E10" s="182"/>
    </row>
    <row r="11" spans="1:5" s="183" customFormat="1" ht="25.5" customHeight="1" x14ac:dyDescent="0.25">
      <c r="A11" s="181" t="s">
        <v>768</v>
      </c>
      <c r="B11" s="173">
        <v>3</v>
      </c>
      <c r="C11" s="174" t="s">
        <v>1309</v>
      </c>
      <c r="D11" s="188">
        <v>0</v>
      </c>
      <c r="E11" s="182"/>
    </row>
    <row r="12" spans="1:5" s="183" customFormat="1" ht="25.5" customHeight="1" x14ac:dyDescent="0.25">
      <c r="A12" s="181" t="s">
        <v>768</v>
      </c>
      <c r="B12" s="173">
        <v>4</v>
      </c>
      <c r="C12" s="174" t="s">
        <v>1310</v>
      </c>
      <c r="D12" s="188">
        <v>0</v>
      </c>
      <c r="E12" s="182"/>
    </row>
    <row r="13" spans="1:5" s="183" customFormat="1" ht="25.5" customHeight="1" x14ac:dyDescent="0.25">
      <c r="A13" s="181" t="s">
        <v>768</v>
      </c>
      <c r="B13" s="173">
        <v>5</v>
      </c>
      <c r="C13" s="174" t="s">
        <v>1311</v>
      </c>
      <c r="D13" s="188">
        <v>0</v>
      </c>
      <c r="E13" s="182"/>
    </row>
    <row r="14" spans="1:5" s="183" customFormat="1" ht="25.5" customHeight="1" x14ac:dyDescent="0.25">
      <c r="A14" s="181" t="s">
        <v>768</v>
      </c>
      <c r="B14" s="173">
        <v>6</v>
      </c>
      <c r="C14" s="174" t="s">
        <v>1312</v>
      </c>
      <c r="D14" s="188">
        <v>0</v>
      </c>
      <c r="E14" s="182"/>
    </row>
    <row r="15" spans="1:5" s="183" customFormat="1" ht="25.5" customHeight="1" x14ac:dyDescent="0.25">
      <c r="A15" s="181" t="s">
        <v>768</v>
      </c>
      <c r="B15" s="173">
        <v>7</v>
      </c>
      <c r="C15" s="174" t="s">
        <v>1313</v>
      </c>
      <c r="D15" s="188">
        <v>0</v>
      </c>
      <c r="E15" s="182"/>
    </row>
    <row r="16" spans="1:5" s="183" customFormat="1" ht="25.5" customHeight="1" x14ac:dyDescent="0.25">
      <c r="A16" s="181" t="s">
        <v>768</v>
      </c>
      <c r="B16" s="173">
        <v>8</v>
      </c>
      <c r="C16" s="174" t="s">
        <v>1314</v>
      </c>
      <c r="D16" s="188">
        <v>0</v>
      </c>
      <c r="E16" s="182"/>
    </row>
    <row r="17" spans="1:5" s="183" customFormat="1" ht="25.5" customHeight="1" x14ac:dyDescent="0.25">
      <c r="A17" s="181" t="s">
        <v>768</v>
      </c>
      <c r="B17" s="173">
        <v>9</v>
      </c>
      <c r="C17" s="175" t="s">
        <v>1315</v>
      </c>
      <c r="D17" s="188">
        <v>0</v>
      </c>
      <c r="E17" s="182"/>
    </row>
    <row r="18" spans="1:5" s="183" customFormat="1" ht="25.5" customHeight="1" x14ac:dyDescent="0.25">
      <c r="A18" s="181" t="s">
        <v>768</v>
      </c>
      <c r="B18" s="173">
        <v>10</v>
      </c>
      <c r="C18" s="174" t="s">
        <v>1316</v>
      </c>
      <c r="D18" s="188">
        <v>0</v>
      </c>
      <c r="E18" s="182"/>
    </row>
    <row r="19" spans="1:5" s="183" customFormat="1" ht="25.5" customHeight="1" x14ac:dyDescent="0.25">
      <c r="A19" s="181" t="s">
        <v>768</v>
      </c>
      <c r="B19" s="173">
        <v>11</v>
      </c>
      <c r="C19" s="174" t="s">
        <v>1317</v>
      </c>
      <c r="D19" s="188">
        <v>0</v>
      </c>
      <c r="E19" s="182"/>
    </row>
    <row r="20" spans="1:5" s="183" customFormat="1" ht="25.5" customHeight="1" x14ac:dyDescent="0.25">
      <c r="A20" s="181" t="s">
        <v>768</v>
      </c>
      <c r="B20" s="173">
        <v>12</v>
      </c>
      <c r="C20" s="174" t="s">
        <v>1318</v>
      </c>
      <c r="D20" s="188">
        <v>1404000</v>
      </c>
      <c r="E20" s="182"/>
    </row>
    <row r="21" spans="1:5" s="183" customFormat="1" ht="25.5" customHeight="1" x14ac:dyDescent="0.25">
      <c r="A21" s="181" t="s">
        <v>768</v>
      </c>
      <c r="B21" s="173">
        <v>13</v>
      </c>
      <c r="C21" s="174" t="s">
        <v>1319</v>
      </c>
      <c r="D21" s="188">
        <v>0</v>
      </c>
      <c r="E21" s="182"/>
    </row>
    <row r="22" spans="1:5" s="183" customFormat="1" ht="25.5" customHeight="1" x14ac:dyDescent="0.25">
      <c r="A22" s="181" t="s">
        <v>768</v>
      </c>
      <c r="B22" s="173">
        <v>14</v>
      </c>
      <c r="C22" s="174" t="s">
        <v>1320</v>
      </c>
      <c r="D22" s="188">
        <v>0</v>
      </c>
      <c r="E22" s="182"/>
    </row>
    <row r="23" spans="1:5" s="183" customFormat="1" ht="25.5" customHeight="1" x14ac:dyDescent="0.25">
      <c r="A23" s="181" t="s">
        <v>768</v>
      </c>
      <c r="B23" s="173">
        <v>15</v>
      </c>
      <c r="C23" s="174" t="s">
        <v>1321</v>
      </c>
      <c r="D23" s="188">
        <v>0</v>
      </c>
      <c r="E23" s="182"/>
    </row>
    <row r="24" spans="1:5" s="183" customFormat="1" ht="25.5" customHeight="1" x14ac:dyDescent="0.25">
      <c r="A24" s="181" t="s">
        <v>768</v>
      </c>
      <c r="B24" s="173">
        <v>16</v>
      </c>
      <c r="C24" s="174" t="s">
        <v>1322</v>
      </c>
      <c r="D24" s="188">
        <v>0</v>
      </c>
      <c r="E24" s="182"/>
    </row>
    <row r="25" spans="1:5" s="183" customFormat="1" ht="25.5" customHeight="1" x14ac:dyDescent="0.25">
      <c r="A25" s="181" t="s">
        <v>768</v>
      </c>
      <c r="B25" s="173">
        <v>17</v>
      </c>
      <c r="C25" s="174" t="s">
        <v>1323</v>
      </c>
      <c r="D25" s="188">
        <v>0</v>
      </c>
      <c r="E25" s="182"/>
    </row>
    <row r="26" spans="1:5" s="183" customFormat="1" ht="25.5" customHeight="1" x14ac:dyDescent="0.25">
      <c r="A26" s="181" t="s">
        <v>768</v>
      </c>
      <c r="B26" s="173">
        <v>18</v>
      </c>
      <c r="C26" s="174" t="s">
        <v>1324</v>
      </c>
      <c r="D26" s="187">
        <v>0</v>
      </c>
      <c r="E26" s="182"/>
    </row>
    <row r="27" spans="1:5" s="183" customFormat="1" ht="25.5" customHeight="1" x14ac:dyDescent="0.25">
      <c r="A27" s="181" t="s">
        <v>768</v>
      </c>
      <c r="B27" s="173">
        <v>19</v>
      </c>
      <c r="C27" s="174" t="s">
        <v>1325</v>
      </c>
      <c r="D27" s="187">
        <v>0</v>
      </c>
      <c r="E27" s="182"/>
    </row>
    <row r="28" spans="1:5" s="183" customFormat="1" ht="25.5" customHeight="1" x14ac:dyDescent="0.25">
      <c r="A28" s="181"/>
      <c r="B28" s="173"/>
      <c r="C28" s="174"/>
      <c r="D28" s="187">
        <v>0</v>
      </c>
      <c r="E28" s="182"/>
    </row>
    <row r="29" spans="1:5" s="183" customFormat="1" ht="25.5" customHeight="1" x14ac:dyDescent="0.25">
      <c r="A29" s="181"/>
      <c r="B29" s="173"/>
      <c r="C29" s="174"/>
      <c r="D29" s="187">
        <v>0</v>
      </c>
      <c r="E29" s="182"/>
    </row>
    <row r="30" spans="1:5" s="183" customFormat="1" ht="25.5" customHeight="1" x14ac:dyDescent="0.25">
      <c r="A30" s="181"/>
      <c r="B30" s="173"/>
      <c r="C30" s="174"/>
      <c r="D30" s="187">
        <v>0</v>
      </c>
      <c r="E30" s="182"/>
    </row>
    <row r="31" spans="1:5" s="183" customFormat="1" ht="25.5" customHeight="1" x14ac:dyDescent="0.25">
      <c r="A31" s="181"/>
      <c r="B31" s="173"/>
      <c r="C31" s="174"/>
      <c r="D31" s="187">
        <v>0</v>
      </c>
      <c r="E31" s="182"/>
    </row>
    <row r="32" spans="1:5" s="183" customFormat="1" ht="25.5" customHeight="1" x14ac:dyDescent="0.25">
      <c r="A32" s="181"/>
      <c r="B32" s="173"/>
      <c r="C32" s="174"/>
      <c r="D32" s="187">
        <v>0</v>
      </c>
      <c r="E32" s="182"/>
    </row>
    <row r="33" spans="1:5" s="183" customFormat="1" ht="25.5" customHeight="1" x14ac:dyDescent="0.25">
      <c r="A33" s="181"/>
      <c r="B33" s="173"/>
      <c r="C33" s="174"/>
      <c r="D33" s="187">
        <v>0</v>
      </c>
      <c r="E33" s="182"/>
    </row>
    <row r="34" spans="1:5" s="183" customFormat="1" ht="25.5" customHeight="1" x14ac:dyDescent="0.25">
      <c r="A34" s="181"/>
      <c r="B34" s="173"/>
      <c r="C34" s="174"/>
      <c r="D34" s="187">
        <v>0</v>
      </c>
      <c r="E34" s="182"/>
    </row>
    <row r="35" spans="1:5" s="185" customFormat="1" ht="25.5" customHeight="1" thickBot="1" x14ac:dyDescent="0.3">
      <c r="A35" s="443"/>
      <c r="B35" s="444"/>
      <c r="C35" s="445" t="s">
        <v>1</v>
      </c>
      <c r="D35" s="446">
        <f>SUM(D6:D34)</f>
        <v>1404000</v>
      </c>
      <c r="E35" s="184"/>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135" workbookViewId="0">
      <selection activeCell="F132" sqref="F132"/>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881" t="s">
        <v>1790</v>
      </c>
      <c r="B1" s="882"/>
      <c r="C1" s="882"/>
      <c r="D1" s="882"/>
      <c r="E1" s="882"/>
      <c r="F1" s="883"/>
    </row>
    <row r="2" spans="1:7" s="191" customFormat="1" ht="21" customHeight="1" x14ac:dyDescent="0.25">
      <c r="A2" s="689" t="str">
        <f>'Objetivos PMD'!$B$3</f>
        <v>Sistema DIF de Villa Guerrero, Jalisco</v>
      </c>
      <c r="B2" s="690"/>
      <c r="C2" s="690"/>
      <c r="D2" s="690"/>
      <c r="E2" s="690"/>
      <c r="F2" s="691"/>
    </row>
    <row r="3" spans="1:7" s="193" customFormat="1" ht="14.25" customHeight="1" x14ac:dyDescent="0.25">
      <c r="A3" s="884"/>
      <c r="B3" s="885"/>
      <c r="C3" s="885"/>
      <c r="D3" s="886"/>
      <c r="E3" s="447"/>
      <c r="F3" s="466" t="s">
        <v>1306</v>
      </c>
      <c r="G3" s="192"/>
    </row>
    <row r="4" spans="1:7" s="450" customFormat="1" ht="3.75" customHeight="1" x14ac:dyDescent="0.25">
      <c r="A4" s="467"/>
      <c r="B4" s="448"/>
      <c r="C4" s="448"/>
      <c r="D4" s="448"/>
      <c r="E4" s="449"/>
      <c r="F4" s="468"/>
    </row>
    <row r="5" spans="1:7" s="194" customFormat="1" ht="20.100000000000001" customHeight="1" x14ac:dyDescent="0.25">
      <c r="A5" s="469">
        <v>1</v>
      </c>
      <c r="B5" s="875" t="s">
        <v>1049</v>
      </c>
      <c r="C5" s="876"/>
      <c r="D5" s="876"/>
      <c r="E5" s="877"/>
      <c r="F5" s="470">
        <f>SUM(F6+F9+F14+F24+F26+F29+F33+F38)</f>
        <v>0</v>
      </c>
    </row>
    <row r="6" spans="1:7" s="194" customFormat="1" ht="20.100000000000001" customHeight="1" x14ac:dyDescent="0.25">
      <c r="A6" s="471" t="s">
        <v>1646</v>
      </c>
      <c r="B6" s="258" t="s">
        <v>1646</v>
      </c>
      <c r="C6" s="872" t="s">
        <v>1051</v>
      </c>
      <c r="D6" s="873"/>
      <c r="E6" s="874"/>
      <c r="F6" s="472">
        <f>SUM(F7:F8)</f>
        <v>0</v>
      </c>
    </row>
    <row r="7" spans="1:7" s="94" customFormat="1" ht="20.100000000000001" customHeight="1" x14ac:dyDescent="0.25">
      <c r="A7" s="473"/>
      <c r="B7" s="256" t="s">
        <v>1646</v>
      </c>
      <c r="C7" s="256" t="s">
        <v>1646</v>
      </c>
      <c r="D7" s="256" t="s">
        <v>1678</v>
      </c>
      <c r="E7" s="157" t="s">
        <v>1053</v>
      </c>
      <c r="F7" s="474">
        <v>0</v>
      </c>
    </row>
    <row r="8" spans="1:7" s="94" customFormat="1" ht="20.100000000000001" customHeight="1" x14ac:dyDescent="0.25">
      <c r="A8" s="473"/>
      <c r="B8" s="256" t="s">
        <v>1646</v>
      </c>
      <c r="C8" s="256" t="s">
        <v>1646</v>
      </c>
      <c r="D8" s="256" t="s">
        <v>1647</v>
      </c>
      <c r="E8" s="157" t="s">
        <v>1652</v>
      </c>
      <c r="F8" s="474">
        <v>0</v>
      </c>
    </row>
    <row r="9" spans="1:7" s="194" customFormat="1" ht="20.100000000000001" customHeight="1" x14ac:dyDescent="0.25">
      <c r="A9" s="471" t="s">
        <v>1646</v>
      </c>
      <c r="B9" s="258" t="s">
        <v>1651</v>
      </c>
      <c r="C9" s="872" t="s">
        <v>1057</v>
      </c>
      <c r="D9" s="873"/>
      <c r="E9" s="874"/>
      <c r="F9" s="472">
        <f>SUM(F10:F13)</f>
        <v>0</v>
      </c>
    </row>
    <row r="10" spans="1:7" s="94" customFormat="1" ht="20.100000000000001" customHeight="1" x14ac:dyDescent="0.25">
      <c r="A10" s="473"/>
      <c r="B10" s="256" t="s">
        <v>1646</v>
      </c>
      <c r="C10" s="256" t="s">
        <v>1651</v>
      </c>
      <c r="D10" s="256" t="s">
        <v>1678</v>
      </c>
      <c r="E10" s="257" t="s">
        <v>1653</v>
      </c>
      <c r="F10" s="474">
        <v>0</v>
      </c>
    </row>
    <row r="11" spans="1:7" s="94" customFormat="1" ht="20.100000000000001" customHeight="1" x14ac:dyDescent="0.25">
      <c r="A11" s="473"/>
      <c r="B11" s="256" t="s">
        <v>1678</v>
      </c>
      <c r="C11" s="256" t="s">
        <v>1647</v>
      </c>
      <c r="D11" s="256" t="s">
        <v>1647</v>
      </c>
      <c r="E11" s="257" t="s">
        <v>1061</v>
      </c>
      <c r="F11" s="474">
        <v>0</v>
      </c>
    </row>
    <row r="12" spans="1:7" s="94" customFormat="1" ht="20.100000000000001" customHeight="1" x14ac:dyDescent="0.25">
      <c r="A12" s="473"/>
      <c r="B12" s="256" t="s">
        <v>1646</v>
      </c>
      <c r="C12" s="256" t="s">
        <v>1651</v>
      </c>
      <c r="D12" s="256" t="s">
        <v>1648</v>
      </c>
      <c r="E12" s="157" t="s">
        <v>1063</v>
      </c>
      <c r="F12" s="474">
        <v>0</v>
      </c>
    </row>
    <row r="13" spans="1:7" s="94" customFormat="1" ht="20.100000000000001" customHeight="1" x14ac:dyDescent="0.25">
      <c r="A13" s="473"/>
      <c r="B13" s="256" t="s">
        <v>1678</v>
      </c>
      <c r="C13" s="256" t="s">
        <v>1647</v>
      </c>
      <c r="D13" s="256" t="s">
        <v>1681</v>
      </c>
      <c r="E13" s="257" t="s">
        <v>1065</v>
      </c>
      <c r="F13" s="475">
        <v>0</v>
      </c>
    </row>
    <row r="14" spans="1:7" s="194" customFormat="1" ht="20.100000000000001" customHeight="1" x14ac:dyDescent="0.25">
      <c r="A14" s="471" t="s">
        <v>1646</v>
      </c>
      <c r="B14" s="258" t="s">
        <v>1679</v>
      </c>
      <c r="C14" s="872" t="s">
        <v>1067</v>
      </c>
      <c r="D14" s="873"/>
      <c r="E14" s="874"/>
      <c r="F14" s="472">
        <f>SUM(F15:F23)</f>
        <v>0</v>
      </c>
    </row>
    <row r="15" spans="1:7" s="94" customFormat="1" ht="20.100000000000001" customHeight="1" x14ac:dyDescent="0.25">
      <c r="A15" s="473"/>
      <c r="B15" s="256" t="s">
        <v>1646</v>
      </c>
      <c r="C15" s="256" t="s">
        <v>1679</v>
      </c>
      <c r="D15" s="256" t="s">
        <v>1678</v>
      </c>
      <c r="E15" s="157" t="s">
        <v>1654</v>
      </c>
      <c r="F15" s="475">
        <v>0</v>
      </c>
    </row>
    <row r="16" spans="1:7" s="94" customFormat="1" ht="20.100000000000001" customHeight="1" x14ac:dyDescent="0.25">
      <c r="A16" s="473"/>
      <c r="B16" s="256" t="s">
        <v>1646</v>
      </c>
      <c r="C16" s="256" t="s">
        <v>1679</v>
      </c>
      <c r="D16" s="256" t="s">
        <v>1647</v>
      </c>
      <c r="E16" s="157" t="s">
        <v>1071</v>
      </c>
      <c r="F16" s="474">
        <v>0</v>
      </c>
    </row>
    <row r="17" spans="1:6" s="94" customFormat="1" ht="20.100000000000001" customHeight="1" x14ac:dyDescent="0.25">
      <c r="A17" s="473"/>
      <c r="B17" s="256" t="s">
        <v>1646</v>
      </c>
      <c r="C17" s="256" t="s">
        <v>1679</v>
      </c>
      <c r="D17" s="256" t="s">
        <v>1648</v>
      </c>
      <c r="E17" s="157" t="s">
        <v>1073</v>
      </c>
      <c r="F17" s="474">
        <v>0</v>
      </c>
    </row>
    <row r="18" spans="1:6" s="94" customFormat="1" ht="20.100000000000001" customHeight="1" x14ac:dyDescent="0.25">
      <c r="A18" s="473"/>
      <c r="B18" s="256" t="s">
        <v>1646</v>
      </c>
      <c r="C18" s="256" t="s">
        <v>1679</v>
      </c>
      <c r="D18" s="256" t="s">
        <v>1681</v>
      </c>
      <c r="E18" s="157" t="s">
        <v>1075</v>
      </c>
      <c r="F18" s="474">
        <v>0</v>
      </c>
    </row>
    <row r="19" spans="1:6" s="94" customFormat="1" ht="20.100000000000001" customHeight="1" x14ac:dyDescent="0.25">
      <c r="A19" s="473"/>
      <c r="B19" s="256" t="s">
        <v>1646</v>
      </c>
      <c r="C19" s="256" t="s">
        <v>1679</v>
      </c>
      <c r="D19" s="256" t="s">
        <v>1649</v>
      </c>
      <c r="E19" s="157" t="s">
        <v>1077</v>
      </c>
      <c r="F19" s="474">
        <v>0</v>
      </c>
    </row>
    <row r="20" spans="1:6" s="94" customFormat="1" ht="20.100000000000001" customHeight="1" x14ac:dyDescent="0.25">
      <c r="A20" s="473"/>
      <c r="B20" s="256" t="s">
        <v>1646</v>
      </c>
      <c r="C20" s="256" t="s">
        <v>1679</v>
      </c>
      <c r="D20" s="256" t="s">
        <v>1682</v>
      </c>
      <c r="E20" s="157" t="s">
        <v>1079</v>
      </c>
      <c r="F20" s="474">
        <v>0</v>
      </c>
    </row>
    <row r="21" spans="1:6" s="94" customFormat="1" ht="20.100000000000001" customHeight="1" x14ac:dyDescent="0.25">
      <c r="A21" s="473"/>
      <c r="B21" s="256" t="s">
        <v>1646</v>
      </c>
      <c r="C21" s="256" t="s">
        <v>1679</v>
      </c>
      <c r="D21" s="256" t="s">
        <v>1650</v>
      </c>
      <c r="E21" s="157" t="s">
        <v>1081</v>
      </c>
      <c r="F21" s="474">
        <v>0</v>
      </c>
    </row>
    <row r="22" spans="1:6" s="94" customFormat="1" ht="20.100000000000001" customHeight="1" x14ac:dyDescent="0.25">
      <c r="A22" s="473"/>
      <c r="B22" s="256" t="s">
        <v>1646</v>
      </c>
      <c r="C22" s="256" t="s">
        <v>1679</v>
      </c>
      <c r="D22" s="256" t="s">
        <v>1683</v>
      </c>
      <c r="E22" s="157" t="s">
        <v>1083</v>
      </c>
      <c r="F22" s="474">
        <v>0</v>
      </c>
    </row>
    <row r="23" spans="1:6" s="94" customFormat="1" ht="20.100000000000001" customHeight="1" x14ac:dyDescent="0.25">
      <c r="A23" s="473"/>
      <c r="B23" s="256" t="s">
        <v>1646</v>
      </c>
      <c r="C23" s="256" t="s">
        <v>1679</v>
      </c>
      <c r="D23" s="256" t="s">
        <v>1684</v>
      </c>
      <c r="E23" s="157" t="s">
        <v>179</v>
      </c>
      <c r="F23" s="474">
        <v>0</v>
      </c>
    </row>
    <row r="24" spans="1:6" s="194" customFormat="1" ht="20.100000000000001" customHeight="1" x14ac:dyDescent="0.25">
      <c r="A24" s="471" t="s">
        <v>1646</v>
      </c>
      <c r="B24" s="258" t="s">
        <v>1680</v>
      </c>
      <c r="C24" s="872" t="s">
        <v>1086</v>
      </c>
      <c r="D24" s="873"/>
      <c r="E24" s="874"/>
      <c r="F24" s="472">
        <f>SUM(F25)</f>
        <v>0</v>
      </c>
    </row>
    <row r="25" spans="1:6" s="94" customFormat="1" ht="20.100000000000001" customHeight="1" x14ac:dyDescent="0.25">
      <c r="A25" s="473"/>
      <c r="B25" s="256" t="s">
        <v>1646</v>
      </c>
      <c r="C25" s="256" t="s">
        <v>1680</v>
      </c>
      <c r="D25" s="256" t="s">
        <v>1678</v>
      </c>
      <c r="E25" s="157" t="s">
        <v>1088</v>
      </c>
      <c r="F25" s="474">
        <v>0</v>
      </c>
    </row>
    <row r="26" spans="1:6" s="194" customFormat="1" ht="20.100000000000001" customHeight="1" x14ac:dyDescent="0.25">
      <c r="A26" s="471" t="s">
        <v>1646</v>
      </c>
      <c r="B26" s="258" t="s">
        <v>1685</v>
      </c>
      <c r="C26" s="872" t="s">
        <v>1090</v>
      </c>
      <c r="D26" s="873"/>
      <c r="E26" s="874"/>
      <c r="F26" s="472">
        <f>SUM(F27:F28)</f>
        <v>0</v>
      </c>
    </row>
    <row r="27" spans="1:6" s="94" customFormat="1" ht="20.100000000000001" customHeight="1" x14ac:dyDescent="0.25">
      <c r="A27" s="473"/>
      <c r="B27" s="256" t="s">
        <v>1646</v>
      </c>
      <c r="C27" s="256" t="s">
        <v>1685</v>
      </c>
      <c r="D27" s="256" t="s">
        <v>1678</v>
      </c>
      <c r="E27" s="157" t="s">
        <v>1655</v>
      </c>
      <c r="F27" s="474">
        <v>0</v>
      </c>
    </row>
    <row r="28" spans="1:6" s="94" customFormat="1" ht="20.100000000000001" customHeight="1" x14ac:dyDescent="0.25">
      <c r="A28" s="473"/>
      <c r="B28" s="256" t="s">
        <v>1646</v>
      </c>
      <c r="C28" s="256" t="s">
        <v>1685</v>
      </c>
      <c r="D28" s="256" t="s">
        <v>1647</v>
      </c>
      <c r="E28" s="157" t="s">
        <v>1094</v>
      </c>
      <c r="F28" s="474">
        <v>0</v>
      </c>
    </row>
    <row r="29" spans="1:6" s="194" customFormat="1" ht="20.100000000000001" customHeight="1" x14ac:dyDescent="0.25">
      <c r="A29" s="471" t="s">
        <v>1646</v>
      </c>
      <c r="B29" s="258" t="s">
        <v>1686</v>
      </c>
      <c r="C29" s="872" t="s">
        <v>1096</v>
      </c>
      <c r="D29" s="873"/>
      <c r="E29" s="874"/>
      <c r="F29" s="472">
        <f>SUM(F30:F32)</f>
        <v>0</v>
      </c>
    </row>
    <row r="30" spans="1:6" s="94" customFormat="1" ht="20.100000000000001" customHeight="1" x14ac:dyDescent="0.25">
      <c r="A30" s="473"/>
      <c r="B30" s="256" t="s">
        <v>1646</v>
      </c>
      <c r="C30" s="256" t="s">
        <v>1686</v>
      </c>
      <c r="D30" s="256" t="s">
        <v>1678</v>
      </c>
      <c r="E30" s="157" t="s">
        <v>1098</v>
      </c>
      <c r="F30" s="474">
        <v>0</v>
      </c>
    </row>
    <row r="31" spans="1:6" s="94" customFormat="1" ht="20.100000000000001" customHeight="1" x14ac:dyDescent="0.25">
      <c r="A31" s="473"/>
      <c r="B31" s="256" t="s">
        <v>1646</v>
      </c>
      <c r="C31" s="256" t="s">
        <v>1686</v>
      </c>
      <c r="D31" s="256" t="s">
        <v>1647</v>
      </c>
      <c r="E31" s="157" t="s">
        <v>1100</v>
      </c>
      <c r="F31" s="474">
        <v>0</v>
      </c>
    </row>
    <row r="32" spans="1:6" s="94" customFormat="1" ht="20.100000000000001" customHeight="1" x14ac:dyDescent="0.25">
      <c r="A32" s="473"/>
      <c r="B32" s="256" t="s">
        <v>1646</v>
      </c>
      <c r="C32" s="256" t="s">
        <v>1686</v>
      </c>
      <c r="D32" s="256" t="s">
        <v>1648</v>
      </c>
      <c r="E32" s="157" t="s">
        <v>1102</v>
      </c>
      <c r="F32" s="474">
        <v>0</v>
      </c>
    </row>
    <row r="33" spans="1:6" s="194" customFormat="1" ht="20.100000000000001" customHeight="1" x14ac:dyDescent="0.25">
      <c r="A33" s="471" t="s">
        <v>1646</v>
      </c>
      <c r="B33" s="258" t="s">
        <v>1687</v>
      </c>
      <c r="C33" s="872" t="s">
        <v>1104</v>
      </c>
      <c r="D33" s="873"/>
      <c r="E33" s="874"/>
      <c r="F33" s="472">
        <f>SUM(F34:F37)</f>
        <v>0</v>
      </c>
    </row>
    <row r="34" spans="1:6" s="94" customFormat="1" ht="20.100000000000001" customHeight="1" x14ac:dyDescent="0.25">
      <c r="A34" s="473"/>
      <c r="B34" s="256" t="s">
        <v>1646</v>
      </c>
      <c r="C34" s="256" t="s">
        <v>1687</v>
      </c>
      <c r="D34" s="256" t="s">
        <v>1678</v>
      </c>
      <c r="E34" s="157" t="s">
        <v>1106</v>
      </c>
      <c r="F34" s="474">
        <v>0</v>
      </c>
    </row>
    <row r="35" spans="1:6" s="94" customFormat="1" ht="20.100000000000001" customHeight="1" x14ac:dyDescent="0.25">
      <c r="A35" s="473"/>
      <c r="B35" s="256" t="s">
        <v>1646</v>
      </c>
      <c r="C35" s="256" t="s">
        <v>1687</v>
      </c>
      <c r="D35" s="256" t="s">
        <v>1647</v>
      </c>
      <c r="E35" s="157" t="s">
        <v>1108</v>
      </c>
      <c r="F35" s="474">
        <v>0</v>
      </c>
    </row>
    <row r="36" spans="1:6" s="94" customFormat="1" ht="20.100000000000001" customHeight="1" x14ac:dyDescent="0.25">
      <c r="A36" s="473"/>
      <c r="B36" s="256" t="s">
        <v>1646</v>
      </c>
      <c r="C36" s="256" t="s">
        <v>1687</v>
      </c>
      <c r="D36" s="256" t="s">
        <v>1648</v>
      </c>
      <c r="E36" s="157" t="s">
        <v>1110</v>
      </c>
      <c r="F36" s="474">
        <v>0</v>
      </c>
    </row>
    <row r="37" spans="1:6" s="94" customFormat="1" ht="20.100000000000001" customHeight="1" x14ac:dyDescent="0.25">
      <c r="A37" s="473"/>
      <c r="B37" s="256" t="s">
        <v>1646</v>
      </c>
      <c r="C37" s="256" t="s">
        <v>1687</v>
      </c>
      <c r="D37" s="256" t="s">
        <v>1681</v>
      </c>
      <c r="E37" s="157" t="s">
        <v>1112</v>
      </c>
      <c r="F37" s="474">
        <v>0</v>
      </c>
    </row>
    <row r="38" spans="1:6" s="194" customFormat="1" ht="20.100000000000001" customHeight="1" x14ac:dyDescent="0.25">
      <c r="A38" s="471" t="s">
        <v>1646</v>
      </c>
      <c r="B38" s="258" t="s">
        <v>1688</v>
      </c>
      <c r="C38" s="872" t="s">
        <v>521</v>
      </c>
      <c r="D38" s="873"/>
      <c r="E38" s="874"/>
      <c r="F38" s="472">
        <f>SUM(F39:F43)</f>
        <v>0</v>
      </c>
    </row>
    <row r="39" spans="1:6" s="94" customFormat="1" ht="20.100000000000001" customHeight="1" x14ac:dyDescent="0.25">
      <c r="A39" s="473"/>
      <c r="B39" s="256" t="s">
        <v>1646</v>
      </c>
      <c r="C39" s="256" t="s">
        <v>1688</v>
      </c>
      <c r="D39" s="256" t="s">
        <v>1678</v>
      </c>
      <c r="E39" s="157" t="s">
        <v>1656</v>
      </c>
      <c r="F39" s="474">
        <v>0</v>
      </c>
    </row>
    <row r="40" spans="1:6" s="94" customFormat="1" ht="20.100000000000001" customHeight="1" x14ac:dyDescent="0.25">
      <c r="A40" s="473"/>
      <c r="B40" s="256" t="s">
        <v>1646</v>
      </c>
      <c r="C40" s="256" t="s">
        <v>1688</v>
      </c>
      <c r="D40" s="256" t="s">
        <v>1647</v>
      </c>
      <c r="E40" s="157" t="s">
        <v>1117</v>
      </c>
      <c r="F40" s="474">
        <v>0</v>
      </c>
    </row>
    <row r="41" spans="1:6" s="94" customFormat="1" ht="20.100000000000001" customHeight="1" x14ac:dyDescent="0.25">
      <c r="A41" s="473"/>
      <c r="B41" s="256" t="s">
        <v>1646</v>
      </c>
      <c r="C41" s="256" t="s">
        <v>1688</v>
      </c>
      <c r="D41" s="256" t="s">
        <v>1648</v>
      </c>
      <c r="E41" s="157" t="s">
        <v>1119</v>
      </c>
      <c r="F41" s="474">
        <v>0</v>
      </c>
    </row>
    <row r="42" spans="1:6" s="94" customFormat="1" ht="20.100000000000001" customHeight="1" x14ac:dyDescent="0.25">
      <c r="A42" s="473"/>
      <c r="B42" s="256" t="s">
        <v>1646</v>
      </c>
      <c r="C42" s="256" t="s">
        <v>1688</v>
      </c>
      <c r="D42" s="256" t="s">
        <v>1681</v>
      </c>
      <c r="E42" s="157" t="s">
        <v>1121</v>
      </c>
      <c r="F42" s="474">
        <v>0</v>
      </c>
    </row>
    <row r="43" spans="1:6" s="94" customFormat="1" ht="20.100000000000001" customHeight="1" x14ac:dyDescent="0.25">
      <c r="A43" s="473"/>
      <c r="B43" s="256" t="s">
        <v>1646</v>
      </c>
      <c r="C43" s="256" t="s">
        <v>1688</v>
      </c>
      <c r="D43" s="256" t="s">
        <v>1649</v>
      </c>
      <c r="E43" s="157" t="s">
        <v>179</v>
      </c>
      <c r="F43" s="474">
        <v>0</v>
      </c>
    </row>
    <row r="44" spans="1:6" s="194" customFormat="1" ht="20.100000000000001" customHeight="1" x14ac:dyDescent="0.25">
      <c r="A44" s="469" t="s">
        <v>1647</v>
      </c>
      <c r="B44" s="875" t="s">
        <v>1124</v>
      </c>
      <c r="C44" s="876"/>
      <c r="D44" s="876"/>
      <c r="E44" s="877"/>
      <c r="F44" s="470">
        <f>SUM(F45+F52+F60+F66+F71+F78+F88)</f>
        <v>1404000</v>
      </c>
    </row>
    <row r="45" spans="1:6" s="194" customFormat="1" ht="20.100000000000001" customHeight="1" x14ac:dyDescent="0.25">
      <c r="A45" s="471" t="s">
        <v>1651</v>
      </c>
      <c r="B45" s="258" t="s">
        <v>1646</v>
      </c>
      <c r="C45" s="872" t="s">
        <v>1657</v>
      </c>
      <c r="D45" s="873"/>
      <c r="E45" s="874"/>
      <c r="F45" s="472">
        <f>SUM(F46:F51)</f>
        <v>0</v>
      </c>
    </row>
    <row r="46" spans="1:6" s="94" customFormat="1" ht="20.100000000000001" customHeight="1" x14ac:dyDescent="0.25">
      <c r="A46" s="473"/>
      <c r="B46" s="256" t="s">
        <v>1651</v>
      </c>
      <c r="C46" s="256" t="s">
        <v>1646</v>
      </c>
      <c r="D46" s="256" t="s">
        <v>1678</v>
      </c>
      <c r="E46" s="157" t="s">
        <v>1326</v>
      </c>
      <c r="F46" s="474">
        <v>0</v>
      </c>
    </row>
    <row r="47" spans="1:6" s="94" customFormat="1" ht="20.100000000000001" customHeight="1" x14ac:dyDescent="0.25">
      <c r="A47" s="473"/>
      <c r="B47" s="256" t="s">
        <v>1651</v>
      </c>
      <c r="C47" s="256" t="s">
        <v>1646</v>
      </c>
      <c r="D47" s="256" t="s">
        <v>1647</v>
      </c>
      <c r="E47" s="157" t="s">
        <v>1658</v>
      </c>
      <c r="F47" s="474">
        <v>0</v>
      </c>
    </row>
    <row r="48" spans="1:6" s="94" customFormat="1" ht="20.100000000000001" customHeight="1" x14ac:dyDescent="0.25">
      <c r="A48" s="473"/>
      <c r="B48" s="256" t="s">
        <v>1651</v>
      </c>
      <c r="C48" s="256" t="s">
        <v>1646</v>
      </c>
      <c r="D48" s="256" t="s">
        <v>1648</v>
      </c>
      <c r="E48" s="157" t="s">
        <v>1659</v>
      </c>
      <c r="F48" s="474">
        <v>0</v>
      </c>
    </row>
    <row r="49" spans="1:6" s="94" customFormat="1" ht="20.100000000000001" customHeight="1" x14ac:dyDescent="0.25">
      <c r="A49" s="473"/>
      <c r="B49" s="256" t="s">
        <v>1651</v>
      </c>
      <c r="C49" s="256" t="s">
        <v>1646</v>
      </c>
      <c r="D49" s="256" t="s">
        <v>1681</v>
      </c>
      <c r="E49" s="157" t="s">
        <v>1660</v>
      </c>
      <c r="F49" s="474">
        <v>0</v>
      </c>
    </row>
    <row r="50" spans="1:6" s="94" customFormat="1" ht="20.100000000000001" customHeight="1" x14ac:dyDescent="0.25">
      <c r="A50" s="473"/>
      <c r="B50" s="256" t="s">
        <v>1651</v>
      </c>
      <c r="C50" s="256" t="s">
        <v>1646</v>
      </c>
      <c r="D50" s="256" t="s">
        <v>1649</v>
      </c>
      <c r="E50" s="157" t="s">
        <v>1327</v>
      </c>
      <c r="F50" s="474">
        <v>0</v>
      </c>
    </row>
    <row r="51" spans="1:6" s="94" customFormat="1" ht="20.100000000000001" customHeight="1" x14ac:dyDescent="0.25">
      <c r="A51" s="473"/>
      <c r="B51" s="256" t="s">
        <v>1651</v>
      </c>
      <c r="C51" s="256" t="s">
        <v>1646</v>
      </c>
      <c r="D51" s="256" t="s">
        <v>1682</v>
      </c>
      <c r="E51" s="157" t="s">
        <v>1328</v>
      </c>
      <c r="F51" s="474">
        <v>0</v>
      </c>
    </row>
    <row r="52" spans="1:6" s="195" customFormat="1" ht="20.100000000000001" customHeight="1" x14ac:dyDescent="0.25">
      <c r="A52" s="471" t="s">
        <v>1651</v>
      </c>
      <c r="B52" s="258" t="s">
        <v>1651</v>
      </c>
      <c r="C52" s="872" t="s">
        <v>1661</v>
      </c>
      <c r="D52" s="873"/>
      <c r="E52" s="874"/>
      <c r="F52" s="472">
        <f>SUM(F53:F59)</f>
        <v>1404000</v>
      </c>
    </row>
    <row r="53" spans="1:6" s="94" customFormat="1" ht="20.100000000000001" customHeight="1" x14ac:dyDescent="0.25">
      <c r="A53" s="473"/>
      <c r="B53" s="256" t="s">
        <v>1651</v>
      </c>
      <c r="C53" s="256" t="s">
        <v>1651</v>
      </c>
      <c r="D53" s="256" t="s">
        <v>1678</v>
      </c>
      <c r="E53" s="157" t="s">
        <v>1662</v>
      </c>
      <c r="F53" s="474">
        <v>0</v>
      </c>
    </row>
    <row r="54" spans="1:6" s="94" customFormat="1" ht="20.100000000000001" customHeight="1" x14ac:dyDescent="0.25">
      <c r="A54" s="473"/>
      <c r="B54" s="256" t="s">
        <v>1651</v>
      </c>
      <c r="C54" s="256" t="s">
        <v>1651</v>
      </c>
      <c r="D54" s="256" t="s">
        <v>1647</v>
      </c>
      <c r="E54" s="157" t="s">
        <v>1329</v>
      </c>
      <c r="F54" s="474">
        <v>0</v>
      </c>
    </row>
    <row r="55" spans="1:6" s="94" customFormat="1" ht="20.100000000000001" customHeight="1" x14ac:dyDescent="0.25">
      <c r="A55" s="473"/>
      <c r="B55" s="256" t="s">
        <v>1651</v>
      </c>
      <c r="C55" s="256" t="s">
        <v>1651</v>
      </c>
      <c r="D55" s="256" t="s">
        <v>1648</v>
      </c>
      <c r="E55" s="157" t="s">
        <v>1330</v>
      </c>
      <c r="F55" s="474">
        <v>0</v>
      </c>
    </row>
    <row r="56" spans="1:6" s="94" customFormat="1" ht="20.100000000000001" customHeight="1" x14ac:dyDescent="0.25">
      <c r="A56" s="473"/>
      <c r="B56" s="256" t="s">
        <v>1651</v>
      </c>
      <c r="C56" s="256" t="s">
        <v>1651</v>
      </c>
      <c r="D56" s="256" t="s">
        <v>1681</v>
      </c>
      <c r="E56" s="157" t="s">
        <v>1663</v>
      </c>
      <c r="F56" s="474">
        <v>0</v>
      </c>
    </row>
    <row r="57" spans="1:6" s="94" customFormat="1" ht="20.100000000000001" customHeight="1" x14ac:dyDescent="0.25">
      <c r="A57" s="473"/>
      <c r="B57" s="256" t="s">
        <v>1651</v>
      </c>
      <c r="C57" s="256" t="s">
        <v>1651</v>
      </c>
      <c r="D57" s="256" t="s">
        <v>1649</v>
      </c>
      <c r="E57" s="157" t="s">
        <v>1664</v>
      </c>
      <c r="F57" s="474">
        <v>0</v>
      </c>
    </row>
    <row r="58" spans="1:6" s="94" customFormat="1" ht="20.100000000000001" customHeight="1" x14ac:dyDescent="0.25">
      <c r="A58" s="473"/>
      <c r="B58" s="256" t="s">
        <v>1651</v>
      </c>
      <c r="C58" s="256" t="s">
        <v>1651</v>
      </c>
      <c r="D58" s="256" t="s">
        <v>1682</v>
      </c>
      <c r="E58" s="157" t="s">
        <v>1126</v>
      </c>
      <c r="F58" s="474">
        <v>1404000</v>
      </c>
    </row>
    <row r="59" spans="1:6" s="94" customFormat="1" ht="20.100000000000001" customHeight="1" x14ac:dyDescent="0.25">
      <c r="A59" s="473"/>
      <c r="B59" s="256" t="s">
        <v>1651</v>
      </c>
      <c r="C59" s="256" t="s">
        <v>1651</v>
      </c>
      <c r="D59" s="256" t="s">
        <v>1650</v>
      </c>
      <c r="E59" s="157" t="s">
        <v>1128</v>
      </c>
      <c r="F59" s="474">
        <v>0</v>
      </c>
    </row>
    <row r="60" spans="1:6" s="195" customFormat="1" ht="20.100000000000001" customHeight="1" x14ac:dyDescent="0.25">
      <c r="A60" s="471" t="s">
        <v>1651</v>
      </c>
      <c r="B60" s="258" t="s">
        <v>1679</v>
      </c>
      <c r="C60" s="872" t="s">
        <v>1130</v>
      </c>
      <c r="D60" s="873"/>
      <c r="E60" s="874"/>
      <c r="F60" s="472">
        <f>SUM(F61:F65)</f>
        <v>0</v>
      </c>
    </row>
    <row r="61" spans="1:6" s="94" customFormat="1" ht="20.100000000000001" customHeight="1" x14ac:dyDescent="0.25">
      <c r="A61" s="473"/>
      <c r="B61" s="256" t="s">
        <v>1651</v>
      </c>
      <c r="C61" s="256" t="s">
        <v>1679</v>
      </c>
      <c r="D61" s="256" t="s">
        <v>1678</v>
      </c>
      <c r="E61" s="157" t="s">
        <v>1132</v>
      </c>
      <c r="F61" s="474">
        <v>0</v>
      </c>
    </row>
    <row r="62" spans="1:6" s="94" customFormat="1" ht="20.100000000000001" customHeight="1" x14ac:dyDescent="0.25">
      <c r="A62" s="473"/>
      <c r="B62" s="256" t="s">
        <v>1651</v>
      </c>
      <c r="C62" s="256" t="s">
        <v>1679</v>
      </c>
      <c r="D62" s="256" t="s">
        <v>1647</v>
      </c>
      <c r="E62" s="157" t="s">
        <v>1134</v>
      </c>
      <c r="F62" s="474">
        <v>0</v>
      </c>
    </row>
    <row r="63" spans="1:6" s="94" customFormat="1" ht="20.100000000000001" customHeight="1" x14ac:dyDescent="0.25">
      <c r="A63" s="473"/>
      <c r="B63" s="256" t="s">
        <v>1651</v>
      </c>
      <c r="C63" s="256" t="s">
        <v>1679</v>
      </c>
      <c r="D63" s="256" t="s">
        <v>1648</v>
      </c>
      <c r="E63" s="157" t="s">
        <v>1136</v>
      </c>
      <c r="F63" s="474">
        <v>0</v>
      </c>
    </row>
    <row r="64" spans="1:6" s="94" customFormat="1" ht="20.100000000000001" customHeight="1" x14ac:dyDescent="0.25">
      <c r="A64" s="473"/>
      <c r="B64" s="256" t="s">
        <v>1651</v>
      </c>
      <c r="C64" s="256" t="s">
        <v>1679</v>
      </c>
      <c r="D64" s="256" t="s">
        <v>1681</v>
      </c>
      <c r="E64" s="157" t="s">
        <v>1138</v>
      </c>
      <c r="F64" s="474">
        <v>0</v>
      </c>
    </row>
    <row r="65" spans="1:6" s="94" customFormat="1" ht="20.100000000000001" customHeight="1" x14ac:dyDescent="0.25">
      <c r="A65" s="473"/>
      <c r="B65" s="256" t="s">
        <v>1651</v>
      </c>
      <c r="C65" s="256" t="s">
        <v>1679</v>
      </c>
      <c r="D65" s="256" t="s">
        <v>1649</v>
      </c>
      <c r="E65" s="157" t="s">
        <v>1140</v>
      </c>
      <c r="F65" s="474">
        <v>0</v>
      </c>
    </row>
    <row r="66" spans="1:6" s="195" customFormat="1" ht="20.100000000000001" customHeight="1" x14ac:dyDescent="0.25">
      <c r="A66" s="471" t="s">
        <v>1651</v>
      </c>
      <c r="B66" s="258" t="s">
        <v>1680</v>
      </c>
      <c r="C66" s="872" t="s">
        <v>1142</v>
      </c>
      <c r="D66" s="873"/>
      <c r="E66" s="874"/>
      <c r="F66" s="472">
        <f>SUM(F67:F70)</f>
        <v>0</v>
      </c>
    </row>
    <row r="67" spans="1:6" s="94" customFormat="1" ht="20.100000000000001" customHeight="1" x14ac:dyDescent="0.25">
      <c r="A67" s="473"/>
      <c r="B67" s="256" t="s">
        <v>1651</v>
      </c>
      <c r="C67" s="256" t="s">
        <v>1680</v>
      </c>
      <c r="D67" s="256" t="s">
        <v>1678</v>
      </c>
      <c r="E67" s="157" t="s">
        <v>1144</v>
      </c>
      <c r="F67" s="474">
        <v>0</v>
      </c>
    </row>
    <row r="68" spans="1:6" s="94" customFormat="1" ht="20.100000000000001" customHeight="1" x14ac:dyDescent="0.25">
      <c r="A68" s="473"/>
      <c r="B68" s="256" t="s">
        <v>1651</v>
      </c>
      <c r="C68" s="256" t="s">
        <v>1680</v>
      </c>
      <c r="D68" s="256" t="s">
        <v>1647</v>
      </c>
      <c r="E68" s="157" t="s">
        <v>1146</v>
      </c>
      <c r="F68" s="474">
        <v>0</v>
      </c>
    </row>
    <row r="69" spans="1:6" s="94" customFormat="1" ht="20.100000000000001" customHeight="1" x14ac:dyDescent="0.25">
      <c r="A69" s="473"/>
      <c r="B69" s="256" t="s">
        <v>1651</v>
      </c>
      <c r="C69" s="256" t="s">
        <v>1680</v>
      </c>
      <c r="D69" s="256" t="s">
        <v>1648</v>
      </c>
      <c r="E69" s="157" t="s">
        <v>1148</v>
      </c>
      <c r="F69" s="474">
        <v>0</v>
      </c>
    </row>
    <row r="70" spans="1:6" s="94" customFormat="1" ht="20.100000000000001" customHeight="1" x14ac:dyDescent="0.25">
      <c r="A70" s="473"/>
      <c r="B70" s="256" t="s">
        <v>1651</v>
      </c>
      <c r="C70" s="256" t="s">
        <v>1680</v>
      </c>
      <c r="D70" s="256" t="s">
        <v>1681</v>
      </c>
      <c r="E70" s="157" t="s">
        <v>1150</v>
      </c>
      <c r="F70" s="474">
        <v>0</v>
      </c>
    </row>
    <row r="71" spans="1:6" s="195" customFormat="1" ht="20.100000000000001" customHeight="1" x14ac:dyDescent="0.25">
      <c r="A71" s="471" t="s">
        <v>1651</v>
      </c>
      <c r="B71" s="258" t="s">
        <v>1685</v>
      </c>
      <c r="C71" s="872" t="s">
        <v>1152</v>
      </c>
      <c r="D71" s="873"/>
      <c r="E71" s="874"/>
      <c r="F71" s="472">
        <f>SUM(F72:F77)</f>
        <v>0</v>
      </c>
    </row>
    <row r="72" spans="1:6" s="94" customFormat="1" ht="20.100000000000001" customHeight="1" x14ac:dyDescent="0.25">
      <c r="A72" s="473"/>
      <c r="B72" s="256" t="s">
        <v>1651</v>
      </c>
      <c r="C72" s="256" t="s">
        <v>1685</v>
      </c>
      <c r="D72" s="256" t="s">
        <v>1678</v>
      </c>
      <c r="E72" s="157" t="s">
        <v>1154</v>
      </c>
      <c r="F72" s="474">
        <v>0</v>
      </c>
    </row>
    <row r="73" spans="1:6" s="94" customFormat="1" ht="20.100000000000001" customHeight="1" x14ac:dyDescent="0.25">
      <c r="A73" s="473"/>
      <c r="B73" s="256" t="s">
        <v>1651</v>
      </c>
      <c r="C73" s="256" t="s">
        <v>1685</v>
      </c>
      <c r="D73" s="256" t="s">
        <v>1647</v>
      </c>
      <c r="E73" s="157" t="s">
        <v>1156</v>
      </c>
      <c r="F73" s="474">
        <v>0</v>
      </c>
    </row>
    <row r="74" spans="1:6" s="94" customFormat="1" ht="20.100000000000001" customHeight="1" x14ac:dyDescent="0.25">
      <c r="A74" s="473"/>
      <c r="B74" s="256" t="s">
        <v>1651</v>
      </c>
      <c r="C74" s="256" t="s">
        <v>1685</v>
      </c>
      <c r="D74" s="256" t="s">
        <v>1648</v>
      </c>
      <c r="E74" s="157" t="s">
        <v>1158</v>
      </c>
      <c r="F74" s="474">
        <v>0</v>
      </c>
    </row>
    <row r="75" spans="1:6" s="94" customFormat="1" ht="20.100000000000001" customHeight="1" x14ac:dyDescent="0.25">
      <c r="A75" s="473"/>
      <c r="B75" s="256" t="s">
        <v>1651</v>
      </c>
      <c r="C75" s="256" t="s">
        <v>1685</v>
      </c>
      <c r="D75" s="256" t="s">
        <v>1681</v>
      </c>
      <c r="E75" s="157" t="s">
        <v>1160</v>
      </c>
      <c r="F75" s="474">
        <v>0</v>
      </c>
    </row>
    <row r="76" spans="1:6" s="94" customFormat="1" ht="20.100000000000001" customHeight="1" x14ac:dyDescent="0.25">
      <c r="A76" s="473"/>
      <c r="B76" s="256" t="s">
        <v>1651</v>
      </c>
      <c r="C76" s="256" t="s">
        <v>1685</v>
      </c>
      <c r="D76" s="256" t="s">
        <v>1649</v>
      </c>
      <c r="E76" s="157" t="s">
        <v>1162</v>
      </c>
      <c r="F76" s="474">
        <v>0</v>
      </c>
    </row>
    <row r="77" spans="1:6" s="94" customFormat="1" ht="20.100000000000001" customHeight="1" x14ac:dyDescent="0.25">
      <c r="A77" s="473"/>
      <c r="B77" s="256" t="s">
        <v>1651</v>
      </c>
      <c r="C77" s="256" t="s">
        <v>1685</v>
      </c>
      <c r="D77" s="256" t="s">
        <v>1682</v>
      </c>
      <c r="E77" s="157" t="s">
        <v>1164</v>
      </c>
      <c r="F77" s="474">
        <v>0</v>
      </c>
    </row>
    <row r="78" spans="1:6" s="195" customFormat="1" ht="20.100000000000001" customHeight="1" x14ac:dyDescent="0.25">
      <c r="A78" s="471" t="s">
        <v>1651</v>
      </c>
      <c r="B78" s="258" t="s">
        <v>1686</v>
      </c>
      <c r="C78" s="872" t="s">
        <v>1166</v>
      </c>
      <c r="D78" s="873"/>
      <c r="E78" s="874"/>
      <c r="F78" s="472">
        <f>SUM(F79:F87)</f>
        <v>0</v>
      </c>
    </row>
    <row r="79" spans="1:6" s="94" customFormat="1" ht="20.100000000000001" customHeight="1" x14ac:dyDescent="0.25">
      <c r="A79" s="473"/>
      <c r="B79" s="256" t="s">
        <v>1651</v>
      </c>
      <c r="C79" s="256" t="s">
        <v>1686</v>
      </c>
      <c r="D79" s="256" t="s">
        <v>1678</v>
      </c>
      <c r="E79" s="157" t="s">
        <v>1168</v>
      </c>
      <c r="F79" s="474">
        <v>0</v>
      </c>
    </row>
    <row r="80" spans="1:6" s="94" customFormat="1" ht="20.100000000000001" customHeight="1" x14ac:dyDescent="0.25">
      <c r="A80" s="473"/>
      <c r="B80" s="256" t="s">
        <v>1651</v>
      </c>
      <c r="C80" s="256" t="s">
        <v>1686</v>
      </c>
      <c r="D80" s="256" t="s">
        <v>1647</v>
      </c>
      <c r="E80" s="157" t="s">
        <v>1170</v>
      </c>
      <c r="F80" s="474">
        <v>0</v>
      </c>
    </row>
    <row r="81" spans="1:6" s="94" customFormat="1" ht="20.100000000000001" customHeight="1" x14ac:dyDescent="0.25">
      <c r="A81" s="473"/>
      <c r="B81" s="256" t="s">
        <v>1651</v>
      </c>
      <c r="C81" s="256" t="s">
        <v>1686</v>
      </c>
      <c r="D81" s="256" t="s">
        <v>1648</v>
      </c>
      <c r="E81" s="157" t="s">
        <v>1172</v>
      </c>
      <c r="F81" s="474">
        <v>0</v>
      </c>
    </row>
    <row r="82" spans="1:6" s="94" customFormat="1" ht="20.100000000000001" customHeight="1" x14ac:dyDescent="0.25">
      <c r="A82" s="473"/>
      <c r="B82" s="256" t="s">
        <v>1651</v>
      </c>
      <c r="C82" s="256" t="s">
        <v>1686</v>
      </c>
      <c r="D82" s="256" t="s">
        <v>1681</v>
      </c>
      <c r="E82" s="157" t="s">
        <v>1174</v>
      </c>
      <c r="F82" s="474">
        <v>0</v>
      </c>
    </row>
    <row r="83" spans="1:6" s="94" customFormat="1" ht="20.100000000000001" customHeight="1" x14ac:dyDescent="0.25">
      <c r="A83" s="473"/>
      <c r="B83" s="256" t="s">
        <v>1651</v>
      </c>
      <c r="C83" s="256" t="s">
        <v>1686</v>
      </c>
      <c r="D83" s="256" t="s">
        <v>1649</v>
      </c>
      <c r="E83" s="157" t="s">
        <v>1176</v>
      </c>
      <c r="F83" s="474">
        <v>0</v>
      </c>
    </row>
    <row r="84" spans="1:6" s="94" customFormat="1" ht="20.100000000000001" customHeight="1" x14ac:dyDescent="0.25">
      <c r="A84" s="473"/>
      <c r="B84" s="256" t="s">
        <v>1651</v>
      </c>
      <c r="C84" s="256" t="s">
        <v>1686</v>
      </c>
      <c r="D84" s="256" t="s">
        <v>1682</v>
      </c>
      <c r="E84" s="157" t="s">
        <v>1178</v>
      </c>
      <c r="F84" s="474">
        <v>0</v>
      </c>
    </row>
    <row r="85" spans="1:6" s="94" customFormat="1" ht="20.100000000000001" customHeight="1" x14ac:dyDescent="0.25">
      <c r="A85" s="473"/>
      <c r="B85" s="256" t="s">
        <v>1651</v>
      </c>
      <c r="C85" s="256" t="s">
        <v>1686</v>
      </c>
      <c r="D85" s="256" t="s">
        <v>1650</v>
      </c>
      <c r="E85" s="157" t="s">
        <v>1180</v>
      </c>
      <c r="F85" s="474">
        <v>0</v>
      </c>
    </row>
    <row r="86" spans="1:6" s="94" customFormat="1" ht="20.100000000000001" customHeight="1" x14ac:dyDescent="0.25">
      <c r="A86" s="473"/>
      <c r="B86" s="256" t="s">
        <v>1651</v>
      </c>
      <c r="C86" s="256" t="s">
        <v>1686</v>
      </c>
      <c r="D86" s="256" t="s">
        <v>1683</v>
      </c>
      <c r="E86" s="157" t="s">
        <v>1331</v>
      </c>
      <c r="F86" s="474">
        <v>0</v>
      </c>
    </row>
    <row r="87" spans="1:6" s="94" customFormat="1" ht="20.100000000000001" customHeight="1" x14ac:dyDescent="0.25">
      <c r="A87" s="473"/>
      <c r="B87" s="256" t="s">
        <v>1651</v>
      </c>
      <c r="C87" s="256" t="s">
        <v>1686</v>
      </c>
      <c r="D87" s="256" t="s">
        <v>1684</v>
      </c>
      <c r="E87" s="157" t="s">
        <v>1665</v>
      </c>
      <c r="F87" s="474">
        <v>0</v>
      </c>
    </row>
    <row r="88" spans="1:6" s="195" customFormat="1" ht="20.100000000000001" customHeight="1" x14ac:dyDescent="0.25">
      <c r="A88" s="471" t="s">
        <v>1651</v>
      </c>
      <c r="B88" s="258" t="s">
        <v>1687</v>
      </c>
      <c r="C88" s="872" t="s">
        <v>1186</v>
      </c>
      <c r="D88" s="873"/>
      <c r="E88" s="874"/>
      <c r="F88" s="472">
        <f>SUM(F89)</f>
        <v>0</v>
      </c>
    </row>
    <row r="89" spans="1:6" s="94" customFormat="1" ht="20.100000000000001" customHeight="1" x14ac:dyDescent="0.25">
      <c r="A89" s="473"/>
      <c r="B89" s="256" t="s">
        <v>1651</v>
      </c>
      <c r="C89" s="256" t="s">
        <v>1687</v>
      </c>
      <c r="D89" s="256" t="s">
        <v>1678</v>
      </c>
      <c r="E89" s="157" t="s">
        <v>1188</v>
      </c>
      <c r="F89" s="474">
        <v>0</v>
      </c>
    </row>
    <row r="90" spans="1:6" s="195" customFormat="1" ht="20.100000000000001" customHeight="1" x14ac:dyDescent="0.25">
      <c r="A90" s="469" t="s">
        <v>1648</v>
      </c>
      <c r="B90" s="875" t="s">
        <v>1190</v>
      </c>
      <c r="C90" s="876"/>
      <c r="D90" s="876"/>
      <c r="E90" s="877"/>
      <c r="F90" s="470">
        <f>SUM(F91+F94+F101+F108+F112+F119+F121+F124+F129)</f>
        <v>0</v>
      </c>
    </row>
    <row r="91" spans="1:6" s="195" customFormat="1" ht="20.100000000000001" customHeight="1" x14ac:dyDescent="0.25">
      <c r="A91" s="471" t="s">
        <v>1679</v>
      </c>
      <c r="B91" s="258" t="s">
        <v>1646</v>
      </c>
      <c r="C91" s="872" t="s">
        <v>1192</v>
      </c>
      <c r="D91" s="873"/>
      <c r="E91" s="874"/>
      <c r="F91" s="472">
        <f>SUM(F92:F93)</f>
        <v>0</v>
      </c>
    </row>
    <row r="92" spans="1:6" s="94" customFormat="1" ht="20.100000000000001" customHeight="1" x14ac:dyDescent="0.25">
      <c r="A92" s="473"/>
      <c r="B92" s="256" t="s">
        <v>1679</v>
      </c>
      <c r="C92" s="256" t="s">
        <v>1646</v>
      </c>
      <c r="D92" s="256" t="s">
        <v>1678</v>
      </c>
      <c r="E92" s="157" t="s">
        <v>1194</v>
      </c>
      <c r="F92" s="474">
        <v>0</v>
      </c>
    </row>
    <row r="93" spans="1:6" s="94" customFormat="1" ht="20.100000000000001" customHeight="1" x14ac:dyDescent="0.25">
      <c r="A93" s="473"/>
      <c r="B93" s="256" t="s">
        <v>1679</v>
      </c>
      <c r="C93" s="256" t="s">
        <v>1646</v>
      </c>
      <c r="D93" s="256" t="s">
        <v>1647</v>
      </c>
      <c r="E93" s="157" t="s">
        <v>1196</v>
      </c>
      <c r="F93" s="474">
        <v>0</v>
      </c>
    </row>
    <row r="94" spans="1:6" s="195" customFormat="1" ht="20.100000000000001" customHeight="1" x14ac:dyDescent="0.25">
      <c r="A94" s="471" t="s">
        <v>1679</v>
      </c>
      <c r="B94" s="258" t="s">
        <v>1651</v>
      </c>
      <c r="C94" s="872" t="s">
        <v>1198</v>
      </c>
      <c r="D94" s="873"/>
      <c r="E94" s="874"/>
      <c r="F94" s="472">
        <f>SUM(F95:F100)</f>
        <v>0</v>
      </c>
    </row>
    <row r="95" spans="1:6" s="94" customFormat="1" ht="20.100000000000001" customHeight="1" x14ac:dyDescent="0.25">
      <c r="A95" s="473"/>
      <c r="B95" s="256" t="s">
        <v>1679</v>
      </c>
      <c r="C95" s="256" t="s">
        <v>1651</v>
      </c>
      <c r="D95" s="256" t="s">
        <v>1678</v>
      </c>
      <c r="E95" s="157" t="s">
        <v>1200</v>
      </c>
      <c r="F95" s="474">
        <v>0</v>
      </c>
    </row>
    <row r="96" spans="1:6" s="94" customFormat="1" ht="20.100000000000001" customHeight="1" x14ac:dyDescent="0.25">
      <c r="A96" s="473"/>
      <c r="B96" s="256" t="s">
        <v>1679</v>
      </c>
      <c r="C96" s="256" t="s">
        <v>1651</v>
      </c>
      <c r="D96" s="256" t="s">
        <v>1647</v>
      </c>
      <c r="E96" s="157" t="s">
        <v>1202</v>
      </c>
      <c r="F96" s="474">
        <v>0</v>
      </c>
    </row>
    <row r="97" spans="1:6" s="94" customFormat="1" ht="20.100000000000001" customHeight="1" x14ac:dyDescent="0.25">
      <c r="A97" s="473"/>
      <c r="B97" s="256" t="s">
        <v>1679</v>
      </c>
      <c r="C97" s="256" t="s">
        <v>1651</v>
      </c>
      <c r="D97" s="256" t="s">
        <v>1648</v>
      </c>
      <c r="E97" s="157" t="s">
        <v>1204</v>
      </c>
      <c r="F97" s="474">
        <v>0</v>
      </c>
    </row>
    <row r="98" spans="1:6" s="94" customFormat="1" ht="20.100000000000001" customHeight="1" x14ac:dyDescent="0.25">
      <c r="A98" s="473"/>
      <c r="B98" s="256" t="s">
        <v>1679</v>
      </c>
      <c r="C98" s="256" t="s">
        <v>1651</v>
      </c>
      <c r="D98" s="256" t="s">
        <v>1681</v>
      </c>
      <c r="E98" s="157" t="s">
        <v>1206</v>
      </c>
      <c r="F98" s="474">
        <v>0</v>
      </c>
    </row>
    <row r="99" spans="1:6" s="94" customFormat="1" ht="20.100000000000001" customHeight="1" x14ac:dyDescent="0.25">
      <c r="A99" s="473"/>
      <c r="B99" s="256" t="s">
        <v>1679</v>
      </c>
      <c r="C99" s="256" t="s">
        <v>1651</v>
      </c>
      <c r="D99" s="256" t="s">
        <v>1649</v>
      </c>
      <c r="E99" s="157" t="s">
        <v>1208</v>
      </c>
      <c r="F99" s="474">
        <v>0</v>
      </c>
    </row>
    <row r="100" spans="1:6" s="94" customFormat="1" ht="20.100000000000001" customHeight="1" x14ac:dyDescent="0.25">
      <c r="A100" s="473"/>
      <c r="B100" s="256" t="s">
        <v>1679</v>
      </c>
      <c r="C100" s="256" t="s">
        <v>1651</v>
      </c>
      <c r="D100" s="256" t="s">
        <v>1682</v>
      </c>
      <c r="E100" s="157" t="s">
        <v>1666</v>
      </c>
      <c r="F100" s="474">
        <v>0</v>
      </c>
    </row>
    <row r="101" spans="1:6" s="195" customFormat="1" ht="20.100000000000001" customHeight="1" x14ac:dyDescent="0.25">
      <c r="A101" s="471" t="s">
        <v>1679</v>
      </c>
      <c r="B101" s="258" t="s">
        <v>1679</v>
      </c>
      <c r="C101" s="872" t="s">
        <v>1212</v>
      </c>
      <c r="D101" s="873"/>
      <c r="E101" s="874"/>
      <c r="F101" s="472">
        <f>SUM(F102:F107)</f>
        <v>0</v>
      </c>
    </row>
    <row r="102" spans="1:6" s="94" customFormat="1" ht="20.100000000000001" customHeight="1" x14ac:dyDescent="0.25">
      <c r="A102" s="473"/>
      <c r="B102" s="256" t="s">
        <v>1679</v>
      </c>
      <c r="C102" s="256" t="s">
        <v>1679</v>
      </c>
      <c r="D102" s="256" t="s">
        <v>1678</v>
      </c>
      <c r="E102" s="157" t="s">
        <v>1214</v>
      </c>
      <c r="F102" s="474">
        <v>0</v>
      </c>
    </row>
    <row r="103" spans="1:6" s="94" customFormat="1" ht="20.100000000000001" customHeight="1" x14ac:dyDescent="0.25">
      <c r="A103" s="473"/>
      <c r="B103" s="256" t="s">
        <v>1679</v>
      </c>
      <c r="C103" s="256" t="s">
        <v>1679</v>
      </c>
      <c r="D103" s="256" t="s">
        <v>1647</v>
      </c>
      <c r="E103" s="157" t="s">
        <v>1667</v>
      </c>
      <c r="F103" s="474">
        <v>0</v>
      </c>
    </row>
    <row r="104" spans="1:6" s="94" customFormat="1" ht="20.100000000000001" customHeight="1" x14ac:dyDescent="0.25">
      <c r="A104" s="473"/>
      <c r="B104" s="256" t="s">
        <v>1679</v>
      </c>
      <c r="C104" s="256" t="s">
        <v>1679</v>
      </c>
      <c r="D104" s="256" t="s">
        <v>1648</v>
      </c>
      <c r="E104" s="157" t="s">
        <v>1218</v>
      </c>
      <c r="F104" s="474">
        <v>0</v>
      </c>
    </row>
    <row r="105" spans="1:6" s="94" customFormat="1" ht="20.100000000000001" customHeight="1" x14ac:dyDescent="0.25">
      <c r="A105" s="473"/>
      <c r="B105" s="256" t="s">
        <v>1679</v>
      </c>
      <c r="C105" s="256" t="s">
        <v>1679</v>
      </c>
      <c r="D105" s="256" t="s">
        <v>1681</v>
      </c>
      <c r="E105" s="157" t="s">
        <v>1220</v>
      </c>
      <c r="F105" s="474">
        <v>0</v>
      </c>
    </row>
    <row r="106" spans="1:6" s="94" customFormat="1" ht="20.100000000000001" customHeight="1" x14ac:dyDescent="0.25">
      <c r="A106" s="473"/>
      <c r="B106" s="256" t="s">
        <v>1679</v>
      </c>
      <c r="C106" s="256" t="s">
        <v>1679</v>
      </c>
      <c r="D106" s="256" t="s">
        <v>1649</v>
      </c>
      <c r="E106" s="157" t="s">
        <v>1222</v>
      </c>
      <c r="F106" s="474">
        <v>0</v>
      </c>
    </row>
    <row r="107" spans="1:6" s="94" customFormat="1" ht="20.100000000000001" customHeight="1" x14ac:dyDescent="0.25">
      <c r="A107" s="473"/>
      <c r="B107" s="256" t="s">
        <v>1679</v>
      </c>
      <c r="C107" s="256" t="s">
        <v>1679</v>
      </c>
      <c r="D107" s="256" t="s">
        <v>1682</v>
      </c>
      <c r="E107" s="157" t="s">
        <v>1224</v>
      </c>
      <c r="F107" s="474">
        <v>0</v>
      </c>
    </row>
    <row r="108" spans="1:6" s="195" customFormat="1" ht="20.100000000000001" customHeight="1" x14ac:dyDescent="0.25">
      <c r="A108" s="471" t="s">
        <v>1679</v>
      </c>
      <c r="B108" s="258" t="s">
        <v>1680</v>
      </c>
      <c r="C108" s="872" t="s">
        <v>1226</v>
      </c>
      <c r="D108" s="873"/>
      <c r="E108" s="874"/>
      <c r="F108" s="472">
        <f>SUM(F109:F111)</f>
        <v>0</v>
      </c>
    </row>
    <row r="109" spans="1:6" s="94" customFormat="1" ht="20.100000000000001" customHeight="1" x14ac:dyDescent="0.25">
      <c r="A109" s="473"/>
      <c r="B109" s="256" t="s">
        <v>1679</v>
      </c>
      <c r="C109" s="256" t="s">
        <v>1680</v>
      </c>
      <c r="D109" s="256" t="s">
        <v>1678</v>
      </c>
      <c r="E109" s="157" t="s">
        <v>1228</v>
      </c>
      <c r="F109" s="474">
        <v>0</v>
      </c>
    </row>
    <row r="110" spans="1:6" s="94" customFormat="1" ht="20.100000000000001" customHeight="1" x14ac:dyDescent="0.25">
      <c r="A110" s="473"/>
      <c r="B110" s="256" t="s">
        <v>1679</v>
      </c>
      <c r="C110" s="256" t="s">
        <v>1680</v>
      </c>
      <c r="D110" s="256" t="s">
        <v>1647</v>
      </c>
      <c r="E110" s="157" t="s">
        <v>1230</v>
      </c>
      <c r="F110" s="474">
        <v>0</v>
      </c>
    </row>
    <row r="111" spans="1:6" s="94" customFormat="1" ht="20.100000000000001" customHeight="1" x14ac:dyDescent="0.25">
      <c r="A111" s="473"/>
      <c r="B111" s="256" t="s">
        <v>1679</v>
      </c>
      <c r="C111" s="256" t="s">
        <v>1680</v>
      </c>
      <c r="D111" s="256" t="s">
        <v>1648</v>
      </c>
      <c r="E111" s="157" t="s">
        <v>1232</v>
      </c>
      <c r="F111" s="474">
        <v>0</v>
      </c>
    </row>
    <row r="112" spans="1:6" s="195" customFormat="1" ht="20.100000000000001" customHeight="1" x14ac:dyDescent="0.25">
      <c r="A112" s="471" t="s">
        <v>1679</v>
      </c>
      <c r="B112" s="258" t="s">
        <v>1685</v>
      </c>
      <c r="C112" s="872" t="s">
        <v>1234</v>
      </c>
      <c r="D112" s="873"/>
      <c r="E112" s="874"/>
      <c r="F112" s="472">
        <f>SUM(F113:F118)</f>
        <v>0</v>
      </c>
    </row>
    <row r="113" spans="1:6" s="94" customFormat="1" ht="20.100000000000001" customHeight="1" x14ac:dyDescent="0.25">
      <c r="A113" s="473"/>
      <c r="B113" s="256" t="s">
        <v>1679</v>
      </c>
      <c r="C113" s="256" t="s">
        <v>1685</v>
      </c>
      <c r="D113" s="256" t="s">
        <v>1678</v>
      </c>
      <c r="E113" s="157" t="s">
        <v>1236</v>
      </c>
      <c r="F113" s="474">
        <v>0</v>
      </c>
    </row>
    <row r="114" spans="1:6" s="94" customFormat="1" ht="20.100000000000001" customHeight="1" x14ac:dyDescent="0.25">
      <c r="A114" s="473"/>
      <c r="B114" s="256" t="s">
        <v>1679</v>
      </c>
      <c r="C114" s="256" t="s">
        <v>1685</v>
      </c>
      <c r="D114" s="256" t="s">
        <v>1647</v>
      </c>
      <c r="E114" s="157" t="s">
        <v>1238</v>
      </c>
      <c r="F114" s="474">
        <v>0</v>
      </c>
    </row>
    <row r="115" spans="1:6" s="94" customFormat="1" ht="20.100000000000001" customHeight="1" x14ac:dyDescent="0.25">
      <c r="A115" s="473"/>
      <c r="B115" s="256" t="s">
        <v>1679</v>
      </c>
      <c r="C115" s="256" t="s">
        <v>1685</v>
      </c>
      <c r="D115" s="256" t="s">
        <v>1648</v>
      </c>
      <c r="E115" s="157" t="s">
        <v>1240</v>
      </c>
      <c r="F115" s="474">
        <v>0</v>
      </c>
    </row>
    <row r="116" spans="1:6" s="94" customFormat="1" ht="20.100000000000001" customHeight="1" x14ac:dyDescent="0.25">
      <c r="A116" s="473"/>
      <c r="B116" s="256" t="s">
        <v>1679</v>
      </c>
      <c r="C116" s="256" t="s">
        <v>1685</v>
      </c>
      <c r="D116" s="256" t="s">
        <v>1681</v>
      </c>
      <c r="E116" s="157" t="s">
        <v>1242</v>
      </c>
      <c r="F116" s="474">
        <v>0</v>
      </c>
    </row>
    <row r="117" spans="1:6" s="94" customFormat="1" ht="20.100000000000001" customHeight="1" x14ac:dyDescent="0.25">
      <c r="A117" s="473"/>
      <c r="B117" s="256" t="s">
        <v>1679</v>
      </c>
      <c r="C117" s="256" t="s">
        <v>1685</v>
      </c>
      <c r="D117" s="256" t="s">
        <v>1649</v>
      </c>
      <c r="E117" s="157" t="s">
        <v>1668</v>
      </c>
      <c r="F117" s="474">
        <v>0</v>
      </c>
    </row>
    <row r="118" spans="1:6" s="94" customFormat="1" ht="20.100000000000001" customHeight="1" x14ac:dyDescent="0.25">
      <c r="A118" s="473"/>
      <c r="B118" s="256" t="s">
        <v>1679</v>
      </c>
      <c r="C118" s="256" t="s">
        <v>1685</v>
      </c>
      <c r="D118" s="256" t="s">
        <v>1682</v>
      </c>
      <c r="E118" s="157" t="s">
        <v>1246</v>
      </c>
      <c r="F118" s="474">
        <v>0</v>
      </c>
    </row>
    <row r="119" spans="1:6" s="195" customFormat="1" ht="20.100000000000001" customHeight="1" x14ac:dyDescent="0.25">
      <c r="A119" s="471" t="s">
        <v>1679</v>
      </c>
      <c r="B119" s="258" t="s">
        <v>1686</v>
      </c>
      <c r="C119" s="872" t="s">
        <v>1669</v>
      </c>
      <c r="D119" s="873"/>
      <c r="E119" s="874"/>
      <c r="F119" s="472">
        <f>SUM(F120)</f>
        <v>0</v>
      </c>
    </row>
    <row r="120" spans="1:6" s="94" customFormat="1" ht="20.100000000000001" customHeight="1" x14ac:dyDescent="0.25">
      <c r="A120" s="473"/>
      <c r="B120" s="256" t="s">
        <v>1679</v>
      </c>
      <c r="C120" s="256" t="s">
        <v>1686</v>
      </c>
      <c r="D120" s="256" t="s">
        <v>1678</v>
      </c>
      <c r="E120" s="157" t="s">
        <v>1250</v>
      </c>
      <c r="F120" s="474">
        <v>0</v>
      </c>
    </row>
    <row r="121" spans="1:6" s="195" customFormat="1" ht="20.100000000000001" customHeight="1" x14ac:dyDescent="0.25">
      <c r="A121" s="471" t="s">
        <v>1679</v>
      </c>
      <c r="B121" s="258" t="s">
        <v>1687</v>
      </c>
      <c r="C121" s="872" t="s">
        <v>1252</v>
      </c>
      <c r="D121" s="873"/>
      <c r="E121" s="874"/>
      <c r="F121" s="472">
        <f>SUM(F122:F123)</f>
        <v>0</v>
      </c>
    </row>
    <row r="122" spans="1:6" s="94" customFormat="1" ht="20.100000000000001" customHeight="1" x14ac:dyDescent="0.25">
      <c r="A122" s="473"/>
      <c r="B122" s="256" t="s">
        <v>1679</v>
      </c>
      <c r="C122" s="256" t="s">
        <v>1687</v>
      </c>
      <c r="D122" s="256" t="s">
        <v>1678</v>
      </c>
      <c r="E122" s="157" t="s">
        <v>1254</v>
      </c>
      <c r="F122" s="474">
        <v>0</v>
      </c>
    </row>
    <row r="123" spans="1:6" s="94" customFormat="1" ht="20.100000000000001" customHeight="1" x14ac:dyDescent="0.25">
      <c r="A123" s="473"/>
      <c r="B123" s="256" t="s">
        <v>1679</v>
      </c>
      <c r="C123" s="256" t="s">
        <v>1687</v>
      </c>
      <c r="D123" s="256" t="s">
        <v>1647</v>
      </c>
      <c r="E123" s="157" t="s">
        <v>1256</v>
      </c>
      <c r="F123" s="474">
        <v>0</v>
      </c>
    </row>
    <row r="124" spans="1:6" s="195" customFormat="1" ht="20.100000000000001" customHeight="1" x14ac:dyDescent="0.25">
      <c r="A124" s="471" t="s">
        <v>1679</v>
      </c>
      <c r="B124" s="258" t="s">
        <v>1688</v>
      </c>
      <c r="C124" s="872" t="s">
        <v>1670</v>
      </c>
      <c r="D124" s="873"/>
      <c r="E124" s="874"/>
      <c r="F124" s="472">
        <f>SUM(F125:F128)</f>
        <v>0</v>
      </c>
    </row>
    <row r="125" spans="1:6" s="94" customFormat="1" ht="20.100000000000001" customHeight="1" x14ac:dyDescent="0.25">
      <c r="A125" s="473"/>
      <c r="B125" s="256" t="s">
        <v>1679</v>
      </c>
      <c r="C125" s="256" t="s">
        <v>1688</v>
      </c>
      <c r="D125" s="256" t="s">
        <v>1678</v>
      </c>
      <c r="E125" s="157" t="s">
        <v>1260</v>
      </c>
      <c r="F125" s="474">
        <v>0</v>
      </c>
    </row>
    <row r="126" spans="1:6" s="94" customFormat="1" ht="20.100000000000001" customHeight="1" x14ac:dyDescent="0.25">
      <c r="A126" s="473"/>
      <c r="B126" s="256" t="s">
        <v>1679</v>
      </c>
      <c r="C126" s="256" t="s">
        <v>1688</v>
      </c>
      <c r="D126" s="256" t="s">
        <v>1647</v>
      </c>
      <c r="E126" s="157" t="s">
        <v>1262</v>
      </c>
      <c r="F126" s="474">
        <v>0</v>
      </c>
    </row>
    <row r="127" spans="1:6" s="94" customFormat="1" ht="20.100000000000001" customHeight="1" x14ac:dyDescent="0.25">
      <c r="A127" s="473"/>
      <c r="B127" s="256" t="s">
        <v>1679</v>
      </c>
      <c r="C127" s="256" t="s">
        <v>1688</v>
      </c>
      <c r="D127" s="256" t="s">
        <v>1648</v>
      </c>
      <c r="E127" s="157" t="s">
        <v>1264</v>
      </c>
      <c r="F127" s="474">
        <v>0</v>
      </c>
    </row>
    <row r="128" spans="1:6" s="94" customFormat="1" ht="20.100000000000001" customHeight="1" x14ac:dyDescent="0.25">
      <c r="A128" s="473"/>
      <c r="B128" s="256" t="s">
        <v>1679</v>
      </c>
      <c r="C128" s="256" t="s">
        <v>1688</v>
      </c>
      <c r="D128" s="256" t="s">
        <v>1681</v>
      </c>
      <c r="E128" s="157" t="s">
        <v>1266</v>
      </c>
      <c r="F128" s="474">
        <v>0</v>
      </c>
    </row>
    <row r="129" spans="1:6" s="195" customFormat="1" ht="20.100000000000001" customHeight="1" x14ac:dyDescent="0.25">
      <c r="A129" s="471" t="s">
        <v>1679</v>
      </c>
      <c r="B129" s="258" t="s">
        <v>1689</v>
      </c>
      <c r="C129" s="872" t="s">
        <v>1268</v>
      </c>
      <c r="D129" s="873"/>
      <c r="E129" s="874"/>
      <c r="F129" s="472">
        <f>SUM(F130:F132)</f>
        <v>0</v>
      </c>
    </row>
    <row r="130" spans="1:6" s="94" customFormat="1" ht="20.100000000000001" customHeight="1" x14ac:dyDescent="0.25">
      <c r="A130" s="473"/>
      <c r="B130" s="256" t="s">
        <v>1679</v>
      </c>
      <c r="C130" s="256" t="s">
        <v>1689</v>
      </c>
      <c r="D130" s="256" t="s">
        <v>1678</v>
      </c>
      <c r="E130" s="157" t="s">
        <v>1270</v>
      </c>
      <c r="F130" s="474">
        <v>0</v>
      </c>
    </row>
    <row r="131" spans="1:6" s="94" customFormat="1" ht="20.100000000000001" customHeight="1" x14ac:dyDescent="0.25">
      <c r="A131" s="473"/>
      <c r="B131" s="256" t="s">
        <v>1679</v>
      </c>
      <c r="C131" s="256" t="s">
        <v>1689</v>
      </c>
      <c r="D131" s="256" t="s">
        <v>1647</v>
      </c>
      <c r="E131" s="157" t="s">
        <v>1272</v>
      </c>
      <c r="F131" s="474">
        <v>0</v>
      </c>
    </row>
    <row r="132" spans="1:6" s="94" customFormat="1" ht="20.100000000000001" customHeight="1" x14ac:dyDescent="0.25">
      <c r="A132" s="473"/>
      <c r="B132" s="256" t="s">
        <v>1679</v>
      </c>
      <c r="C132" s="256" t="s">
        <v>1689</v>
      </c>
      <c r="D132" s="256" t="s">
        <v>1648</v>
      </c>
      <c r="E132" s="157" t="s">
        <v>1274</v>
      </c>
      <c r="F132" s="474">
        <v>0</v>
      </c>
    </row>
    <row r="133" spans="1:6" s="195" customFormat="1" ht="20.100000000000001" customHeight="1" x14ac:dyDescent="0.25">
      <c r="A133" s="469" t="s">
        <v>1681</v>
      </c>
      <c r="B133" s="875" t="s">
        <v>1671</v>
      </c>
      <c r="C133" s="876"/>
      <c r="D133" s="876"/>
      <c r="E133" s="877"/>
      <c r="F133" s="470">
        <f>SUM(F134+F137+F141+F146)</f>
        <v>0</v>
      </c>
    </row>
    <row r="134" spans="1:6" s="195" customFormat="1" ht="20.100000000000001" customHeight="1" x14ac:dyDescent="0.25">
      <c r="A134" s="471" t="s">
        <v>1680</v>
      </c>
      <c r="B134" s="258" t="s">
        <v>1646</v>
      </c>
      <c r="C134" s="872" t="s">
        <v>1672</v>
      </c>
      <c r="D134" s="873"/>
      <c r="E134" s="874"/>
      <c r="F134" s="472">
        <f>SUM(F135:F136)</f>
        <v>0</v>
      </c>
    </row>
    <row r="135" spans="1:6" s="94" customFormat="1" ht="20.100000000000001" customHeight="1" x14ac:dyDescent="0.25">
      <c r="A135" s="473"/>
      <c r="B135" s="256" t="s">
        <v>1680</v>
      </c>
      <c r="C135" s="256" t="s">
        <v>1646</v>
      </c>
      <c r="D135" s="256" t="s">
        <v>1678</v>
      </c>
      <c r="E135" s="157" t="s">
        <v>1280</v>
      </c>
      <c r="F135" s="474">
        <v>0</v>
      </c>
    </row>
    <row r="136" spans="1:6" s="94" customFormat="1" ht="20.100000000000001" customHeight="1" x14ac:dyDescent="0.25">
      <c r="A136" s="473"/>
      <c r="B136" s="256" t="s">
        <v>1680</v>
      </c>
      <c r="C136" s="256" t="s">
        <v>1646</v>
      </c>
      <c r="D136" s="256" t="s">
        <v>1647</v>
      </c>
      <c r="E136" s="157" t="s">
        <v>1282</v>
      </c>
      <c r="F136" s="474">
        <v>0</v>
      </c>
    </row>
    <row r="137" spans="1:6" s="195" customFormat="1" ht="26.25" customHeight="1" x14ac:dyDescent="0.25">
      <c r="A137" s="471" t="s">
        <v>1680</v>
      </c>
      <c r="B137" s="258" t="s">
        <v>1651</v>
      </c>
      <c r="C137" s="872" t="s">
        <v>1284</v>
      </c>
      <c r="D137" s="873"/>
      <c r="E137" s="874"/>
      <c r="F137" s="472">
        <f>SUM(F138:F140)</f>
        <v>0</v>
      </c>
    </row>
    <row r="138" spans="1:6" s="94" customFormat="1" ht="20.100000000000001" customHeight="1" x14ac:dyDescent="0.25">
      <c r="A138" s="473"/>
      <c r="B138" s="256" t="s">
        <v>1680</v>
      </c>
      <c r="C138" s="256" t="s">
        <v>1651</v>
      </c>
      <c r="D138" s="256" t="s">
        <v>1678</v>
      </c>
      <c r="E138" s="157" t="s">
        <v>1673</v>
      </c>
      <c r="F138" s="474">
        <v>0</v>
      </c>
    </row>
    <row r="139" spans="1:6" s="94" customFormat="1" ht="20.100000000000001" customHeight="1" x14ac:dyDescent="0.25">
      <c r="A139" s="473"/>
      <c r="B139" s="256" t="s">
        <v>1680</v>
      </c>
      <c r="C139" s="256" t="s">
        <v>1651</v>
      </c>
      <c r="D139" s="256" t="s">
        <v>1647</v>
      </c>
      <c r="E139" s="157" t="s">
        <v>1674</v>
      </c>
      <c r="F139" s="474">
        <v>0</v>
      </c>
    </row>
    <row r="140" spans="1:6" s="94" customFormat="1" ht="20.100000000000001" customHeight="1" x14ac:dyDescent="0.25">
      <c r="A140" s="473"/>
      <c r="B140" s="256" t="s">
        <v>1680</v>
      </c>
      <c r="C140" s="256" t="s">
        <v>1651</v>
      </c>
      <c r="D140" s="256" t="s">
        <v>1648</v>
      </c>
      <c r="E140" s="157" t="s">
        <v>1675</v>
      </c>
      <c r="F140" s="474">
        <v>0</v>
      </c>
    </row>
    <row r="141" spans="1:6" s="195" customFormat="1" ht="20.100000000000001" customHeight="1" x14ac:dyDescent="0.25">
      <c r="A141" s="476" t="s">
        <v>1680</v>
      </c>
      <c r="B141" s="258" t="s">
        <v>1679</v>
      </c>
      <c r="C141" s="872" t="s">
        <v>1292</v>
      </c>
      <c r="D141" s="873"/>
      <c r="E141" s="874"/>
      <c r="F141" s="472">
        <f>SUM(F142:F145)</f>
        <v>0</v>
      </c>
    </row>
    <row r="142" spans="1:6" s="94" customFormat="1" ht="20.100000000000001" customHeight="1" x14ac:dyDescent="0.25">
      <c r="A142" s="473"/>
      <c r="B142" s="256" t="s">
        <v>1680</v>
      </c>
      <c r="C142" s="256" t="s">
        <v>1679</v>
      </c>
      <c r="D142" s="256" t="s">
        <v>1678</v>
      </c>
      <c r="E142" s="157" t="s">
        <v>1294</v>
      </c>
      <c r="F142" s="474">
        <v>0</v>
      </c>
    </row>
    <row r="143" spans="1:6" s="94" customFormat="1" ht="20.100000000000001" customHeight="1" x14ac:dyDescent="0.25">
      <c r="A143" s="473"/>
      <c r="B143" s="256" t="s">
        <v>1680</v>
      </c>
      <c r="C143" s="256" t="s">
        <v>1679</v>
      </c>
      <c r="D143" s="256" t="s">
        <v>1647</v>
      </c>
      <c r="E143" s="157" t="s">
        <v>1676</v>
      </c>
      <c r="F143" s="474">
        <v>0</v>
      </c>
    </row>
    <row r="144" spans="1:6" s="94" customFormat="1" ht="20.100000000000001" customHeight="1" x14ac:dyDescent="0.25">
      <c r="A144" s="473"/>
      <c r="B144" s="256" t="s">
        <v>1680</v>
      </c>
      <c r="C144" s="256" t="s">
        <v>1679</v>
      </c>
      <c r="D144" s="256" t="s">
        <v>1648</v>
      </c>
      <c r="E144" s="157" t="s">
        <v>1298</v>
      </c>
      <c r="F144" s="474">
        <v>0</v>
      </c>
    </row>
    <row r="145" spans="1:7" s="94" customFormat="1" ht="20.100000000000001" customHeight="1" x14ac:dyDescent="0.25">
      <c r="A145" s="473"/>
      <c r="B145" s="256" t="s">
        <v>1680</v>
      </c>
      <c r="C145" s="256" t="s">
        <v>1679</v>
      </c>
      <c r="D145" s="256" t="s">
        <v>1681</v>
      </c>
      <c r="E145" s="157" t="s">
        <v>1300</v>
      </c>
      <c r="F145" s="474">
        <v>0</v>
      </c>
    </row>
    <row r="146" spans="1:7" s="195" customFormat="1" ht="20.100000000000001" customHeight="1" x14ac:dyDescent="0.25">
      <c r="A146" s="471" t="s">
        <v>1680</v>
      </c>
      <c r="B146" s="258" t="s">
        <v>1680</v>
      </c>
      <c r="C146" s="872" t="s">
        <v>1302</v>
      </c>
      <c r="D146" s="873"/>
      <c r="E146" s="874"/>
      <c r="F146" s="472">
        <f>SUM(F147)</f>
        <v>0</v>
      </c>
    </row>
    <row r="147" spans="1:7" s="94" customFormat="1" ht="20.100000000000001" customHeight="1" x14ac:dyDescent="0.25">
      <c r="A147" s="473"/>
      <c r="B147" s="256" t="s">
        <v>1680</v>
      </c>
      <c r="C147" s="256" t="s">
        <v>1680</v>
      </c>
      <c r="D147" s="256" t="s">
        <v>1678</v>
      </c>
      <c r="E147" s="157" t="s">
        <v>1677</v>
      </c>
      <c r="F147" s="474">
        <v>0</v>
      </c>
    </row>
    <row r="148" spans="1:7" s="94" customFormat="1" ht="3.75" customHeight="1" x14ac:dyDescent="0.25">
      <c r="A148" s="477"/>
      <c r="B148" s="451"/>
      <c r="C148" s="451"/>
      <c r="D148" s="451"/>
      <c r="E148" s="452"/>
      <c r="F148" s="478"/>
    </row>
    <row r="149" spans="1:7" s="194" customFormat="1" ht="22.5" customHeight="1" x14ac:dyDescent="0.25">
      <c r="A149" s="878" t="s">
        <v>1</v>
      </c>
      <c r="B149" s="879"/>
      <c r="C149" s="879"/>
      <c r="D149" s="879"/>
      <c r="E149" s="880"/>
      <c r="F149" s="479">
        <f>SUM(F5+F44+F90+F133)</f>
        <v>1404000</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000000000000004" header="0.31496062992125984" footer="0.27559055118110237"/>
  <pageSetup scale="80" orientation="portrait" horizontalDpi="300" verticalDpi="300" r:id="rId1"/>
  <headerFooter>
    <oddFooter>&amp;L&amp;"-,Cursiva"&amp;10Ejercicio Fiscal 2018&amp;R&amp;10Página &amp;P de &amp;N&amp;K00+000-----&amp;11------------------</oddFooter>
  </headerFooter>
  <ignoredErrors>
    <ignoredError sqref="A6:E6 A8:E60 A7:D7 A62:E147 A61:D6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3" workbookViewId="0">
      <selection activeCell="E26" sqref="E26"/>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892" t="s">
        <v>1793</v>
      </c>
      <c r="B1" s="893"/>
      <c r="C1" s="893"/>
      <c r="D1" s="893"/>
      <c r="E1" s="894"/>
      <c r="F1" s="198"/>
    </row>
    <row r="2" spans="1:7" s="191" customFormat="1" ht="27" customHeight="1" x14ac:dyDescent="0.25">
      <c r="A2" s="689" t="str">
        <f>'Objetivos PMD'!$B$3</f>
        <v>Sistema DIF de Villa Guerrero, Jalisco</v>
      </c>
      <c r="B2" s="690"/>
      <c r="C2" s="690"/>
      <c r="D2" s="690"/>
      <c r="E2" s="691"/>
      <c r="F2" s="254"/>
      <c r="G2" s="255"/>
    </row>
    <row r="3" spans="1:7" ht="41.25" customHeight="1" x14ac:dyDescent="0.25">
      <c r="A3" s="771" t="s">
        <v>1695</v>
      </c>
      <c r="B3" s="895"/>
      <c r="C3" s="772"/>
      <c r="D3" s="453" t="s">
        <v>1696</v>
      </c>
      <c r="E3" s="454" t="s">
        <v>1738</v>
      </c>
      <c r="F3" s="197"/>
    </row>
    <row r="4" spans="1:7" s="1" customFormat="1" ht="6" customHeight="1" x14ac:dyDescent="0.25">
      <c r="A4" s="455"/>
      <c r="B4" s="456"/>
      <c r="C4" s="456"/>
      <c r="D4" s="456"/>
      <c r="E4" s="457"/>
      <c r="F4" s="458"/>
    </row>
    <row r="5" spans="1:7" s="191" customFormat="1" ht="21" customHeight="1" x14ac:dyDescent="0.25">
      <c r="A5" s="459">
        <v>1</v>
      </c>
      <c r="B5" s="890" t="s">
        <v>1698</v>
      </c>
      <c r="C5" s="890"/>
      <c r="D5" s="890"/>
      <c r="E5" s="460"/>
    </row>
    <row r="6" spans="1:7" ht="20.100000000000001" customHeight="1" x14ac:dyDescent="0.25">
      <c r="A6" s="209"/>
      <c r="B6" s="205"/>
      <c r="C6" s="208">
        <v>1.1000000000000001</v>
      </c>
      <c r="D6" s="211" t="s">
        <v>1740</v>
      </c>
      <c r="E6" s="216">
        <v>0</v>
      </c>
    </row>
    <row r="7" spans="1:7" ht="20.100000000000001" customHeight="1" x14ac:dyDescent="0.25">
      <c r="A7" s="209"/>
      <c r="B7" s="205"/>
      <c r="C7" s="208">
        <v>1.2</v>
      </c>
      <c r="D7" s="211" t="s">
        <v>1741</v>
      </c>
      <c r="E7" s="216">
        <v>0</v>
      </c>
    </row>
    <row r="8" spans="1:7" ht="20.100000000000001" customHeight="1" x14ac:dyDescent="0.25">
      <c r="A8" s="209"/>
      <c r="B8" s="205"/>
      <c r="C8" s="208">
        <v>1.3</v>
      </c>
      <c r="D8" s="212" t="s">
        <v>1742</v>
      </c>
      <c r="E8" s="216">
        <v>0</v>
      </c>
    </row>
    <row r="9" spans="1:7" s="191" customFormat="1" ht="21" customHeight="1" x14ac:dyDescent="0.25">
      <c r="A9" s="461">
        <v>2</v>
      </c>
      <c r="B9" s="891" t="s">
        <v>1700</v>
      </c>
      <c r="C9" s="891"/>
      <c r="D9" s="891"/>
      <c r="E9" s="462">
        <f>SUM(E10:E16)</f>
        <v>0</v>
      </c>
    </row>
    <row r="10" spans="1:7" ht="20.100000000000001" customHeight="1" x14ac:dyDescent="0.25">
      <c r="A10" s="210"/>
      <c r="B10" s="207"/>
      <c r="C10" s="206">
        <v>2.1</v>
      </c>
      <c r="D10" s="213" t="s">
        <v>1743</v>
      </c>
      <c r="E10" s="216"/>
    </row>
    <row r="11" spans="1:7" ht="20.100000000000001" customHeight="1" x14ac:dyDescent="0.25">
      <c r="A11" s="210"/>
      <c r="B11" s="207"/>
      <c r="C11" s="206">
        <v>2.2000000000000002</v>
      </c>
      <c r="D11" s="214" t="s">
        <v>1744</v>
      </c>
      <c r="E11" s="216">
        <v>0</v>
      </c>
    </row>
    <row r="12" spans="1:7" ht="20.100000000000001" customHeight="1" x14ac:dyDescent="0.25">
      <c r="A12" s="210"/>
      <c r="B12" s="207"/>
      <c r="C12" s="206">
        <v>2.2999999999999998</v>
      </c>
      <c r="D12" s="215" t="s">
        <v>1745</v>
      </c>
      <c r="E12" s="216">
        <v>0</v>
      </c>
    </row>
    <row r="13" spans="1:7" ht="20.100000000000001" customHeight="1" x14ac:dyDescent="0.25">
      <c r="A13" s="210"/>
      <c r="B13" s="207"/>
      <c r="C13" s="206">
        <v>2.4</v>
      </c>
      <c r="D13" s="215" t="s">
        <v>1746</v>
      </c>
      <c r="E13" s="216">
        <v>0</v>
      </c>
    </row>
    <row r="14" spans="1:7" ht="20.100000000000001" customHeight="1" x14ac:dyDescent="0.25">
      <c r="A14" s="210"/>
      <c r="B14" s="207"/>
      <c r="C14" s="206">
        <v>2.5</v>
      </c>
      <c r="D14" s="215" t="s">
        <v>1747</v>
      </c>
      <c r="E14" s="216">
        <v>0</v>
      </c>
    </row>
    <row r="15" spans="1:7" ht="20.100000000000001" customHeight="1" x14ac:dyDescent="0.25">
      <c r="A15" s="210"/>
      <c r="B15" s="207"/>
      <c r="C15" s="206">
        <v>2.6</v>
      </c>
      <c r="D15" s="215" t="s">
        <v>1748</v>
      </c>
      <c r="E15" s="216">
        <v>0</v>
      </c>
    </row>
    <row r="16" spans="1:7" ht="20.100000000000001" customHeight="1" x14ac:dyDescent="0.25">
      <c r="A16" s="210"/>
      <c r="B16" s="207"/>
      <c r="C16" s="206">
        <v>2.7</v>
      </c>
      <c r="D16" s="215" t="s">
        <v>1749</v>
      </c>
      <c r="E16" s="216">
        <v>0</v>
      </c>
    </row>
    <row r="17" spans="1:5" s="191" customFormat="1" ht="21" customHeight="1" x14ac:dyDescent="0.25">
      <c r="A17" s="461">
        <v>3</v>
      </c>
      <c r="B17" s="891" t="s">
        <v>1703</v>
      </c>
      <c r="C17" s="891"/>
      <c r="D17" s="891"/>
      <c r="E17" s="462">
        <v>0</v>
      </c>
    </row>
    <row r="18" spans="1:5" ht="20.100000000000001" customHeight="1" x14ac:dyDescent="0.25">
      <c r="A18" s="210"/>
      <c r="B18" s="207"/>
      <c r="C18" s="206">
        <v>3.1</v>
      </c>
      <c r="D18" s="215" t="s">
        <v>1750</v>
      </c>
      <c r="E18" s="216">
        <v>0</v>
      </c>
    </row>
    <row r="19" spans="1:5" ht="20.100000000000001" customHeight="1" x14ac:dyDescent="0.25">
      <c r="A19" s="210"/>
      <c r="B19" s="207"/>
      <c r="C19" s="206">
        <v>3.2</v>
      </c>
      <c r="D19" s="215" t="s">
        <v>1751</v>
      </c>
      <c r="E19" s="216">
        <v>0</v>
      </c>
    </row>
    <row r="20" spans="1:5" ht="20.100000000000001" customHeight="1" x14ac:dyDescent="0.25">
      <c r="A20" s="210"/>
      <c r="B20" s="207"/>
      <c r="C20" s="206">
        <v>3.3</v>
      </c>
      <c r="D20" s="215" t="s">
        <v>1752</v>
      </c>
      <c r="E20" s="216">
        <v>0</v>
      </c>
    </row>
    <row r="21" spans="1:5" s="191" customFormat="1" ht="21" customHeight="1" x14ac:dyDescent="0.25">
      <c r="A21" s="461">
        <v>4</v>
      </c>
      <c r="B21" s="891" t="s">
        <v>1724</v>
      </c>
      <c r="C21" s="891"/>
      <c r="D21" s="891"/>
      <c r="E21" s="462">
        <v>0</v>
      </c>
    </row>
    <row r="22" spans="1:5" ht="20.100000000000001" customHeight="1" x14ac:dyDescent="0.25">
      <c r="A22" s="209"/>
      <c r="B22" s="205"/>
      <c r="C22" s="206">
        <v>4.0999999999999996</v>
      </c>
      <c r="D22" s="215" t="s">
        <v>1753</v>
      </c>
      <c r="E22" s="216">
        <v>0</v>
      </c>
    </row>
    <row r="23" spans="1:5" ht="20.100000000000001" customHeight="1" x14ac:dyDescent="0.25">
      <c r="A23" s="209"/>
      <c r="B23" s="205"/>
      <c r="C23" s="206">
        <v>4.2</v>
      </c>
      <c r="D23" s="215" t="s">
        <v>1754</v>
      </c>
      <c r="E23" s="216">
        <v>0</v>
      </c>
    </row>
    <row r="24" spans="1:5" s="191" customFormat="1" ht="21" customHeight="1" x14ac:dyDescent="0.25">
      <c r="A24" s="461">
        <v>5</v>
      </c>
      <c r="B24" s="891" t="s">
        <v>1725</v>
      </c>
      <c r="C24" s="891"/>
      <c r="D24" s="891"/>
      <c r="E24" s="462">
        <f>SUM(E25+E26)</f>
        <v>1404000</v>
      </c>
    </row>
    <row r="25" spans="1:5" ht="20.100000000000001" customHeight="1" x14ac:dyDescent="0.25">
      <c r="A25" s="209"/>
      <c r="B25" s="205"/>
      <c r="C25" s="206">
        <v>5.0999999999999996</v>
      </c>
      <c r="D25" s="215" t="s">
        <v>1728</v>
      </c>
      <c r="E25" s="216">
        <v>0</v>
      </c>
    </row>
    <row r="26" spans="1:5" ht="20.100000000000001" customHeight="1" x14ac:dyDescent="0.25">
      <c r="A26" s="209"/>
      <c r="B26" s="205"/>
      <c r="C26" s="206">
        <v>5.2</v>
      </c>
      <c r="D26" s="215" t="s">
        <v>1755</v>
      </c>
      <c r="E26" s="216">
        <v>1404000</v>
      </c>
    </row>
    <row r="27" spans="1:5" ht="5.25" customHeight="1" x14ac:dyDescent="0.25">
      <c r="A27" s="209"/>
      <c r="B27" s="205"/>
      <c r="C27" s="464"/>
      <c r="D27" s="465"/>
      <c r="E27" s="216"/>
    </row>
    <row r="28" spans="1:5" s="191" customFormat="1" ht="28.5" customHeight="1" x14ac:dyDescent="0.25">
      <c r="A28" s="887" t="s">
        <v>1739</v>
      </c>
      <c r="B28" s="888"/>
      <c r="C28" s="888"/>
      <c r="D28" s="889"/>
      <c r="E28" s="463">
        <f>SUM(E5+E9+E17+E21+E24)</f>
        <v>1404000</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300" verticalDpi="300" r:id="rId1"/>
  <headerFooter>
    <oddFooter>&amp;L&amp;"-,Cursiva"&amp;10Ejercicio Fiscal 2018&amp;R&amp;10Página &amp;P de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142" sqref="E142"/>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896" t="s">
        <v>1339</v>
      </c>
      <c r="B1" s="897"/>
      <c r="C1" s="897"/>
      <c r="D1" s="897"/>
      <c r="E1" s="898"/>
    </row>
    <row r="2" spans="1:5" x14ac:dyDescent="0.25">
      <c r="A2" s="480" t="s">
        <v>4</v>
      </c>
      <c r="B2" s="481" t="s">
        <v>770</v>
      </c>
      <c r="C2" s="481" t="s">
        <v>771</v>
      </c>
      <c r="D2" s="482" t="s">
        <v>34</v>
      </c>
      <c r="E2" s="483" t="s">
        <v>772</v>
      </c>
    </row>
    <row r="3" spans="1:5" ht="60" x14ac:dyDescent="0.25">
      <c r="A3" s="484">
        <v>1</v>
      </c>
      <c r="B3" s="48">
        <v>0</v>
      </c>
      <c r="C3" s="36">
        <v>0</v>
      </c>
      <c r="D3" s="38" t="s">
        <v>1049</v>
      </c>
      <c r="E3" s="485" t="s">
        <v>1050</v>
      </c>
    </row>
    <row r="4" spans="1:5" ht="30" x14ac:dyDescent="0.25">
      <c r="A4" s="484">
        <v>1</v>
      </c>
      <c r="B4" s="48">
        <v>1</v>
      </c>
      <c r="C4" s="36">
        <v>0</v>
      </c>
      <c r="D4" s="37" t="s">
        <v>1051</v>
      </c>
      <c r="E4" s="486" t="s">
        <v>1052</v>
      </c>
    </row>
    <row r="5" spans="1:5" ht="30" x14ac:dyDescent="0.25">
      <c r="A5" s="484">
        <v>1</v>
      </c>
      <c r="B5" s="48">
        <v>1</v>
      </c>
      <c r="C5" s="36">
        <v>1</v>
      </c>
      <c r="D5" s="37" t="s">
        <v>1053</v>
      </c>
      <c r="E5" s="486" t="s">
        <v>1054</v>
      </c>
    </row>
    <row r="6" spans="1:5" x14ac:dyDescent="0.25">
      <c r="A6" s="484">
        <v>1</v>
      </c>
      <c r="B6" s="48">
        <v>1</v>
      </c>
      <c r="C6" s="36">
        <v>2</v>
      </c>
      <c r="D6" s="37" t="s">
        <v>1055</v>
      </c>
      <c r="E6" s="486" t="s">
        <v>1056</v>
      </c>
    </row>
    <row r="7" spans="1:5" ht="120" x14ac:dyDescent="0.25">
      <c r="A7" s="484">
        <v>1</v>
      </c>
      <c r="B7" s="48">
        <v>2</v>
      </c>
      <c r="C7" s="36">
        <v>0</v>
      </c>
      <c r="D7" s="37" t="s">
        <v>1057</v>
      </c>
      <c r="E7" s="486" t="s">
        <v>1058</v>
      </c>
    </row>
    <row r="8" spans="1:5" ht="30" x14ac:dyDescent="0.25">
      <c r="A8" s="484">
        <v>1</v>
      </c>
      <c r="B8" s="48">
        <v>2</v>
      </c>
      <c r="C8" s="36">
        <v>1</v>
      </c>
      <c r="D8" s="37" t="s">
        <v>1059</v>
      </c>
      <c r="E8" s="486" t="s">
        <v>1060</v>
      </c>
    </row>
    <row r="9" spans="1:5" x14ac:dyDescent="0.25">
      <c r="A9" s="484">
        <v>1</v>
      </c>
      <c r="B9" s="48">
        <v>2</v>
      </c>
      <c r="C9" s="36">
        <v>2</v>
      </c>
      <c r="D9" s="37" t="s">
        <v>1061</v>
      </c>
      <c r="E9" s="486" t="s">
        <v>1062</v>
      </c>
    </row>
    <row r="10" spans="1:5" ht="45" x14ac:dyDescent="0.25">
      <c r="A10" s="484">
        <v>1</v>
      </c>
      <c r="B10" s="48">
        <v>2</v>
      </c>
      <c r="C10" s="36">
        <v>3</v>
      </c>
      <c r="D10" s="37" t="s">
        <v>1063</v>
      </c>
      <c r="E10" s="486" t="s">
        <v>1064</v>
      </c>
    </row>
    <row r="11" spans="1:5" ht="45" x14ac:dyDescent="0.25">
      <c r="A11" s="484">
        <v>1</v>
      </c>
      <c r="B11" s="48">
        <v>2</v>
      </c>
      <c r="C11" s="36">
        <v>4</v>
      </c>
      <c r="D11" s="37" t="s">
        <v>1065</v>
      </c>
      <c r="E11" s="486" t="s">
        <v>1066</v>
      </c>
    </row>
    <row r="12" spans="1:5" ht="30" x14ac:dyDescent="0.25">
      <c r="A12" s="484">
        <v>1</v>
      </c>
      <c r="B12" s="48">
        <v>3</v>
      </c>
      <c r="C12" s="36">
        <v>0</v>
      </c>
      <c r="D12" s="487" t="s">
        <v>1067</v>
      </c>
      <c r="E12" s="486" t="s">
        <v>1068</v>
      </c>
    </row>
    <row r="13" spans="1:5" ht="30" x14ac:dyDescent="0.25">
      <c r="A13" s="484">
        <v>1</v>
      </c>
      <c r="B13" s="48">
        <v>3</v>
      </c>
      <c r="C13" s="36">
        <v>1</v>
      </c>
      <c r="D13" s="488" t="s">
        <v>1069</v>
      </c>
      <c r="E13" s="486" t="s">
        <v>1070</v>
      </c>
    </row>
    <row r="14" spans="1:5" ht="30" x14ac:dyDescent="0.25">
      <c r="A14" s="484">
        <v>1</v>
      </c>
      <c r="B14" s="48">
        <v>3</v>
      </c>
      <c r="C14" s="36">
        <v>2</v>
      </c>
      <c r="D14" s="488" t="s">
        <v>1071</v>
      </c>
      <c r="E14" s="486" t="s">
        <v>1072</v>
      </c>
    </row>
    <row r="15" spans="1:5" ht="25.5" x14ac:dyDescent="0.25">
      <c r="A15" s="484">
        <v>1</v>
      </c>
      <c r="B15" s="48">
        <v>3</v>
      </c>
      <c r="C15" s="36">
        <v>3</v>
      </c>
      <c r="D15" s="488" t="s">
        <v>1073</v>
      </c>
      <c r="E15" s="486" t="s">
        <v>1074</v>
      </c>
    </row>
    <row r="16" spans="1:5" x14ac:dyDescent="0.25">
      <c r="A16" s="484">
        <v>1</v>
      </c>
      <c r="B16" s="48">
        <v>3</v>
      </c>
      <c r="C16" s="36">
        <v>4</v>
      </c>
      <c r="D16" s="488" t="s">
        <v>1075</v>
      </c>
      <c r="E16" s="486" t="s">
        <v>1076</v>
      </c>
    </row>
    <row r="17" spans="1:5" ht="30" x14ac:dyDescent="0.25">
      <c r="A17" s="484">
        <v>1</v>
      </c>
      <c r="B17" s="48">
        <v>3</v>
      </c>
      <c r="C17" s="36">
        <v>5</v>
      </c>
      <c r="D17" s="488" t="s">
        <v>1077</v>
      </c>
      <c r="E17" s="486" t="s">
        <v>1078</v>
      </c>
    </row>
    <row r="18" spans="1:5" ht="30" x14ac:dyDescent="0.25">
      <c r="A18" s="484">
        <v>1</v>
      </c>
      <c r="B18" s="48">
        <v>3</v>
      </c>
      <c r="C18" s="36">
        <v>6</v>
      </c>
      <c r="D18" s="488" t="s">
        <v>1079</v>
      </c>
      <c r="E18" s="486" t="s">
        <v>1080</v>
      </c>
    </row>
    <row r="19" spans="1:5" x14ac:dyDescent="0.25">
      <c r="A19" s="484">
        <v>1</v>
      </c>
      <c r="B19" s="48">
        <v>3</v>
      </c>
      <c r="C19" s="36">
        <v>7</v>
      </c>
      <c r="D19" s="488" t="s">
        <v>1081</v>
      </c>
      <c r="E19" s="486" t="s">
        <v>1082</v>
      </c>
    </row>
    <row r="20" spans="1:5" x14ac:dyDescent="0.25">
      <c r="A20" s="484">
        <v>1</v>
      </c>
      <c r="B20" s="48">
        <v>3</v>
      </c>
      <c r="C20" s="36">
        <v>8</v>
      </c>
      <c r="D20" s="488" t="s">
        <v>1083</v>
      </c>
      <c r="E20" s="486" t="s">
        <v>1084</v>
      </c>
    </row>
    <row r="21" spans="1:5" ht="30" x14ac:dyDescent="0.25">
      <c r="A21" s="484">
        <v>1</v>
      </c>
      <c r="B21" s="48">
        <v>3</v>
      </c>
      <c r="C21" s="36">
        <v>9</v>
      </c>
      <c r="D21" s="488" t="s">
        <v>179</v>
      </c>
      <c r="E21" s="486" t="s">
        <v>1085</v>
      </c>
    </row>
    <row r="22" spans="1:5" ht="30" x14ac:dyDescent="0.25">
      <c r="A22" s="484">
        <v>1</v>
      </c>
      <c r="B22" s="48">
        <v>4</v>
      </c>
      <c r="C22" s="36">
        <v>0</v>
      </c>
      <c r="D22" s="37" t="s">
        <v>1086</v>
      </c>
      <c r="E22" s="486" t="s">
        <v>1087</v>
      </c>
    </row>
    <row r="23" spans="1:5" ht="30" x14ac:dyDescent="0.25">
      <c r="A23" s="484">
        <v>1</v>
      </c>
      <c r="B23" s="48">
        <v>4</v>
      </c>
      <c r="C23" s="36">
        <v>1</v>
      </c>
      <c r="D23" s="37" t="s">
        <v>1088</v>
      </c>
      <c r="E23" s="486" t="s">
        <v>1089</v>
      </c>
    </row>
    <row r="24" spans="1:5" ht="30" x14ac:dyDescent="0.25">
      <c r="A24" s="484">
        <v>1</v>
      </c>
      <c r="B24" s="48">
        <v>5</v>
      </c>
      <c r="C24" s="36">
        <v>0</v>
      </c>
      <c r="D24" s="37" t="s">
        <v>1090</v>
      </c>
      <c r="E24" s="486" t="s">
        <v>1091</v>
      </c>
    </row>
    <row r="25" spans="1:5" ht="45" x14ac:dyDescent="0.25">
      <c r="A25" s="484">
        <v>1</v>
      </c>
      <c r="B25" s="48">
        <v>5</v>
      </c>
      <c r="C25" s="36">
        <v>1</v>
      </c>
      <c r="D25" s="37" t="s">
        <v>1092</v>
      </c>
      <c r="E25" s="486" t="s">
        <v>1093</v>
      </c>
    </row>
    <row r="26" spans="1:5" ht="60" x14ac:dyDescent="0.25">
      <c r="A26" s="484">
        <v>1</v>
      </c>
      <c r="B26" s="48">
        <v>5</v>
      </c>
      <c r="C26" s="36">
        <v>2</v>
      </c>
      <c r="D26" s="37" t="s">
        <v>1094</v>
      </c>
      <c r="E26" s="486" t="s">
        <v>1095</v>
      </c>
    </row>
    <row r="27" spans="1:5" ht="30" x14ac:dyDescent="0.25">
      <c r="A27" s="484">
        <v>1</v>
      </c>
      <c r="B27" s="48">
        <v>6</v>
      </c>
      <c r="C27" s="36">
        <v>0</v>
      </c>
      <c r="D27" s="37" t="s">
        <v>1096</v>
      </c>
      <c r="E27" s="486" t="s">
        <v>1097</v>
      </c>
    </row>
    <row r="28" spans="1:5" x14ac:dyDescent="0.25">
      <c r="A28" s="484">
        <v>1</v>
      </c>
      <c r="B28" s="48">
        <v>6</v>
      </c>
      <c r="C28" s="36">
        <v>1</v>
      </c>
      <c r="D28" s="37" t="s">
        <v>1098</v>
      </c>
      <c r="E28" s="486" t="s">
        <v>1099</v>
      </c>
    </row>
    <row r="29" spans="1:5" x14ac:dyDescent="0.25">
      <c r="A29" s="484">
        <v>1</v>
      </c>
      <c r="B29" s="48">
        <v>6</v>
      </c>
      <c r="C29" s="36">
        <v>2</v>
      </c>
      <c r="D29" s="37" t="s">
        <v>1100</v>
      </c>
      <c r="E29" s="486" t="s">
        <v>1101</v>
      </c>
    </row>
    <row r="30" spans="1:5" ht="38.25" x14ac:dyDescent="0.25">
      <c r="A30" s="484">
        <v>1</v>
      </c>
      <c r="B30" s="48">
        <v>6</v>
      </c>
      <c r="C30" s="36">
        <v>3</v>
      </c>
      <c r="D30" s="37" t="s">
        <v>1102</v>
      </c>
      <c r="E30" s="486" t="s">
        <v>1103</v>
      </c>
    </row>
    <row r="31" spans="1:5" ht="75" x14ac:dyDescent="0.25">
      <c r="A31" s="484">
        <v>1</v>
      </c>
      <c r="B31" s="48">
        <v>7</v>
      </c>
      <c r="C31" s="36">
        <v>0</v>
      </c>
      <c r="D31" s="37" t="s">
        <v>1104</v>
      </c>
      <c r="E31" s="486" t="s">
        <v>1105</v>
      </c>
    </row>
    <row r="32" spans="1:5" ht="30" x14ac:dyDescent="0.25">
      <c r="A32" s="484">
        <v>1</v>
      </c>
      <c r="B32" s="48">
        <v>7</v>
      </c>
      <c r="C32" s="36">
        <v>1</v>
      </c>
      <c r="D32" s="37" t="s">
        <v>1106</v>
      </c>
      <c r="E32" s="486" t="s">
        <v>1107</v>
      </c>
    </row>
    <row r="33" spans="1:5" ht="30" x14ac:dyDescent="0.25">
      <c r="A33" s="484">
        <v>1</v>
      </c>
      <c r="B33" s="48">
        <v>7</v>
      </c>
      <c r="C33" s="36">
        <v>2</v>
      </c>
      <c r="D33" s="37" t="s">
        <v>1108</v>
      </c>
      <c r="E33" s="486" t="s">
        <v>1109</v>
      </c>
    </row>
    <row r="34" spans="1:5" ht="30" x14ac:dyDescent="0.25">
      <c r="A34" s="484">
        <v>1</v>
      </c>
      <c r="B34" s="48">
        <v>7</v>
      </c>
      <c r="C34" s="36">
        <v>3</v>
      </c>
      <c r="D34" s="37" t="s">
        <v>1110</v>
      </c>
      <c r="E34" s="486" t="s">
        <v>1111</v>
      </c>
    </row>
    <row r="35" spans="1:5" ht="25.5" x14ac:dyDescent="0.25">
      <c r="A35" s="484">
        <v>1</v>
      </c>
      <c r="B35" s="48">
        <v>7</v>
      </c>
      <c r="C35" s="36">
        <v>4</v>
      </c>
      <c r="D35" s="37" t="s">
        <v>1112</v>
      </c>
      <c r="E35" s="486" t="s">
        <v>1113</v>
      </c>
    </row>
    <row r="36" spans="1:5" ht="71.25" customHeight="1" x14ac:dyDescent="0.25">
      <c r="A36" s="484">
        <v>1</v>
      </c>
      <c r="B36" s="48">
        <v>8</v>
      </c>
      <c r="C36" s="36">
        <v>0</v>
      </c>
      <c r="D36" s="37" t="s">
        <v>521</v>
      </c>
      <c r="E36" s="486" t="s">
        <v>1114</v>
      </c>
    </row>
    <row r="37" spans="1:5" ht="60" x14ac:dyDescent="0.25">
      <c r="A37" s="484">
        <v>1</v>
      </c>
      <c r="B37" s="48">
        <v>8</v>
      </c>
      <c r="C37" s="36">
        <v>1</v>
      </c>
      <c r="D37" s="37" t="s">
        <v>1115</v>
      </c>
      <c r="E37" s="486" t="s">
        <v>1116</v>
      </c>
    </row>
    <row r="38" spans="1:5" x14ac:dyDescent="0.25">
      <c r="A38" s="484">
        <v>1</v>
      </c>
      <c r="B38" s="48">
        <v>8</v>
      </c>
      <c r="C38" s="36">
        <v>2</v>
      </c>
      <c r="D38" s="37" t="s">
        <v>1117</v>
      </c>
      <c r="E38" s="486" t="s">
        <v>1118</v>
      </c>
    </row>
    <row r="39" spans="1:5" ht="30" x14ac:dyDescent="0.25">
      <c r="A39" s="484">
        <v>1</v>
      </c>
      <c r="B39" s="48">
        <v>8</v>
      </c>
      <c r="C39" s="36">
        <v>3</v>
      </c>
      <c r="D39" s="37" t="s">
        <v>1119</v>
      </c>
      <c r="E39" s="486" t="s">
        <v>1120</v>
      </c>
    </row>
    <row r="40" spans="1:5" ht="30" x14ac:dyDescent="0.25">
      <c r="A40" s="484">
        <v>1</v>
      </c>
      <c r="B40" s="48">
        <v>8</v>
      </c>
      <c r="C40" s="36">
        <v>4</v>
      </c>
      <c r="D40" s="37" t="s">
        <v>1121</v>
      </c>
      <c r="E40" s="486" t="s">
        <v>1122</v>
      </c>
    </row>
    <row r="41" spans="1:5" x14ac:dyDescent="0.25">
      <c r="A41" s="484">
        <v>1</v>
      </c>
      <c r="B41" s="48">
        <v>8</v>
      </c>
      <c r="C41" s="36">
        <v>5</v>
      </c>
      <c r="D41" s="37" t="s">
        <v>179</v>
      </c>
      <c r="E41" s="486" t="s">
        <v>1123</v>
      </c>
    </row>
    <row r="42" spans="1:5" ht="45" x14ac:dyDescent="0.25">
      <c r="A42" s="484">
        <v>2</v>
      </c>
      <c r="B42" s="48">
        <v>0</v>
      </c>
      <c r="C42" s="36">
        <v>0</v>
      </c>
      <c r="D42" s="38" t="s">
        <v>1124</v>
      </c>
      <c r="E42" s="485" t="s">
        <v>1125</v>
      </c>
    </row>
    <row r="43" spans="1:5" ht="75" x14ac:dyDescent="0.25">
      <c r="A43" s="484">
        <v>2</v>
      </c>
      <c r="B43" s="48">
        <v>2</v>
      </c>
      <c r="C43" s="36">
        <v>6</v>
      </c>
      <c r="D43" s="37" t="s">
        <v>1126</v>
      </c>
      <c r="E43" s="486" t="s">
        <v>1127</v>
      </c>
    </row>
    <row r="44" spans="1:5" ht="45" x14ac:dyDescent="0.25">
      <c r="A44" s="484">
        <v>2</v>
      </c>
      <c r="B44" s="48">
        <v>2</v>
      </c>
      <c r="C44" s="36">
        <v>7</v>
      </c>
      <c r="D44" s="37" t="s">
        <v>1128</v>
      </c>
      <c r="E44" s="486" t="s">
        <v>1129</v>
      </c>
    </row>
    <row r="45" spans="1:5" ht="75" x14ac:dyDescent="0.25">
      <c r="A45" s="484">
        <v>2</v>
      </c>
      <c r="B45" s="48">
        <v>3</v>
      </c>
      <c r="C45" s="36">
        <v>0</v>
      </c>
      <c r="D45" s="37" t="s">
        <v>1130</v>
      </c>
      <c r="E45" s="486" t="s">
        <v>1131</v>
      </c>
    </row>
    <row r="46" spans="1:5" ht="45" x14ac:dyDescent="0.25">
      <c r="A46" s="484">
        <v>2</v>
      </c>
      <c r="B46" s="48">
        <v>3</v>
      </c>
      <c r="C46" s="36">
        <v>1</v>
      </c>
      <c r="D46" s="37" t="s">
        <v>1132</v>
      </c>
      <c r="E46" s="486" t="s">
        <v>1133</v>
      </c>
    </row>
    <row r="47" spans="1:5" ht="30" x14ac:dyDescent="0.25">
      <c r="A47" s="484">
        <v>2</v>
      </c>
      <c r="B47" s="48">
        <v>3</v>
      </c>
      <c r="C47" s="36">
        <v>2</v>
      </c>
      <c r="D47" s="37" t="s">
        <v>1134</v>
      </c>
      <c r="E47" s="486" t="s">
        <v>1135</v>
      </c>
    </row>
    <row r="48" spans="1:5" ht="30" x14ac:dyDescent="0.25">
      <c r="A48" s="484">
        <v>2</v>
      </c>
      <c r="B48" s="48">
        <v>3</v>
      </c>
      <c r="C48" s="36">
        <v>3</v>
      </c>
      <c r="D48" s="37" t="s">
        <v>1136</v>
      </c>
      <c r="E48" s="486" t="s">
        <v>1137</v>
      </c>
    </row>
    <row r="49" spans="1:5" ht="60" x14ac:dyDescent="0.25">
      <c r="A49" s="484">
        <v>2</v>
      </c>
      <c r="B49" s="48">
        <v>3</v>
      </c>
      <c r="C49" s="36">
        <v>4</v>
      </c>
      <c r="D49" s="37" t="s">
        <v>1138</v>
      </c>
      <c r="E49" s="486" t="s">
        <v>1139</v>
      </c>
    </row>
    <row r="50" spans="1:5" ht="45" x14ac:dyDescent="0.25">
      <c r="A50" s="484">
        <v>2</v>
      </c>
      <c r="B50" s="48">
        <v>3</v>
      </c>
      <c r="C50" s="36">
        <v>5</v>
      </c>
      <c r="D50" s="37" t="s">
        <v>1140</v>
      </c>
      <c r="E50" s="486" t="s">
        <v>1141</v>
      </c>
    </row>
    <row r="51" spans="1:5" ht="30" x14ac:dyDescent="0.25">
      <c r="A51" s="484">
        <v>2</v>
      </c>
      <c r="B51" s="48">
        <v>4</v>
      </c>
      <c r="C51" s="36">
        <v>0</v>
      </c>
      <c r="D51" s="37" t="s">
        <v>1142</v>
      </c>
      <c r="E51" s="486" t="s">
        <v>1143</v>
      </c>
    </row>
    <row r="52" spans="1:5" ht="75" hidden="1" x14ac:dyDescent="0.25">
      <c r="A52" s="484">
        <v>2</v>
      </c>
      <c r="B52" s="48">
        <v>4</v>
      </c>
      <c r="C52" s="36">
        <v>1</v>
      </c>
      <c r="D52" s="37" t="s">
        <v>1144</v>
      </c>
      <c r="E52" s="486" t="s">
        <v>1145</v>
      </c>
    </row>
    <row r="53" spans="1:5" ht="60" hidden="1" x14ac:dyDescent="0.25">
      <c r="A53" s="484">
        <v>2</v>
      </c>
      <c r="B53" s="48">
        <v>4</v>
      </c>
      <c r="C53" s="36">
        <v>2</v>
      </c>
      <c r="D53" s="37" t="s">
        <v>1146</v>
      </c>
      <c r="E53" s="486" t="s">
        <v>1147</v>
      </c>
    </row>
    <row r="54" spans="1:5" ht="30" hidden="1" x14ac:dyDescent="0.25">
      <c r="A54" s="484">
        <v>2</v>
      </c>
      <c r="B54" s="48">
        <v>4</v>
      </c>
      <c r="C54" s="36">
        <v>3</v>
      </c>
      <c r="D54" s="37" t="s">
        <v>1148</v>
      </c>
      <c r="E54" s="486" t="s">
        <v>1149</v>
      </c>
    </row>
    <row r="55" spans="1:5" ht="30" hidden="1" x14ac:dyDescent="0.25">
      <c r="A55" s="484">
        <v>2</v>
      </c>
      <c r="B55" s="48">
        <v>4</v>
      </c>
      <c r="C55" s="36">
        <v>4</v>
      </c>
      <c r="D55" s="37" t="s">
        <v>1150</v>
      </c>
      <c r="E55" s="486" t="s">
        <v>1151</v>
      </c>
    </row>
    <row r="56" spans="1:5" ht="45" x14ac:dyDescent="0.25">
      <c r="A56" s="484">
        <v>2</v>
      </c>
      <c r="B56" s="48">
        <v>5</v>
      </c>
      <c r="C56" s="36">
        <v>0</v>
      </c>
      <c r="D56" s="37" t="s">
        <v>1152</v>
      </c>
      <c r="E56" s="486" t="s">
        <v>1153</v>
      </c>
    </row>
    <row r="57" spans="1:5" ht="30" x14ac:dyDescent="0.25">
      <c r="A57" s="484">
        <v>2</v>
      </c>
      <c r="B57" s="48">
        <v>5</v>
      </c>
      <c r="C57" s="36">
        <v>1</v>
      </c>
      <c r="D57" s="37" t="s">
        <v>1154</v>
      </c>
      <c r="E57" s="486" t="s">
        <v>1155</v>
      </c>
    </row>
    <row r="58" spans="1:5" ht="30" hidden="1" x14ac:dyDescent="0.25">
      <c r="A58" s="484">
        <v>2</v>
      </c>
      <c r="B58" s="48">
        <v>5</v>
      </c>
      <c r="C58" s="36">
        <v>2</v>
      </c>
      <c r="D58" s="37" t="s">
        <v>1156</v>
      </c>
      <c r="E58" s="486" t="s">
        <v>1157</v>
      </c>
    </row>
    <row r="59" spans="1:5" ht="30" hidden="1" x14ac:dyDescent="0.25">
      <c r="A59" s="484">
        <v>2</v>
      </c>
      <c r="B59" s="48">
        <v>5</v>
      </c>
      <c r="C59" s="36">
        <v>3</v>
      </c>
      <c r="D59" s="37" t="s">
        <v>1158</v>
      </c>
      <c r="E59" s="486" t="s">
        <v>1159</v>
      </c>
    </row>
    <row r="60" spans="1:5" ht="30" hidden="1" x14ac:dyDescent="0.25">
      <c r="A60" s="484">
        <v>2</v>
      </c>
      <c r="B60" s="48">
        <v>5</v>
      </c>
      <c r="C60" s="36">
        <v>4</v>
      </c>
      <c r="D60" s="37" t="s">
        <v>1160</v>
      </c>
      <c r="E60" s="486" t="s">
        <v>1161</v>
      </c>
    </row>
    <row r="61" spans="1:5" ht="45" hidden="1" x14ac:dyDescent="0.25">
      <c r="A61" s="484">
        <v>2</v>
      </c>
      <c r="B61" s="48">
        <v>5</v>
      </c>
      <c r="C61" s="36">
        <v>5</v>
      </c>
      <c r="D61" s="37" t="s">
        <v>1162</v>
      </c>
      <c r="E61" s="486" t="s">
        <v>1163</v>
      </c>
    </row>
    <row r="62" spans="1:5" ht="90" x14ac:dyDescent="0.25">
      <c r="A62" s="484">
        <v>2</v>
      </c>
      <c r="B62" s="48">
        <v>5</v>
      </c>
      <c r="C62" s="36">
        <v>6</v>
      </c>
      <c r="D62" s="37" t="s">
        <v>1164</v>
      </c>
      <c r="E62" s="486" t="s">
        <v>1165</v>
      </c>
    </row>
    <row r="63" spans="1:5" ht="75" x14ac:dyDescent="0.25">
      <c r="A63" s="484">
        <v>2</v>
      </c>
      <c r="B63" s="48">
        <v>6</v>
      </c>
      <c r="C63" s="36">
        <v>0</v>
      </c>
      <c r="D63" s="37" t="s">
        <v>1166</v>
      </c>
      <c r="E63" s="486" t="s">
        <v>1167</v>
      </c>
    </row>
    <row r="64" spans="1:5" ht="30" hidden="1" x14ac:dyDescent="0.25">
      <c r="A64" s="484">
        <v>2</v>
      </c>
      <c r="B64" s="48">
        <v>6</v>
      </c>
      <c r="C64" s="36">
        <v>1</v>
      </c>
      <c r="D64" s="37" t="s">
        <v>1168</v>
      </c>
      <c r="E64" s="486" t="s">
        <v>1169</v>
      </c>
    </row>
    <row r="65" spans="1:5" ht="30" hidden="1" x14ac:dyDescent="0.25">
      <c r="A65" s="484">
        <v>2</v>
      </c>
      <c r="B65" s="48">
        <v>6</v>
      </c>
      <c r="C65" s="36">
        <v>2</v>
      </c>
      <c r="D65" s="37" t="s">
        <v>1170</v>
      </c>
      <c r="E65" s="486" t="s">
        <v>1171</v>
      </c>
    </row>
    <row r="66" spans="1:5" ht="75" hidden="1" x14ac:dyDescent="0.25">
      <c r="A66" s="484">
        <v>2</v>
      </c>
      <c r="B66" s="48">
        <v>6</v>
      </c>
      <c r="C66" s="36">
        <v>3</v>
      </c>
      <c r="D66" s="37" t="s">
        <v>1172</v>
      </c>
      <c r="E66" s="486" t="s">
        <v>1173</v>
      </c>
    </row>
    <row r="67" spans="1:5" ht="45" hidden="1" x14ac:dyDescent="0.25">
      <c r="A67" s="484">
        <v>2</v>
      </c>
      <c r="B67" s="48">
        <v>6</v>
      </c>
      <c r="C67" s="36">
        <v>4</v>
      </c>
      <c r="D67" s="37" t="s">
        <v>1174</v>
      </c>
      <c r="E67" s="486" t="s">
        <v>1175</v>
      </c>
    </row>
    <row r="68" spans="1:5" ht="30" x14ac:dyDescent="0.25">
      <c r="A68" s="484">
        <v>2</v>
      </c>
      <c r="B68" s="48">
        <v>6</v>
      </c>
      <c r="C68" s="36">
        <v>5</v>
      </c>
      <c r="D68" s="37" t="s">
        <v>1176</v>
      </c>
      <c r="E68" s="486" t="s">
        <v>1177</v>
      </c>
    </row>
    <row r="69" spans="1:5" ht="75" x14ac:dyDescent="0.25">
      <c r="A69" s="484">
        <v>2</v>
      </c>
      <c r="B69" s="48">
        <v>6</v>
      </c>
      <c r="C69" s="36">
        <v>6</v>
      </c>
      <c r="D69" s="37" t="s">
        <v>1178</v>
      </c>
      <c r="E69" s="486" t="s">
        <v>1179</v>
      </c>
    </row>
    <row r="70" spans="1:5" x14ac:dyDescent="0.25">
      <c r="A70" s="484">
        <v>2</v>
      </c>
      <c r="B70" s="48">
        <v>6</v>
      </c>
      <c r="C70" s="36">
        <v>7</v>
      </c>
      <c r="D70" s="37" t="s">
        <v>1180</v>
      </c>
      <c r="E70" s="486" t="s">
        <v>1181</v>
      </c>
    </row>
    <row r="71" spans="1:5" ht="45" x14ac:dyDescent="0.25">
      <c r="A71" s="484">
        <v>2</v>
      </c>
      <c r="B71" s="48">
        <v>6</v>
      </c>
      <c r="C71" s="36">
        <v>8</v>
      </c>
      <c r="D71" s="37" t="s">
        <v>1182</v>
      </c>
      <c r="E71" s="486" t="s">
        <v>1183</v>
      </c>
    </row>
    <row r="72" spans="1:5" ht="75" x14ac:dyDescent="0.25">
      <c r="A72" s="484">
        <v>2</v>
      </c>
      <c r="B72" s="48">
        <v>6</v>
      </c>
      <c r="C72" s="36">
        <v>9</v>
      </c>
      <c r="D72" s="37" t="s">
        <v>1184</v>
      </c>
      <c r="E72" s="486" t="s">
        <v>1185</v>
      </c>
    </row>
    <row r="73" spans="1:5" x14ac:dyDescent="0.25">
      <c r="A73" s="484">
        <v>2</v>
      </c>
      <c r="B73" s="48">
        <v>7</v>
      </c>
      <c r="C73" s="36">
        <v>0</v>
      </c>
      <c r="D73" s="37" t="s">
        <v>1186</v>
      </c>
      <c r="E73" s="486" t="s">
        <v>1187</v>
      </c>
    </row>
    <row r="74" spans="1:5" x14ac:dyDescent="0.25">
      <c r="A74" s="489">
        <v>2</v>
      </c>
      <c r="B74" s="490">
        <v>7</v>
      </c>
      <c r="C74" s="491">
        <v>1</v>
      </c>
      <c r="D74" s="492" t="s">
        <v>1188</v>
      </c>
      <c r="E74" s="493"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0"/>
  <sheetViews>
    <sheetView workbookViewId="0">
      <selection activeCell="B11" sqref="B11"/>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899" t="s">
        <v>1794</v>
      </c>
      <c r="B1" s="900"/>
    </row>
    <row r="2" spans="1:256" s="496" customFormat="1" ht="24.95" customHeight="1" x14ac:dyDescent="0.25">
      <c r="A2" s="498" t="s">
        <v>39</v>
      </c>
      <c r="B2" s="499" t="s">
        <v>34</v>
      </c>
      <c r="C2" s="495" t="s">
        <v>772</v>
      </c>
      <c r="D2" s="496" t="s">
        <v>773</v>
      </c>
      <c r="E2" s="496" t="s">
        <v>774</v>
      </c>
      <c r="F2" s="496" t="s">
        <v>775</v>
      </c>
      <c r="G2" s="496" t="s">
        <v>776</v>
      </c>
      <c r="H2" s="496" t="s">
        <v>777</v>
      </c>
      <c r="I2" s="496" t="s">
        <v>778</v>
      </c>
      <c r="J2" s="496" t="s">
        <v>779</v>
      </c>
      <c r="K2" s="496" t="s">
        <v>780</v>
      </c>
      <c r="L2" s="496" t="s">
        <v>781</v>
      </c>
      <c r="M2" s="496" t="s">
        <v>782</v>
      </c>
      <c r="N2" s="496" t="s">
        <v>783</v>
      </c>
      <c r="O2" s="496" t="s">
        <v>784</v>
      </c>
      <c r="P2" s="496" t="s">
        <v>785</v>
      </c>
      <c r="Q2" s="496" t="s">
        <v>786</v>
      </c>
      <c r="R2" s="496" t="s">
        <v>787</v>
      </c>
      <c r="S2" s="496" t="s">
        <v>788</v>
      </c>
      <c r="T2" s="496" t="s">
        <v>789</v>
      </c>
      <c r="U2" s="496" t="s">
        <v>790</v>
      </c>
      <c r="V2" s="496" t="s">
        <v>791</v>
      </c>
      <c r="W2" s="496" t="s">
        <v>792</v>
      </c>
      <c r="X2" s="496" t="s">
        <v>793</v>
      </c>
      <c r="Y2" s="496" t="s">
        <v>794</v>
      </c>
      <c r="Z2" s="496" t="s">
        <v>795</v>
      </c>
      <c r="AA2" s="496" t="s">
        <v>796</v>
      </c>
      <c r="AB2" s="496" t="s">
        <v>797</v>
      </c>
      <c r="AC2" s="496" t="s">
        <v>798</v>
      </c>
      <c r="AD2" s="496" t="s">
        <v>799</v>
      </c>
      <c r="AE2" s="496" t="s">
        <v>800</v>
      </c>
      <c r="AF2" s="496" t="s">
        <v>801</v>
      </c>
      <c r="AG2" s="496" t="s">
        <v>802</v>
      </c>
      <c r="AH2" s="496" t="s">
        <v>803</v>
      </c>
      <c r="AI2" s="496" t="s">
        <v>804</v>
      </c>
      <c r="AJ2" s="496" t="s">
        <v>805</v>
      </c>
      <c r="AK2" s="496" t="s">
        <v>806</v>
      </c>
      <c r="AL2" s="496" t="s">
        <v>807</v>
      </c>
      <c r="AM2" s="496" t="s">
        <v>808</v>
      </c>
      <c r="AN2" s="496" t="s">
        <v>809</v>
      </c>
      <c r="AO2" s="496" t="s">
        <v>810</v>
      </c>
      <c r="AP2" s="496" t="s">
        <v>811</v>
      </c>
      <c r="AQ2" s="496" t="s">
        <v>812</v>
      </c>
      <c r="AR2" s="496" t="s">
        <v>813</v>
      </c>
      <c r="AS2" s="496" t="s">
        <v>814</v>
      </c>
      <c r="AT2" s="496" t="s">
        <v>815</v>
      </c>
      <c r="AU2" s="496" t="s">
        <v>816</v>
      </c>
      <c r="AV2" s="496" t="s">
        <v>817</v>
      </c>
      <c r="AW2" s="496" t="s">
        <v>818</v>
      </c>
      <c r="AX2" s="496" t="s">
        <v>819</v>
      </c>
      <c r="AY2" s="496" t="s">
        <v>820</v>
      </c>
      <c r="AZ2" s="496" t="s">
        <v>821</v>
      </c>
      <c r="BA2" s="496" t="s">
        <v>822</v>
      </c>
      <c r="BB2" s="496" t="s">
        <v>823</v>
      </c>
      <c r="BC2" s="496" t="s">
        <v>824</v>
      </c>
      <c r="BD2" s="496" t="s">
        <v>825</v>
      </c>
      <c r="BE2" s="496" t="s">
        <v>826</v>
      </c>
      <c r="BF2" s="496" t="s">
        <v>827</v>
      </c>
      <c r="BG2" s="496" t="s">
        <v>828</v>
      </c>
      <c r="BH2" s="496" t="s">
        <v>829</v>
      </c>
      <c r="BI2" s="496" t="s">
        <v>830</v>
      </c>
      <c r="BJ2" s="496" t="s">
        <v>831</v>
      </c>
      <c r="BK2" s="496" t="s">
        <v>832</v>
      </c>
      <c r="BL2" s="496" t="s">
        <v>833</v>
      </c>
      <c r="BM2" s="496" t="s">
        <v>834</v>
      </c>
      <c r="BN2" s="496" t="s">
        <v>835</v>
      </c>
      <c r="BO2" s="496" t="s">
        <v>836</v>
      </c>
      <c r="BP2" s="496" t="s">
        <v>837</v>
      </c>
      <c r="BQ2" s="496" t="s">
        <v>838</v>
      </c>
      <c r="BR2" s="496" t="s">
        <v>839</v>
      </c>
      <c r="BS2" s="496" t="s">
        <v>840</v>
      </c>
      <c r="BT2" s="496" t="s">
        <v>841</v>
      </c>
      <c r="BU2" s="496" t="s">
        <v>842</v>
      </c>
      <c r="BV2" s="496" t="s">
        <v>843</v>
      </c>
      <c r="BW2" s="496" t="s">
        <v>844</v>
      </c>
      <c r="BX2" s="496" t="s">
        <v>845</v>
      </c>
      <c r="BY2" s="496" t="s">
        <v>846</v>
      </c>
      <c r="BZ2" s="496" t="s">
        <v>847</v>
      </c>
      <c r="CA2" s="496" t="s">
        <v>848</v>
      </c>
      <c r="CB2" s="496" t="s">
        <v>849</v>
      </c>
      <c r="CC2" s="496" t="s">
        <v>850</v>
      </c>
      <c r="CD2" s="496" t="s">
        <v>851</v>
      </c>
      <c r="CE2" s="496" t="s">
        <v>852</v>
      </c>
      <c r="CF2" s="496" t="s">
        <v>853</v>
      </c>
      <c r="CG2" s="496" t="s">
        <v>854</v>
      </c>
      <c r="CH2" s="496" t="s">
        <v>855</v>
      </c>
      <c r="CI2" s="496" t="s">
        <v>856</v>
      </c>
      <c r="CJ2" s="496" t="s">
        <v>857</v>
      </c>
      <c r="CK2" s="496" t="s">
        <v>858</v>
      </c>
      <c r="CL2" s="496" t="s">
        <v>859</v>
      </c>
      <c r="CM2" s="496" t="s">
        <v>860</v>
      </c>
      <c r="CN2" s="496" t="s">
        <v>861</v>
      </c>
      <c r="CO2" s="496" t="s">
        <v>862</v>
      </c>
      <c r="CP2" s="496" t="s">
        <v>863</v>
      </c>
      <c r="CQ2" s="496" t="s">
        <v>864</v>
      </c>
      <c r="CR2" s="496" t="s">
        <v>865</v>
      </c>
      <c r="CS2" s="496" t="s">
        <v>866</v>
      </c>
      <c r="CT2" s="496" t="s">
        <v>867</v>
      </c>
      <c r="CU2" s="496" t="s">
        <v>868</v>
      </c>
      <c r="CV2" s="496" t="s">
        <v>869</v>
      </c>
      <c r="CW2" s="496" t="s">
        <v>870</v>
      </c>
      <c r="CX2" s="496" t="s">
        <v>871</v>
      </c>
      <c r="CY2" s="496" t="s">
        <v>872</v>
      </c>
      <c r="CZ2" s="496" t="s">
        <v>873</v>
      </c>
      <c r="DA2" s="496" t="s">
        <v>874</v>
      </c>
      <c r="DB2" s="496" t="s">
        <v>875</v>
      </c>
      <c r="DC2" s="496" t="s">
        <v>876</v>
      </c>
      <c r="DD2" s="496" t="s">
        <v>877</v>
      </c>
      <c r="DE2" s="496" t="s">
        <v>878</v>
      </c>
      <c r="DF2" s="496" t="s">
        <v>879</v>
      </c>
      <c r="DG2" s="496" t="s">
        <v>880</v>
      </c>
      <c r="DH2" s="496" t="s">
        <v>881</v>
      </c>
      <c r="DI2" s="496" t="s">
        <v>882</v>
      </c>
      <c r="DJ2" s="496" t="s">
        <v>883</v>
      </c>
      <c r="DK2" s="496" t="s">
        <v>884</v>
      </c>
      <c r="DL2" s="496" t="s">
        <v>885</v>
      </c>
      <c r="DM2" s="496" t="s">
        <v>886</v>
      </c>
      <c r="DN2" s="496" t="s">
        <v>887</v>
      </c>
      <c r="DO2" s="496" t="s">
        <v>888</v>
      </c>
      <c r="DP2" s="496" t="s">
        <v>889</v>
      </c>
      <c r="DQ2" s="496" t="s">
        <v>890</v>
      </c>
      <c r="DR2" s="496" t="s">
        <v>891</v>
      </c>
      <c r="DS2" s="496" t="s">
        <v>892</v>
      </c>
      <c r="DT2" s="496" t="s">
        <v>893</v>
      </c>
      <c r="DU2" s="496" t="s">
        <v>894</v>
      </c>
      <c r="DV2" s="496" t="s">
        <v>895</v>
      </c>
      <c r="DW2" s="496" t="s">
        <v>896</v>
      </c>
      <c r="DX2" s="496" t="s">
        <v>897</v>
      </c>
      <c r="DY2" s="496" t="s">
        <v>898</v>
      </c>
      <c r="DZ2" s="496" t="s">
        <v>899</v>
      </c>
      <c r="EA2" s="496" t="s">
        <v>900</v>
      </c>
      <c r="EB2" s="496" t="s">
        <v>901</v>
      </c>
      <c r="EC2" s="496" t="s">
        <v>902</v>
      </c>
      <c r="ED2" s="496" t="s">
        <v>903</v>
      </c>
      <c r="EE2" s="496" t="s">
        <v>904</v>
      </c>
      <c r="EF2" s="496" t="s">
        <v>905</v>
      </c>
      <c r="EG2" s="496" t="s">
        <v>906</v>
      </c>
      <c r="EH2" s="496" t="s">
        <v>907</v>
      </c>
      <c r="EI2" s="496" t="s">
        <v>908</v>
      </c>
      <c r="EJ2" s="496" t="s">
        <v>909</v>
      </c>
      <c r="EK2" s="496" t="s">
        <v>910</v>
      </c>
      <c r="EL2" s="496" t="s">
        <v>911</v>
      </c>
      <c r="EM2" s="496" t="s">
        <v>912</v>
      </c>
      <c r="EN2" s="496" t="s">
        <v>913</v>
      </c>
      <c r="EO2" s="496" t="s">
        <v>914</v>
      </c>
      <c r="EP2" s="496" t="s">
        <v>915</v>
      </c>
      <c r="EQ2" s="496" t="s">
        <v>916</v>
      </c>
      <c r="ER2" s="496" t="s">
        <v>917</v>
      </c>
      <c r="ES2" s="496" t="s">
        <v>918</v>
      </c>
      <c r="ET2" s="496" t="s">
        <v>919</v>
      </c>
      <c r="EU2" s="496" t="s">
        <v>920</v>
      </c>
      <c r="EV2" s="496" t="s">
        <v>921</v>
      </c>
      <c r="EW2" s="496" t="s">
        <v>922</v>
      </c>
      <c r="EX2" s="496" t="s">
        <v>923</v>
      </c>
      <c r="EY2" s="496" t="s">
        <v>924</v>
      </c>
      <c r="EZ2" s="496" t="s">
        <v>925</v>
      </c>
      <c r="FA2" s="496" t="s">
        <v>926</v>
      </c>
      <c r="FB2" s="496" t="s">
        <v>927</v>
      </c>
      <c r="FC2" s="496" t="s">
        <v>928</v>
      </c>
      <c r="FD2" s="496" t="s">
        <v>929</v>
      </c>
      <c r="FE2" s="496" t="s">
        <v>930</v>
      </c>
      <c r="FF2" s="496" t="s">
        <v>931</v>
      </c>
      <c r="FG2" s="496" t="s">
        <v>932</v>
      </c>
      <c r="FH2" s="496" t="s">
        <v>933</v>
      </c>
      <c r="FI2" s="496" t="s">
        <v>934</v>
      </c>
      <c r="FJ2" s="496" t="s">
        <v>935</v>
      </c>
      <c r="FK2" s="496" t="s">
        <v>936</v>
      </c>
      <c r="FL2" s="496" t="s">
        <v>937</v>
      </c>
      <c r="FM2" s="496" t="s">
        <v>938</v>
      </c>
      <c r="FN2" s="496" t="s">
        <v>939</v>
      </c>
      <c r="FO2" s="496" t="s">
        <v>940</v>
      </c>
      <c r="FP2" s="496" t="s">
        <v>941</v>
      </c>
      <c r="FQ2" s="496" t="s">
        <v>942</v>
      </c>
      <c r="FR2" s="496" t="s">
        <v>943</v>
      </c>
      <c r="FS2" s="496" t="s">
        <v>944</v>
      </c>
      <c r="FT2" s="496" t="s">
        <v>945</v>
      </c>
      <c r="FU2" s="496" t="s">
        <v>946</v>
      </c>
      <c r="FV2" s="496" t="s">
        <v>947</v>
      </c>
      <c r="FW2" s="496" t="s">
        <v>948</v>
      </c>
      <c r="FX2" s="496" t="s">
        <v>949</v>
      </c>
      <c r="FY2" s="496" t="s">
        <v>950</v>
      </c>
      <c r="FZ2" s="496" t="s">
        <v>951</v>
      </c>
      <c r="GA2" s="496" t="s">
        <v>952</v>
      </c>
      <c r="GB2" s="496" t="s">
        <v>953</v>
      </c>
      <c r="GC2" s="496" t="s">
        <v>954</v>
      </c>
      <c r="GD2" s="496" t="s">
        <v>955</v>
      </c>
      <c r="GE2" s="496" t="s">
        <v>956</v>
      </c>
      <c r="GF2" s="496" t="s">
        <v>957</v>
      </c>
      <c r="GG2" s="496" t="s">
        <v>958</v>
      </c>
      <c r="GH2" s="496" t="s">
        <v>959</v>
      </c>
      <c r="GI2" s="496" t="s">
        <v>960</v>
      </c>
      <c r="GJ2" s="496" t="s">
        <v>961</v>
      </c>
      <c r="GK2" s="496" t="s">
        <v>962</v>
      </c>
      <c r="GL2" s="496" t="s">
        <v>963</v>
      </c>
      <c r="GM2" s="496" t="s">
        <v>964</v>
      </c>
      <c r="GN2" s="496" t="s">
        <v>965</v>
      </c>
      <c r="GO2" s="496" t="s">
        <v>966</v>
      </c>
      <c r="GP2" s="496" t="s">
        <v>967</v>
      </c>
      <c r="GQ2" s="496" t="s">
        <v>968</v>
      </c>
      <c r="GR2" s="496" t="s">
        <v>969</v>
      </c>
      <c r="GS2" s="496" t="s">
        <v>970</v>
      </c>
      <c r="GT2" s="496" t="s">
        <v>971</v>
      </c>
      <c r="GU2" s="496" t="s">
        <v>972</v>
      </c>
      <c r="GV2" s="496" t="s">
        <v>973</v>
      </c>
      <c r="GW2" s="496" t="s">
        <v>974</v>
      </c>
      <c r="GX2" s="496" t="s">
        <v>975</v>
      </c>
      <c r="GY2" s="496" t="s">
        <v>976</v>
      </c>
      <c r="GZ2" s="496" t="s">
        <v>977</v>
      </c>
      <c r="HA2" s="496" t="s">
        <v>978</v>
      </c>
      <c r="HB2" s="496" t="s">
        <v>979</v>
      </c>
      <c r="HC2" s="496" t="s">
        <v>980</v>
      </c>
      <c r="HD2" s="496" t="s">
        <v>981</v>
      </c>
      <c r="HE2" s="496" t="s">
        <v>982</v>
      </c>
      <c r="HF2" s="496" t="s">
        <v>983</v>
      </c>
      <c r="HG2" s="496" t="s">
        <v>984</v>
      </c>
      <c r="HH2" s="496" t="s">
        <v>985</v>
      </c>
      <c r="HI2" s="496" t="s">
        <v>986</v>
      </c>
      <c r="HJ2" s="496" t="s">
        <v>987</v>
      </c>
      <c r="HK2" s="496" t="s">
        <v>988</v>
      </c>
      <c r="HL2" s="496" t="s">
        <v>989</v>
      </c>
      <c r="HM2" s="496" t="s">
        <v>990</v>
      </c>
      <c r="HN2" s="496" t="s">
        <v>991</v>
      </c>
      <c r="HO2" s="496" t="s">
        <v>992</v>
      </c>
      <c r="HP2" s="496" t="s">
        <v>993</v>
      </c>
      <c r="HQ2" s="496" t="s">
        <v>994</v>
      </c>
      <c r="HR2" s="496" t="s">
        <v>995</v>
      </c>
      <c r="HS2" s="496" t="s">
        <v>996</v>
      </c>
      <c r="HT2" s="496" t="s">
        <v>997</v>
      </c>
      <c r="HU2" s="496" t="s">
        <v>998</v>
      </c>
      <c r="HV2" s="496" t="s">
        <v>999</v>
      </c>
      <c r="HW2" s="496" t="s">
        <v>1000</v>
      </c>
      <c r="HX2" s="496" t="s">
        <v>1001</v>
      </c>
      <c r="HY2" s="496" t="s">
        <v>1002</v>
      </c>
      <c r="HZ2" s="496" t="s">
        <v>1003</v>
      </c>
      <c r="IA2" s="496" t="s">
        <v>1004</v>
      </c>
      <c r="IB2" s="496" t="s">
        <v>1005</v>
      </c>
      <c r="IC2" s="496" t="s">
        <v>1006</v>
      </c>
      <c r="ID2" s="496" t="s">
        <v>1007</v>
      </c>
      <c r="IE2" s="496" t="s">
        <v>1008</v>
      </c>
      <c r="IF2" s="496" t="s">
        <v>1009</v>
      </c>
      <c r="IG2" s="496" t="s">
        <v>1010</v>
      </c>
      <c r="IH2" s="496" t="s">
        <v>1011</v>
      </c>
      <c r="II2" s="496" t="s">
        <v>1012</v>
      </c>
      <c r="IJ2" s="496" t="s">
        <v>1013</v>
      </c>
      <c r="IK2" s="496" t="s">
        <v>1014</v>
      </c>
      <c r="IL2" s="496" t="s">
        <v>1015</v>
      </c>
      <c r="IM2" s="496" t="s">
        <v>1016</v>
      </c>
      <c r="IN2" s="496" t="s">
        <v>1017</v>
      </c>
      <c r="IO2" s="496" t="s">
        <v>1018</v>
      </c>
      <c r="IP2" s="496" t="s">
        <v>1019</v>
      </c>
      <c r="IQ2" s="496" t="s">
        <v>1020</v>
      </c>
      <c r="IR2" s="496" t="s">
        <v>1021</v>
      </c>
      <c r="IS2" s="496" t="s">
        <v>1022</v>
      </c>
      <c r="IT2" s="496" t="s">
        <v>1023</v>
      </c>
      <c r="IU2" s="496" t="s">
        <v>1024</v>
      </c>
      <c r="IV2" s="496" t="s">
        <v>1025</v>
      </c>
    </row>
    <row r="3" spans="1:256" s="496" customFormat="1" ht="5.25" customHeight="1" x14ac:dyDescent="0.25">
      <c r="A3" s="500"/>
      <c r="B3" s="501"/>
      <c r="C3" s="497"/>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4"/>
      <c r="CX3" s="494"/>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4"/>
      <c r="GS3" s="494"/>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c r="HW3" s="494"/>
      <c r="HX3" s="494"/>
      <c r="HY3" s="494"/>
      <c r="HZ3" s="494"/>
      <c r="IA3" s="494"/>
      <c r="IB3" s="494"/>
      <c r="IC3" s="494"/>
      <c r="ID3" s="494"/>
      <c r="IE3" s="494"/>
      <c r="IF3" s="494"/>
      <c r="IG3" s="494"/>
      <c r="IH3" s="494"/>
      <c r="II3" s="494"/>
      <c r="IJ3" s="494"/>
      <c r="IK3" s="494"/>
      <c r="IL3" s="494"/>
      <c r="IM3" s="494"/>
      <c r="IN3" s="494"/>
      <c r="IO3" s="494"/>
      <c r="IP3" s="494"/>
      <c r="IQ3" s="494"/>
      <c r="IR3" s="494"/>
      <c r="IS3" s="494"/>
      <c r="IT3" s="494"/>
      <c r="IU3" s="494"/>
      <c r="IV3" s="494"/>
    </row>
    <row r="4" spans="1:256" s="41" customFormat="1" ht="20.100000000000001" customHeight="1" x14ac:dyDescent="0.25">
      <c r="A4" s="502">
        <v>100</v>
      </c>
      <c r="B4" s="503" t="s">
        <v>1333</v>
      </c>
      <c r="C4" s="40"/>
    </row>
    <row r="5" spans="1:256" s="41" customFormat="1" ht="20.100000000000001" customHeight="1" x14ac:dyDescent="0.25">
      <c r="A5" s="504">
        <v>101</v>
      </c>
      <c r="B5" s="505" t="s">
        <v>1690</v>
      </c>
      <c r="C5" s="40"/>
    </row>
    <row r="6" spans="1:256" s="41" customFormat="1" ht="20.100000000000001" customHeight="1" x14ac:dyDescent="0.25">
      <c r="A6" s="504">
        <v>102</v>
      </c>
      <c r="B6" s="505" t="s">
        <v>1693</v>
      </c>
      <c r="C6" s="40"/>
    </row>
    <row r="7" spans="1:256" s="41" customFormat="1" ht="20.100000000000001" customHeight="1" x14ac:dyDescent="0.25">
      <c r="A7" s="504">
        <v>103</v>
      </c>
      <c r="B7" s="505" t="s">
        <v>1694</v>
      </c>
      <c r="C7" s="40"/>
    </row>
    <row r="8" spans="1:256" s="41" customFormat="1" ht="20.100000000000001" customHeight="1" x14ac:dyDescent="0.25">
      <c r="A8" s="504">
        <v>104</v>
      </c>
      <c r="B8" s="505" t="s">
        <v>2</v>
      </c>
      <c r="C8" s="40"/>
    </row>
    <row r="9" spans="1:256" s="41" customFormat="1" ht="20.100000000000001" customHeight="1" x14ac:dyDescent="0.25">
      <c r="A9" s="504">
        <v>105</v>
      </c>
      <c r="B9" s="505" t="s">
        <v>1691</v>
      </c>
      <c r="C9" s="40"/>
    </row>
    <row r="10" spans="1:256" s="41" customFormat="1" ht="20.100000000000001" customHeight="1" x14ac:dyDescent="0.25">
      <c r="A10" s="504">
        <v>106</v>
      </c>
      <c r="B10" s="505" t="s">
        <v>1692</v>
      </c>
      <c r="C10" s="40"/>
    </row>
    <row r="11" spans="1:256" s="41" customFormat="1" ht="20.100000000000001" customHeight="1" x14ac:dyDescent="0.25">
      <c r="A11" s="504">
        <v>107</v>
      </c>
      <c r="B11" s="505" t="s">
        <v>1756</v>
      </c>
      <c r="C11" s="40"/>
    </row>
    <row r="12" spans="1:256" s="41" customFormat="1" ht="20.100000000000001" customHeight="1" x14ac:dyDescent="0.25">
      <c r="A12" s="502">
        <v>200</v>
      </c>
      <c r="B12" s="503" t="s">
        <v>40</v>
      </c>
      <c r="C12" s="40"/>
    </row>
    <row r="13" spans="1:256" s="41" customFormat="1" ht="20.100000000000001" customHeight="1" x14ac:dyDescent="0.25">
      <c r="A13" s="504">
        <v>201</v>
      </c>
      <c r="B13" s="505" t="s">
        <v>1774</v>
      </c>
      <c r="C13" s="40"/>
    </row>
    <row r="14" spans="1:256" s="41" customFormat="1" ht="20.100000000000001" customHeight="1" x14ac:dyDescent="0.25">
      <c r="A14" s="504">
        <v>202</v>
      </c>
      <c r="B14" s="505" t="s">
        <v>1775</v>
      </c>
      <c r="C14" s="40"/>
    </row>
    <row r="15" spans="1:256" s="41" customFormat="1" ht="20.100000000000001" customHeight="1" x14ac:dyDescent="0.25">
      <c r="A15" s="504">
        <v>203</v>
      </c>
      <c r="B15" s="505" t="s">
        <v>1776</v>
      </c>
      <c r="C15" s="40"/>
    </row>
    <row r="16" spans="1:256" s="41" customFormat="1" ht="20.100000000000001" customHeight="1" x14ac:dyDescent="0.25">
      <c r="A16" s="504">
        <v>209</v>
      </c>
      <c r="B16" s="505" t="s">
        <v>1035</v>
      </c>
      <c r="C16" s="40"/>
    </row>
    <row r="17" spans="1:256" s="41" customFormat="1" ht="20.100000000000001" customHeight="1" x14ac:dyDescent="0.25">
      <c r="A17" s="502">
        <v>400</v>
      </c>
      <c r="B17" s="503" t="s">
        <v>41</v>
      </c>
      <c r="C17" s="40"/>
    </row>
    <row r="18" spans="1:256" s="41" customFormat="1" ht="20.100000000000001" customHeight="1" x14ac:dyDescent="0.25">
      <c r="A18" s="504">
        <v>401</v>
      </c>
      <c r="B18" s="505" t="s">
        <v>1757</v>
      </c>
      <c r="C18" s="40"/>
    </row>
    <row r="19" spans="1:256" s="41" customFormat="1" ht="20.100000000000001" customHeight="1" x14ac:dyDescent="0.25">
      <c r="A19" s="502">
        <v>500</v>
      </c>
      <c r="B19" s="503" t="s">
        <v>42</v>
      </c>
      <c r="C19" s="40"/>
    </row>
    <row r="20" spans="1:256" s="41" customFormat="1" ht="20.100000000000001" customHeight="1" x14ac:dyDescent="0.25">
      <c r="A20" s="504">
        <v>501</v>
      </c>
      <c r="B20" s="505" t="s">
        <v>1026</v>
      </c>
      <c r="C20" s="40"/>
    </row>
    <row r="21" spans="1:256" s="41" customFormat="1" ht="20.100000000000001" customHeight="1" x14ac:dyDescent="0.25">
      <c r="A21" s="504">
        <v>502</v>
      </c>
      <c r="B21" s="505" t="s">
        <v>1027</v>
      </c>
      <c r="C21" s="40"/>
    </row>
    <row r="22" spans="1:256" s="41" customFormat="1" ht="20.100000000000001" customHeight="1" x14ac:dyDescent="0.25">
      <c r="A22" s="504">
        <v>503</v>
      </c>
      <c r="B22" s="505" t="s">
        <v>1028</v>
      </c>
      <c r="C22" s="40"/>
    </row>
    <row r="23" spans="1:256" s="41" customFormat="1" ht="20.100000000000001" customHeight="1" x14ac:dyDescent="0.25">
      <c r="A23" s="504">
        <v>504</v>
      </c>
      <c r="B23" s="505" t="s">
        <v>1029</v>
      </c>
      <c r="C23" s="40"/>
    </row>
    <row r="24" spans="1:256" s="41" customFormat="1" ht="20.100000000000001" customHeight="1" x14ac:dyDescent="0.25">
      <c r="A24" s="504">
        <v>505</v>
      </c>
      <c r="B24" s="505"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504">
        <v>506</v>
      </c>
      <c r="B25" s="505" t="s">
        <v>1758</v>
      </c>
      <c r="C25" s="40"/>
    </row>
    <row r="26" spans="1:256" s="41" customFormat="1" ht="20.100000000000001" customHeight="1" x14ac:dyDescent="0.25">
      <c r="A26" s="500">
        <v>509</v>
      </c>
      <c r="B26" s="501" t="s">
        <v>1031</v>
      </c>
      <c r="C26" s="40"/>
    </row>
    <row r="27" spans="1:256" s="41" customFormat="1" ht="20.100000000000001" customHeight="1" x14ac:dyDescent="0.25">
      <c r="A27" s="502">
        <v>600</v>
      </c>
      <c r="B27" s="506" t="s">
        <v>43</v>
      </c>
      <c r="C27" s="40"/>
    </row>
    <row r="28" spans="1:256" s="41" customFormat="1" ht="20.100000000000001" customHeight="1" x14ac:dyDescent="0.25">
      <c r="A28" s="504">
        <v>601</v>
      </c>
      <c r="B28" s="507" t="s">
        <v>1032</v>
      </c>
      <c r="C28" s="40"/>
    </row>
    <row r="29" spans="1:256" s="41" customFormat="1" ht="20.100000000000001" customHeight="1" x14ac:dyDescent="0.25">
      <c r="A29" s="504">
        <v>602</v>
      </c>
      <c r="B29" s="507" t="s">
        <v>1033</v>
      </c>
      <c r="C29" s="40"/>
    </row>
    <row r="30" spans="1:256" s="41" customFormat="1" ht="20.100000000000001" customHeight="1" x14ac:dyDescent="0.25">
      <c r="A30" s="504">
        <v>603</v>
      </c>
      <c r="B30" s="505" t="s">
        <v>1759</v>
      </c>
      <c r="C30" s="40"/>
    </row>
    <row r="31" spans="1:256" s="41" customFormat="1" ht="20.100000000000001" customHeight="1" x14ac:dyDescent="0.25">
      <c r="A31" s="504">
        <v>609</v>
      </c>
      <c r="B31" s="507" t="s">
        <v>1034</v>
      </c>
      <c r="C31" s="40"/>
    </row>
    <row r="32" spans="1:256" s="41" customFormat="1" ht="20.100000000000001" customHeight="1" x14ac:dyDescent="0.25">
      <c r="A32" s="502">
        <v>700</v>
      </c>
      <c r="B32" s="503" t="s">
        <v>756</v>
      </c>
      <c r="C32" s="40"/>
    </row>
    <row r="33" spans="1:3" s="41" customFormat="1" ht="20.100000000000001" customHeight="1" x14ac:dyDescent="0.25">
      <c r="A33" s="504">
        <v>701</v>
      </c>
      <c r="B33" s="505" t="s">
        <v>1760</v>
      </c>
      <c r="C33" s="40"/>
    </row>
    <row r="34" spans="1:3" s="41" customFormat="1" ht="20.100000000000001" customHeight="1" x14ac:dyDescent="0.25">
      <c r="A34" s="504">
        <v>702</v>
      </c>
      <c r="B34" s="505" t="s">
        <v>1036</v>
      </c>
      <c r="C34" s="40"/>
    </row>
    <row r="35" spans="1:3" s="41" customFormat="1" ht="20.100000000000001" customHeight="1" x14ac:dyDescent="0.25">
      <c r="A35" s="504">
        <v>703</v>
      </c>
      <c r="B35" s="505" t="s">
        <v>1037</v>
      </c>
      <c r="C35" s="40"/>
    </row>
    <row r="36" spans="1:3" s="41" customFormat="1" ht="20.100000000000001" customHeight="1" x14ac:dyDescent="0.25">
      <c r="A36" s="504">
        <v>704</v>
      </c>
      <c r="B36" s="505" t="s">
        <v>1038</v>
      </c>
      <c r="C36" s="40"/>
    </row>
    <row r="37" spans="1:3" s="41" customFormat="1" ht="20.100000000000001" customHeight="1" x14ac:dyDescent="0.25">
      <c r="A37" s="508">
        <v>709</v>
      </c>
      <c r="B37" s="509"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300" verticalDpi="300" r:id="rId1"/>
  <headerFooter>
    <oddFooter>&amp;L&amp;"-,Cursiva"&amp;10Ejercicio Fiscal  2016&amp;R&amp;10Página &amp;P de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D1"/>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05" t="s">
        <v>1795</v>
      </c>
      <c r="B1" s="905"/>
      <c r="C1" s="905"/>
      <c r="D1" s="905"/>
      <c r="E1" s="198"/>
    </row>
    <row r="2" spans="1:5" ht="36" customHeight="1" thickBot="1" x14ac:dyDescent="0.3">
      <c r="A2" s="510" t="s">
        <v>1695</v>
      </c>
      <c r="B2" s="906" t="s">
        <v>1696</v>
      </c>
      <c r="C2" s="906"/>
      <c r="D2" s="511" t="s">
        <v>1697</v>
      </c>
      <c r="E2" s="197"/>
    </row>
    <row r="3" spans="1:5" ht="15" customHeight="1" x14ac:dyDescent="0.25">
      <c r="A3" s="903" t="s">
        <v>1698</v>
      </c>
      <c r="B3" s="226" t="s">
        <v>1705</v>
      </c>
      <c r="C3" s="227"/>
      <c r="D3" s="908" t="s">
        <v>1710</v>
      </c>
    </row>
    <row r="4" spans="1:5" x14ac:dyDescent="0.25">
      <c r="A4" s="907"/>
      <c r="B4" s="199" t="s">
        <v>1699</v>
      </c>
      <c r="C4" s="200" t="s">
        <v>1706</v>
      </c>
      <c r="D4" s="909"/>
    </row>
    <row r="5" spans="1:5" x14ac:dyDescent="0.25">
      <c r="A5" s="907"/>
      <c r="B5" s="201" t="s">
        <v>1699</v>
      </c>
      <c r="C5" s="202" t="s">
        <v>1707</v>
      </c>
      <c r="D5" s="910"/>
    </row>
    <row r="6" spans="1:5" ht="39" customHeight="1" thickBot="1" x14ac:dyDescent="0.3">
      <c r="A6" s="904"/>
      <c r="B6" s="228" t="s">
        <v>1699</v>
      </c>
      <c r="C6" s="229" t="s">
        <v>1708</v>
      </c>
      <c r="D6" s="230" t="s">
        <v>1711</v>
      </c>
    </row>
    <row r="7" spans="1:5" ht="4.5" customHeight="1" thickBot="1" x14ac:dyDescent="0.3">
      <c r="A7" s="242"/>
      <c r="B7" s="242"/>
      <c r="C7" s="246"/>
      <c r="D7" s="247"/>
    </row>
    <row r="8" spans="1:5" ht="116.25" customHeight="1" x14ac:dyDescent="0.25">
      <c r="A8" s="911" t="s">
        <v>1700</v>
      </c>
      <c r="B8" s="231" t="s">
        <v>1699</v>
      </c>
      <c r="C8" s="232" t="s">
        <v>1709</v>
      </c>
      <c r="D8" s="233" t="s">
        <v>1701</v>
      </c>
    </row>
    <row r="9" spans="1:5" ht="76.5" customHeight="1" x14ac:dyDescent="0.25">
      <c r="A9" s="912"/>
      <c r="B9" s="218" t="s">
        <v>1699</v>
      </c>
      <c r="C9" s="217" t="s">
        <v>1712</v>
      </c>
      <c r="D9" s="220" t="s">
        <v>1761</v>
      </c>
    </row>
    <row r="10" spans="1:5" ht="72" customHeight="1" x14ac:dyDescent="0.25">
      <c r="A10" s="912"/>
      <c r="B10" s="218" t="s">
        <v>1699</v>
      </c>
      <c r="C10" s="219" t="s">
        <v>1713</v>
      </c>
      <c r="D10" s="220" t="s">
        <v>1702</v>
      </c>
    </row>
    <row r="11" spans="1:5" ht="36" customHeight="1" x14ac:dyDescent="0.25">
      <c r="A11" s="912"/>
      <c r="B11" s="218" t="s">
        <v>1699</v>
      </c>
      <c r="C11" s="219" t="s">
        <v>1714</v>
      </c>
      <c r="D11" s="221" t="s">
        <v>1715</v>
      </c>
    </row>
    <row r="12" spans="1:5" ht="56.25" customHeight="1" x14ac:dyDescent="0.25">
      <c r="A12" s="912"/>
      <c r="B12" s="218" t="s">
        <v>1699</v>
      </c>
      <c r="C12" s="219" t="s">
        <v>1716</v>
      </c>
      <c r="D12" s="220" t="s">
        <v>1717</v>
      </c>
    </row>
    <row r="13" spans="1:5" ht="37.5" customHeight="1" x14ac:dyDescent="0.25">
      <c r="A13" s="912"/>
      <c r="B13" s="218" t="s">
        <v>1699</v>
      </c>
      <c r="C13" s="219" t="s">
        <v>1718</v>
      </c>
      <c r="D13" s="220" t="s">
        <v>1720</v>
      </c>
    </row>
    <row r="14" spans="1:5" ht="38.25" customHeight="1" thickBot="1" x14ac:dyDescent="0.3">
      <c r="A14" s="913"/>
      <c r="B14" s="234" t="s">
        <v>1699</v>
      </c>
      <c r="C14" s="235" t="s">
        <v>1719</v>
      </c>
      <c r="D14" s="236" t="s">
        <v>1721</v>
      </c>
    </row>
    <row r="15" spans="1:5" ht="4.5" customHeight="1" thickBot="1" x14ac:dyDescent="0.3">
      <c r="A15" s="153"/>
      <c r="B15" s="248"/>
      <c r="C15" s="249"/>
      <c r="D15" s="250"/>
    </row>
    <row r="16" spans="1:5" ht="43.5" customHeight="1" x14ac:dyDescent="0.25">
      <c r="A16" s="914" t="s">
        <v>1704</v>
      </c>
      <c r="B16" s="237" t="s">
        <v>1699</v>
      </c>
      <c r="C16" s="238" t="s">
        <v>1729</v>
      </c>
      <c r="D16" s="239" t="s">
        <v>1726</v>
      </c>
    </row>
    <row r="17" spans="1:4" ht="50.25" customHeight="1" x14ac:dyDescent="0.25">
      <c r="A17" s="915"/>
      <c r="B17" s="203" t="s">
        <v>1699</v>
      </c>
      <c r="C17" s="204" t="s">
        <v>1730</v>
      </c>
      <c r="D17" s="222" t="s">
        <v>1722</v>
      </c>
    </row>
    <row r="18" spans="1:4" ht="54.75" customHeight="1" thickBot="1" x14ac:dyDescent="0.3">
      <c r="A18" s="916"/>
      <c r="B18" s="223" t="s">
        <v>1699</v>
      </c>
      <c r="C18" s="224" t="s">
        <v>1731</v>
      </c>
      <c r="D18" s="225" t="s">
        <v>1723</v>
      </c>
    </row>
    <row r="19" spans="1:4" ht="4.5" customHeight="1" thickBot="1" x14ac:dyDescent="0.3">
      <c r="A19" s="251"/>
      <c r="B19" s="252"/>
      <c r="C19" s="249"/>
      <c r="D19" s="250"/>
    </row>
    <row r="20" spans="1:4" ht="59.25" customHeight="1" x14ac:dyDescent="0.25">
      <c r="A20" s="901" t="s">
        <v>1724</v>
      </c>
      <c r="B20" s="240" t="s">
        <v>1699</v>
      </c>
      <c r="C20" s="241" t="s">
        <v>1732</v>
      </c>
      <c r="D20" s="233" t="s">
        <v>1734</v>
      </c>
    </row>
    <row r="21" spans="1:4" ht="25.5" customHeight="1" thickBot="1" x14ac:dyDescent="0.3">
      <c r="A21" s="902"/>
      <c r="B21" s="234" t="s">
        <v>1699</v>
      </c>
      <c r="C21" s="235" t="s">
        <v>1733</v>
      </c>
      <c r="D21" s="236" t="s">
        <v>1735</v>
      </c>
    </row>
    <row r="22" spans="1:4" ht="4.5" customHeight="1" thickBot="1" x14ac:dyDescent="0.3">
      <c r="A22" s="253"/>
      <c r="B22" s="243"/>
      <c r="C22" s="244"/>
      <c r="D22" s="245"/>
    </row>
    <row r="23" spans="1:4" ht="37.5" customHeight="1" x14ac:dyDescent="0.25">
      <c r="A23" s="903" t="s">
        <v>1725</v>
      </c>
      <c r="B23" s="237" t="s">
        <v>1699</v>
      </c>
      <c r="C23" s="238" t="s">
        <v>1728</v>
      </c>
      <c r="D23" s="239" t="s">
        <v>1736</v>
      </c>
    </row>
    <row r="24" spans="1:4" ht="29.25" customHeight="1" thickBot="1" x14ac:dyDescent="0.3">
      <c r="A24" s="904"/>
      <c r="B24" s="223" t="s">
        <v>1699</v>
      </c>
      <c r="C24" s="224" t="s">
        <v>1727</v>
      </c>
      <c r="D24" s="225" t="s">
        <v>1737</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300" verticalDpi="300"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B1:C15"/>
  <sheetViews>
    <sheetView showGridLines="0" showRuler="0" zoomScale="90" zoomScaleNormal="90" workbookViewId="0">
      <selection activeCell="C5" sqref="C5"/>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56" t="s">
        <v>1609</v>
      </c>
      <c r="C1" s="557"/>
    </row>
    <row r="2" spans="2:3" ht="18" customHeight="1" x14ac:dyDescent="0.25">
      <c r="B2" s="558"/>
      <c r="C2" s="559"/>
    </row>
    <row r="3" spans="2:3" ht="21" x14ac:dyDescent="0.25">
      <c r="B3" s="342"/>
      <c r="C3" s="343" t="str">
        <f>'Objetivos PMD'!$B$3</f>
        <v>Sistema DIF de Villa Guerrero, Jalisco</v>
      </c>
    </row>
    <row r="4" spans="2:3" ht="21" x14ac:dyDescent="0.25">
      <c r="B4" s="340" t="s">
        <v>0</v>
      </c>
      <c r="C4" s="341" t="s">
        <v>5</v>
      </c>
    </row>
    <row r="5" spans="2:3" ht="34.5" customHeight="1" x14ac:dyDescent="0.25">
      <c r="B5" s="337">
        <v>1</v>
      </c>
      <c r="C5" s="344" t="s">
        <v>1958</v>
      </c>
    </row>
    <row r="6" spans="2:3" ht="34.5" customHeight="1" x14ac:dyDescent="0.25">
      <c r="B6" s="337">
        <v>2</v>
      </c>
      <c r="C6" s="339" t="s">
        <v>1964</v>
      </c>
    </row>
    <row r="7" spans="2:3" ht="34.5" customHeight="1" x14ac:dyDescent="0.25">
      <c r="B7" s="337">
        <v>3</v>
      </c>
      <c r="C7" s="339" t="s">
        <v>1959</v>
      </c>
    </row>
    <row r="8" spans="2:3" ht="34.5" customHeight="1" x14ac:dyDescent="0.25">
      <c r="B8" s="337">
        <v>4</v>
      </c>
      <c r="C8" s="339" t="s">
        <v>1960</v>
      </c>
    </row>
    <row r="9" spans="2:3" ht="34.5" customHeight="1" x14ac:dyDescent="0.25">
      <c r="B9" s="337">
        <v>5</v>
      </c>
      <c r="C9" s="344"/>
    </row>
    <row r="10" spans="2:3" ht="34.5" customHeight="1" x14ac:dyDescent="0.25">
      <c r="B10" s="337">
        <v>6</v>
      </c>
      <c r="C10" s="339"/>
    </row>
    <row r="11" spans="2:3" ht="34.5" customHeight="1" x14ac:dyDescent="0.25">
      <c r="B11" s="337">
        <v>7</v>
      </c>
      <c r="C11" s="344"/>
    </row>
    <row r="12" spans="2:3" ht="34.5" customHeight="1" x14ac:dyDescent="0.25">
      <c r="B12" s="337">
        <v>8</v>
      </c>
      <c r="C12" s="339"/>
    </row>
    <row r="13" spans="2:3" ht="34.5" customHeight="1" x14ac:dyDescent="0.25">
      <c r="B13" s="337">
        <v>9</v>
      </c>
      <c r="C13" s="339"/>
    </row>
    <row r="14" spans="2:3" ht="34.5" customHeight="1" x14ac:dyDescent="0.25">
      <c r="B14" s="337">
        <v>10</v>
      </c>
      <c r="C14" s="339"/>
    </row>
    <row r="15" spans="2:3" ht="34.5" customHeight="1" x14ac:dyDescent="0.25">
      <c r="B15" s="337">
        <v>11</v>
      </c>
      <c r="C15" s="339"/>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29"/>
  <sheetViews>
    <sheetView showGridLines="0" tabSelected="1" topLeftCell="B3" workbookViewId="0">
      <selection activeCell="BT11" sqref="BT11:CE12"/>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84" t="s">
        <v>1791</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6"/>
    </row>
    <row r="2" spans="2:83" ht="9" customHeight="1" x14ac:dyDescent="0.25">
      <c r="B2" s="587"/>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8"/>
      <c r="BF2" s="588"/>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9"/>
    </row>
    <row r="3" spans="2:83" ht="15" customHeight="1" x14ac:dyDescent="0.25">
      <c r="B3" s="590" t="str">
        <f>'Objetivos PMD'!$B$3</f>
        <v>Sistema DIF de Villa Guerrero, Jalisco</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2"/>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561" t="s">
        <v>1778</v>
      </c>
      <c r="C5" s="561"/>
      <c r="D5" s="561"/>
      <c r="E5" s="561"/>
      <c r="F5" s="561"/>
      <c r="G5" s="561"/>
      <c r="H5" s="561"/>
      <c r="I5" s="561"/>
      <c r="J5" s="561"/>
      <c r="K5" s="561"/>
      <c r="L5" s="561"/>
      <c r="M5" s="561"/>
      <c r="N5" s="561"/>
      <c r="O5" s="561"/>
      <c r="P5" s="561"/>
      <c r="Q5" s="561"/>
      <c r="R5" s="561"/>
      <c r="S5" s="561"/>
      <c r="T5" s="561"/>
      <c r="U5" s="561"/>
      <c r="V5" s="561"/>
      <c r="W5" s="561" t="s">
        <v>1610</v>
      </c>
      <c r="X5" s="561"/>
      <c r="Y5" s="561"/>
      <c r="Z5" s="561"/>
      <c r="AA5" s="561"/>
      <c r="AB5" s="561"/>
      <c r="AC5" s="561"/>
      <c r="AD5" s="561" t="s">
        <v>1768</v>
      </c>
      <c r="AE5" s="561"/>
      <c r="AF5" s="561"/>
      <c r="AG5" s="561"/>
      <c r="AH5" s="561"/>
      <c r="AI5" s="561"/>
      <c r="AJ5" s="561"/>
      <c r="AK5" s="561" t="s">
        <v>1611</v>
      </c>
      <c r="AL5" s="561"/>
      <c r="AM5" s="561"/>
      <c r="AN5" s="561"/>
      <c r="AO5" s="561"/>
      <c r="AP5" s="561"/>
      <c r="AQ5" s="561"/>
      <c r="AR5" s="561"/>
      <c r="AS5" s="561"/>
      <c r="AT5" s="561"/>
      <c r="AU5" s="561"/>
      <c r="AV5" s="561" t="s">
        <v>1612</v>
      </c>
      <c r="AW5" s="561"/>
      <c r="AX5" s="561"/>
      <c r="AY5" s="561"/>
      <c r="AZ5" s="561"/>
      <c r="BA5" s="561"/>
      <c r="BB5" s="561"/>
      <c r="BC5" s="562" t="s">
        <v>1613</v>
      </c>
      <c r="BD5" s="563"/>
      <c r="BE5" s="563"/>
      <c r="BF5" s="563"/>
      <c r="BG5" s="563"/>
      <c r="BH5" s="563"/>
      <c r="BI5" s="563"/>
      <c r="BJ5" s="563"/>
      <c r="BK5" s="563"/>
      <c r="BL5" s="563"/>
      <c r="BM5" s="564"/>
      <c r="BN5" s="560" t="s">
        <v>1953</v>
      </c>
      <c r="BO5" s="560"/>
      <c r="BP5" s="560"/>
      <c r="BQ5" s="560"/>
      <c r="BR5" s="560"/>
      <c r="BS5" s="560"/>
      <c r="BT5" s="560"/>
      <c r="BU5" s="560"/>
      <c r="BV5" s="560"/>
      <c r="BW5" s="560"/>
      <c r="BX5" s="560"/>
      <c r="BY5" s="560"/>
      <c r="BZ5" s="560"/>
      <c r="CA5" s="560"/>
      <c r="CB5" s="560"/>
      <c r="CC5" s="560"/>
      <c r="CD5" s="560"/>
      <c r="CE5" s="560"/>
    </row>
    <row r="6" spans="2:83" ht="21.75" customHeight="1" x14ac:dyDescent="0.25">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5"/>
      <c r="BD6" s="566"/>
      <c r="BE6" s="566"/>
      <c r="BF6" s="566"/>
      <c r="BG6" s="566"/>
      <c r="BH6" s="566"/>
      <c r="BI6" s="566"/>
      <c r="BJ6" s="566"/>
      <c r="BK6" s="566"/>
      <c r="BL6" s="566"/>
      <c r="BM6" s="567"/>
      <c r="BN6" s="560" t="s">
        <v>1334</v>
      </c>
      <c r="BO6" s="560"/>
      <c r="BP6" s="560"/>
      <c r="BQ6" s="560"/>
      <c r="BR6" s="560"/>
      <c r="BS6" s="560"/>
      <c r="BT6" s="560" t="s">
        <v>1335</v>
      </c>
      <c r="BU6" s="560"/>
      <c r="BV6" s="560"/>
      <c r="BW6" s="560"/>
      <c r="BX6" s="560"/>
      <c r="BY6" s="560"/>
      <c r="BZ6" s="560" t="s">
        <v>1336</v>
      </c>
      <c r="CA6" s="560"/>
      <c r="CB6" s="560"/>
      <c r="CC6" s="560"/>
      <c r="CD6" s="560"/>
      <c r="CE6" s="560"/>
    </row>
    <row r="7" spans="2:83" ht="57.95" customHeight="1" x14ac:dyDescent="0.25">
      <c r="B7" s="576" t="s">
        <v>1973</v>
      </c>
      <c r="C7" s="594"/>
      <c r="D7" s="594"/>
      <c r="E7" s="594"/>
      <c r="F7" s="594"/>
      <c r="G7" s="594"/>
      <c r="H7" s="594"/>
      <c r="I7" s="594"/>
      <c r="J7" s="594"/>
      <c r="K7" s="594"/>
      <c r="L7" s="594"/>
      <c r="M7" s="594"/>
      <c r="N7" s="594"/>
      <c r="O7" s="594"/>
      <c r="P7" s="594"/>
      <c r="Q7" s="571"/>
      <c r="R7" s="571"/>
      <c r="S7" s="571"/>
      <c r="T7" s="571"/>
      <c r="U7" s="571"/>
      <c r="V7" s="572"/>
      <c r="W7" s="576" t="s">
        <v>1770</v>
      </c>
      <c r="X7" s="571"/>
      <c r="Y7" s="571"/>
      <c r="Z7" s="571"/>
      <c r="AA7" s="571"/>
      <c r="AB7" s="571"/>
      <c r="AC7" s="572"/>
      <c r="AD7" s="577" t="s">
        <v>1762</v>
      </c>
      <c r="AE7" s="578"/>
      <c r="AF7" s="578"/>
      <c r="AG7" s="578"/>
      <c r="AH7" s="578"/>
      <c r="AI7" s="578"/>
      <c r="AJ7" s="579"/>
      <c r="AK7" s="576" t="s">
        <v>1974</v>
      </c>
      <c r="AL7" s="594"/>
      <c r="AM7" s="594"/>
      <c r="AN7" s="594"/>
      <c r="AO7" s="594"/>
      <c r="AP7" s="571"/>
      <c r="AQ7" s="571"/>
      <c r="AR7" s="571"/>
      <c r="AS7" s="571"/>
      <c r="AT7" s="571"/>
      <c r="AU7" s="572"/>
      <c r="AV7" s="576" t="s">
        <v>1972</v>
      </c>
      <c r="AW7" s="571"/>
      <c r="AX7" s="571"/>
      <c r="AY7" s="571"/>
      <c r="AZ7" s="571"/>
      <c r="BA7" s="571"/>
      <c r="BB7" s="572"/>
      <c r="BC7" s="593" t="s">
        <v>1975</v>
      </c>
      <c r="BD7" s="571"/>
      <c r="BE7" s="571"/>
      <c r="BF7" s="571"/>
      <c r="BG7" s="571"/>
      <c r="BH7" s="571"/>
      <c r="BI7" s="571"/>
      <c r="BJ7" s="571"/>
      <c r="BK7" s="571"/>
      <c r="BL7" s="571"/>
      <c r="BM7" s="572"/>
      <c r="BN7" s="593">
        <v>0.9</v>
      </c>
      <c r="BO7" s="594"/>
      <c r="BP7" s="594"/>
      <c r="BQ7" s="594"/>
      <c r="BR7" s="594"/>
      <c r="BS7" s="595"/>
      <c r="BT7" s="593">
        <v>0.7</v>
      </c>
      <c r="BU7" s="594"/>
      <c r="BV7" s="594"/>
      <c r="BW7" s="594"/>
      <c r="BX7" s="594"/>
      <c r="BY7" s="595"/>
      <c r="BZ7" s="593">
        <v>0.4</v>
      </c>
      <c r="CA7" s="594"/>
      <c r="CB7" s="594"/>
      <c r="CC7" s="594"/>
      <c r="CD7" s="594"/>
      <c r="CE7" s="595"/>
    </row>
    <row r="8" spans="2:83" x14ac:dyDescent="0.25">
      <c r="B8" s="573"/>
      <c r="C8" s="574"/>
      <c r="D8" s="574"/>
      <c r="E8" s="574"/>
      <c r="F8" s="574"/>
      <c r="G8" s="574"/>
      <c r="H8" s="574"/>
      <c r="I8" s="574"/>
      <c r="J8" s="574"/>
      <c r="K8" s="574"/>
      <c r="L8" s="574"/>
      <c r="M8" s="574"/>
      <c r="N8" s="574"/>
      <c r="O8" s="574"/>
      <c r="P8" s="574"/>
      <c r="Q8" s="574"/>
      <c r="R8" s="574"/>
      <c r="S8" s="574"/>
      <c r="T8" s="574"/>
      <c r="U8" s="574"/>
      <c r="V8" s="575"/>
      <c r="W8" s="573"/>
      <c r="X8" s="574"/>
      <c r="Y8" s="574"/>
      <c r="Z8" s="574"/>
      <c r="AA8" s="574"/>
      <c r="AB8" s="574"/>
      <c r="AC8" s="575"/>
      <c r="AD8" s="580"/>
      <c r="AE8" s="581"/>
      <c r="AF8" s="581"/>
      <c r="AG8" s="581"/>
      <c r="AH8" s="581"/>
      <c r="AI8" s="581"/>
      <c r="AJ8" s="582"/>
      <c r="AK8" s="573"/>
      <c r="AL8" s="574"/>
      <c r="AM8" s="574"/>
      <c r="AN8" s="574"/>
      <c r="AO8" s="574"/>
      <c r="AP8" s="574"/>
      <c r="AQ8" s="574"/>
      <c r="AR8" s="574"/>
      <c r="AS8" s="574"/>
      <c r="AT8" s="574"/>
      <c r="AU8" s="575"/>
      <c r="AV8" s="573"/>
      <c r="AW8" s="574"/>
      <c r="AX8" s="574"/>
      <c r="AY8" s="574"/>
      <c r="AZ8" s="574"/>
      <c r="BA8" s="574"/>
      <c r="BB8" s="575"/>
      <c r="BC8" s="573"/>
      <c r="BD8" s="574"/>
      <c r="BE8" s="574"/>
      <c r="BF8" s="574"/>
      <c r="BG8" s="574"/>
      <c r="BH8" s="574"/>
      <c r="BI8" s="574"/>
      <c r="BJ8" s="574"/>
      <c r="BK8" s="574"/>
      <c r="BL8" s="574"/>
      <c r="BM8" s="575"/>
      <c r="BN8" s="596"/>
      <c r="BO8" s="597"/>
      <c r="BP8" s="597"/>
      <c r="BQ8" s="597"/>
      <c r="BR8" s="597"/>
      <c r="BS8" s="598"/>
      <c r="BT8" s="596"/>
      <c r="BU8" s="597"/>
      <c r="BV8" s="597"/>
      <c r="BW8" s="597"/>
      <c r="BX8" s="597"/>
      <c r="BY8" s="598"/>
      <c r="BZ8" s="596"/>
      <c r="CA8" s="597"/>
      <c r="CB8" s="597"/>
      <c r="CC8" s="597"/>
      <c r="CD8" s="597"/>
      <c r="CE8" s="598"/>
    </row>
    <row r="9" spans="2:83" ht="57.95" customHeight="1" x14ac:dyDescent="0.25">
      <c r="B9" s="570" t="s">
        <v>1976</v>
      </c>
      <c r="C9" s="571"/>
      <c r="D9" s="571"/>
      <c r="E9" s="571"/>
      <c r="F9" s="571"/>
      <c r="G9" s="571"/>
      <c r="H9" s="571"/>
      <c r="I9" s="571"/>
      <c r="J9" s="571"/>
      <c r="K9" s="571"/>
      <c r="L9" s="571"/>
      <c r="M9" s="571"/>
      <c r="N9" s="571"/>
      <c r="O9" s="571"/>
      <c r="P9" s="571"/>
      <c r="Q9" s="571"/>
      <c r="R9" s="571"/>
      <c r="S9" s="571"/>
      <c r="T9" s="571"/>
      <c r="U9" s="571"/>
      <c r="V9" s="572"/>
      <c r="W9" s="576" t="s">
        <v>1770</v>
      </c>
      <c r="X9" s="571"/>
      <c r="Y9" s="571"/>
      <c r="Z9" s="571"/>
      <c r="AA9" s="571"/>
      <c r="AB9" s="571"/>
      <c r="AC9" s="572"/>
      <c r="AD9" s="577" t="s">
        <v>1763</v>
      </c>
      <c r="AE9" s="578"/>
      <c r="AF9" s="578"/>
      <c r="AG9" s="578"/>
      <c r="AH9" s="578"/>
      <c r="AI9" s="578"/>
      <c r="AJ9" s="579"/>
      <c r="AK9" s="576" t="s">
        <v>1977</v>
      </c>
      <c r="AL9" s="594"/>
      <c r="AM9" s="594"/>
      <c r="AN9" s="594"/>
      <c r="AO9" s="594"/>
      <c r="AP9" s="571"/>
      <c r="AQ9" s="571"/>
      <c r="AR9" s="571"/>
      <c r="AS9" s="571"/>
      <c r="AT9" s="571"/>
      <c r="AU9" s="572"/>
      <c r="AV9" s="576" t="s">
        <v>1972</v>
      </c>
      <c r="AW9" s="571"/>
      <c r="AX9" s="571"/>
      <c r="AY9" s="571"/>
      <c r="AZ9" s="571"/>
      <c r="BA9" s="571"/>
      <c r="BB9" s="572"/>
      <c r="BC9" s="593" t="s">
        <v>1978</v>
      </c>
      <c r="BD9" s="571"/>
      <c r="BE9" s="571"/>
      <c r="BF9" s="571"/>
      <c r="BG9" s="571"/>
      <c r="BH9" s="571"/>
      <c r="BI9" s="571"/>
      <c r="BJ9" s="571"/>
      <c r="BK9" s="571"/>
      <c r="BL9" s="571"/>
      <c r="BM9" s="572"/>
      <c r="BN9" s="593">
        <v>0.8</v>
      </c>
      <c r="BO9" s="594"/>
      <c r="BP9" s="594"/>
      <c r="BQ9" s="594"/>
      <c r="BR9" s="594"/>
      <c r="BS9" s="595"/>
      <c r="BT9" s="593">
        <v>0.6</v>
      </c>
      <c r="BU9" s="571"/>
      <c r="BV9" s="571"/>
      <c r="BW9" s="571"/>
      <c r="BX9" s="571"/>
      <c r="BY9" s="572"/>
      <c r="BZ9" s="593">
        <v>0.5</v>
      </c>
      <c r="CA9" s="571"/>
      <c r="CB9" s="571"/>
      <c r="CC9" s="571"/>
      <c r="CD9" s="571"/>
      <c r="CE9" s="572"/>
    </row>
    <row r="10" spans="2:83" x14ac:dyDescent="0.25">
      <c r="B10" s="573"/>
      <c r="C10" s="574"/>
      <c r="D10" s="574"/>
      <c r="E10" s="574"/>
      <c r="F10" s="574"/>
      <c r="G10" s="574"/>
      <c r="H10" s="574"/>
      <c r="I10" s="574"/>
      <c r="J10" s="574"/>
      <c r="K10" s="574"/>
      <c r="L10" s="574"/>
      <c r="M10" s="574"/>
      <c r="N10" s="574"/>
      <c r="O10" s="574"/>
      <c r="P10" s="574"/>
      <c r="Q10" s="574"/>
      <c r="R10" s="574"/>
      <c r="S10" s="574"/>
      <c r="T10" s="574"/>
      <c r="U10" s="574"/>
      <c r="V10" s="575"/>
      <c r="W10" s="573"/>
      <c r="X10" s="574"/>
      <c r="Y10" s="574"/>
      <c r="Z10" s="574"/>
      <c r="AA10" s="574"/>
      <c r="AB10" s="574"/>
      <c r="AC10" s="575"/>
      <c r="AD10" s="580"/>
      <c r="AE10" s="581"/>
      <c r="AF10" s="581"/>
      <c r="AG10" s="581"/>
      <c r="AH10" s="581"/>
      <c r="AI10" s="581"/>
      <c r="AJ10" s="582"/>
      <c r="AK10" s="573"/>
      <c r="AL10" s="574"/>
      <c r="AM10" s="574"/>
      <c r="AN10" s="574"/>
      <c r="AO10" s="574"/>
      <c r="AP10" s="574"/>
      <c r="AQ10" s="574"/>
      <c r="AR10" s="574"/>
      <c r="AS10" s="574"/>
      <c r="AT10" s="574"/>
      <c r="AU10" s="575"/>
      <c r="AV10" s="573"/>
      <c r="AW10" s="574"/>
      <c r="AX10" s="574"/>
      <c r="AY10" s="574"/>
      <c r="AZ10" s="574"/>
      <c r="BA10" s="574"/>
      <c r="BB10" s="575"/>
      <c r="BC10" s="573"/>
      <c r="BD10" s="574"/>
      <c r="BE10" s="574"/>
      <c r="BF10" s="574"/>
      <c r="BG10" s="574"/>
      <c r="BH10" s="574"/>
      <c r="BI10" s="574"/>
      <c r="BJ10" s="574"/>
      <c r="BK10" s="574"/>
      <c r="BL10" s="574"/>
      <c r="BM10" s="575"/>
      <c r="BN10" s="596"/>
      <c r="BO10" s="597"/>
      <c r="BP10" s="597"/>
      <c r="BQ10" s="597"/>
      <c r="BR10" s="597"/>
      <c r="BS10" s="598"/>
      <c r="BT10" s="573"/>
      <c r="BU10" s="574"/>
      <c r="BV10" s="574"/>
      <c r="BW10" s="574"/>
      <c r="BX10" s="574"/>
      <c r="BY10" s="575"/>
      <c r="BZ10" s="573"/>
      <c r="CA10" s="574"/>
      <c r="CB10" s="574"/>
      <c r="CC10" s="574"/>
      <c r="CD10" s="574"/>
      <c r="CE10" s="575"/>
    </row>
    <row r="11" spans="2:83" ht="57.95" customHeight="1" x14ac:dyDescent="0.25">
      <c r="B11" s="570"/>
      <c r="C11" s="571"/>
      <c r="D11" s="571"/>
      <c r="E11" s="571"/>
      <c r="F11" s="571"/>
      <c r="G11" s="571"/>
      <c r="H11" s="571"/>
      <c r="I11" s="571"/>
      <c r="J11" s="571"/>
      <c r="K11" s="571"/>
      <c r="L11" s="571"/>
      <c r="M11" s="571"/>
      <c r="N11" s="571"/>
      <c r="O11" s="571"/>
      <c r="P11" s="571"/>
      <c r="Q11" s="571"/>
      <c r="R11" s="571"/>
      <c r="S11" s="571"/>
      <c r="T11" s="571"/>
      <c r="U11" s="571"/>
      <c r="V11" s="572"/>
      <c r="W11" s="576"/>
      <c r="X11" s="571"/>
      <c r="Y11" s="571"/>
      <c r="Z11" s="571"/>
      <c r="AA11" s="571"/>
      <c r="AB11" s="571"/>
      <c r="AC11" s="572"/>
      <c r="AD11" s="577"/>
      <c r="AE11" s="578"/>
      <c r="AF11" s="578"/>
      <c r="AG11" s="578"/>
      <c r="AH11" s="578"/>
      <c r="AI11" s="578"/>
      <c r="AJ11" s="579"/>
      <c r="AK11" s="570"/>
      <c r="AL11" s="571"/>
      <c r="AM11" s="571"/>
      <c r="AN11" s="571"/>
      <c r="AO11" s="571"/>
      <c r="AP11" s="571"/>
      <c r="AQ11" s="571"/>
      <c r="AR11" s="571"/>
      <c r="AS11" s="571"/>
      <c r="AT11" s="571"/>
      <c r="AU11" s="572"/>
      <c r="AV11" s="570"/>
      <c r="AW11" s="571"/>
      <c r="AX11" s="571"/>
      <c r="AY11" s="571"/>
      <c r="AZ11" s="571"/>
      <c r="BA11" s="571"/>
      <c r="BB11" s="572"/>
      <c r="BC11" s="570"/>
      <c r="BD11" s="571"/>
      <c r="BE11" s="571"/>
      <c r="BF11" s="571"/>
      <c r="BG11" s="571"/>
      <c r="BH11" s="571"/>
      <c r="BI11" s="571"/>
      <c r="BJ11" s="571"/>
      <c r="BK11" s="571"/>
      <c r="BL11" s="571"/>
      <c r="BM11" s="572"/>
      <c r="BN11" s="570"/>
      <c r="BO11" s="571"/>
      <c r="BP11" s="571"/>
      <c r="BQ11" s="571"/>
      <c r="BR11" s="571"/>
      <c r="BS11" s="572"/>
      <c r="BT11" s="570"/>
      <c r="BU11" s="571"/>
      <c r="BV11" s="571"/>
      <c r="BW11" s="571"/>
      <c r="BX11" s="571"/>
      <c r="BY11" s="572"/>
      <c r="BZ11" s="570"/>
      <c r="CA11" s="571"/>
      <c r="CB11" s="571"/>
      <c r="CC11" s="571"/>
      <c r="CD11" s="571"/>
      <c r="CE11" s="572"/>
    </row>
    <row r="12" spans="2:83" x14ac:dyDescent="0.25">
      <c r="B12" s="573"/>
      <c r="C12" s="574"/>
      <c r="D12" s="574"/>
      <c r="E12" s="574"/>
      <c r="F12" s="574"/>
      <c r="G12" s="574"/>
      <c r="H12" s="574"/>
      <c r="I12" s="574"/>
      <c r="J12" s="574"/>
      <c r="K12" s="574"/>
      <c r="L12" s="574"/>
      <c r="M12" s="574"/>
      <c r="N12" s="574"/>
      <c r="O12" s="574"/>
      <c r="P12" s="574"/>
      <c r="Q12" s="574"/>
      <c r="R12" s="574"/>
      <c r="S12" s="574"/>
      <c r="T12" s="574"/>
      <c r="U12" s="574"/>
      <c r="V12" s="575"/>
      <c r="W12" s="573"/>
      <c r="X12" s="574"/>
      <c r="Y12" s="574"/>
      <c r="Z12" s="574"/>
      <c r="AA12" s="574"/>
      <c r="AB12" s="574"/>
      <c r="AC12" s="575"/>
      <c r="AD12" s="580"/>
      <c r="AE12" s="581"/>
      <c r="AF12" s="581"/>
      <c r="AG12" s="581"/>
      <c r="AH12" s="581"/>
      <c r="AI12" s="581"/>
      <c r="AJ12" s="582"/>
      <c r="AK12" s="573"/>
      <c r="AL12" s="574"/>
      <c r="AM12" s="574"/>
      <c r="AN12" s="574"/>
      <c r="AO12" s="574"/>
      <c r="AP12" s="574"/>
      <c r="AQ12" s="574"/>
      <c r="AR12" s="574"/>
      <c r="AS12" s="574"/>
      <c r="AT12" s="574"/>
      <c r="AU12" s="575"/>
      <c r="AV12" s="573"/>
      <c r="AW12" s="574"/>
      <c r="AX12" s="574"/>
      <c r="AY12" s="574"/>
      <c r="AZ12" s="574"/>
      <c r="BA12" s="574"/>
      <c r="BB12" s="575"/>
      <c r="BC12" s="573"/>
      <c r="BD12" s="574"/>
      <c r="BE12" s="574"/>
      <c r="BF12" s="574"/>
      <c r="BG12" s="574"/>
      <c r="BH12" s="574"/>
      <c r="BI12" s="574"/>
      <c r="BJ12" s="574"/>
      <c r="BK12" s="574"/>
      <c r="BL12" s="574"/>
      <c r="BM12" s="575"/>
      <c r="BN12" s="573"/>
      <c r="BO12" s="574"/>
      <c r="BP12" s="574"/>
      <c r="BQ12" s="574"/>
      <c r="BR12" s="574"/>
      <c r="BS12" s="575"/>
      <c r="BT12" s="573"/>
      <c r="BU12" s="574"/>
      <c r="BV12" s="574"/>
      <c r="BW12" s="574"/>
      <c r="BX12" s="574"/>
      <c r="BY12" s="575"/>
      <c r="BZ12" s="573"/>
      <c r="CA12" s="574"/>
      <c r="CB12" s="574"/>
      <c r="CC12" s="574"/>
      <c r="CD12" s="574"/>
      <c r="CE12" s="575"/>
    </row>
    <row r="13" spans="2:83" ht="57.95" customHeight="1" x14ac:dyDescent="0.25">
      <c r="B13" s="570"/>
      <c r="C13" s="571"/>
      <c r="D13" s="571"/>
      <c r="E13" s="571"/>
      <c r="F13" s="571"/>
      <c r="G13" s="571"/>
      <c r="H13" s="571"/>
      <c r="I13" s="571"/>
      <c r="J13" s="571"/>
      <c r="K13" s="571"/>
      <c r="L13" s="571"/>
      <c r="M13" s="571"/>
      <c r="N13" s="571"/>
      <c r="O13" s="571"/>
      <c r="P13" s="571"/>
      <c r="Q13" s="571"/>
      <c r="R13" s="571"/>
      <c r="S13" s="571"/>
      <c r="T13" s="571"/>
      <c r="U13" s="571"/>
      <c r="V13" s="572"/>
      <c r="W13" s="576"/>
      <c r="X13" s="571"/>
      <c r="Y13" s="571"/>
      <c r="Z13" s="571"/>
      <c r="AA13" s="571"/>
      <c r="AB13" s="571"/>
      <c r="AC13" s="572"/>
      <c r="AD13" s="577"/>
      <c r="AE13" s="578"/>
      <c r="AF13" s="578"/>
      <c r="AG13" s="578"/>
      <c r="AH13" s="578"/>
      <c r="AI13" s="578"/>
      <c r="AJ13" s="579"/>
      <c r="AK13" s="570"/>
      <c r="AL13" s="571"/>
      <c r="AM13" s="571"/>
      <c r="AN13" s="571"/>
      <c r="AO13" s="571"/>
      <c r="AP13" s="571"/>
      <c r="AQ13" s="571"/>
      <c r="AR13" s="571"/>
      <c r="AS13" s="571"/>
      <c r="AT13" s="571"/>
      <c r="AU13" s="572"/>
      <c r="AV13" s="570"/>
      <c r="AW13" s="571"/>
      <c r="AX13" s="571"/>
      <c r="AY13" s="571"/>
      <c r="AZ13" s="571"/>
      <c r="BA13" s="571"/>
      <c r="BB13" s="572"/>
      <c r="BC13" s="570"/>
      <c r="BD13" s="571"/>
      <c r="BE13" s="571"/>
      <c r="BF13" s="571"/>
      <c r="BG13" s="571"/>
      <c r="BH13" s="571"/>
      <c r="BI13" s="571"/>
      <c r="BJ13" s="571"/>
      <c r="BK13" s="571"/>
      <c r="BL13" s="571"/>
      <c r="BM13" s="572"/>
      <c r="BN13" s="570"/>
      <c r="BO13" s="571"/>
      <c r="BP13" s="571"/>
      <c r="BQ13" s="571"/>
      <c r="BR13" s="571"/>
      <c r="BS13" s="572"/>
      <c r="BT13" s="570"/>
      <c r="BU13" s="571"/>
      <c r="BV13" s="571"/>
      <c r="BW13" s="571"/>
      <c r="BX13" s="571"/>
      <c r="BY13" s="572"/>
      <c r="BZ13" s="570"/>
      <c r="CA13" s="571"/>
      <c r="CB13" s="571"/>
      <c r="CC13" s="571"/>
      <c r="CD13" s="571"/>
      <c r="CE13" s="572"/>
    </row>
    <row r="14" spans="2:83" x14ac:dyDescent="0.25">
      <c r="B14" s="573"/>
      <c r="C14" s="574"/>
      <c r="D14" s="574"/>
      <c r="E14" s="574"/>
      <c r="F14" s="574"/>
      <c r="G14" s="574"/>
      <c r="H14" s="574"/>
      <c r="I14" s="574"/>
      <c r="J14" s="574"/>
      <c r="K14" s="574"/>
      <c r="L14" s="574"/>
      <c r="M14" s="574"/>
      <c r="N14" s="574"/>
      <c r="O14" s="574"/>
      <c r="P14" s="574"/>
      <c r="Q14" s="574"/>
      <c r="R14" s="574"/>
      <c r="S14" s="574"/>
      <c r="T14" s="574"/>
      <c r="U14" s="574"/>
      <c r="V14" s="575"/>
      <c r="W14" s="573"/>
      <c r="X14" s="574"/>
      <c r="Y14" s="574"/>
      <c r="Z14" s="574"/>
      <c r="AA14" s="574"/>
      <c r="AB14" s="574"/>
      <c r="AC14" s="575"/>
      <c r="AD14" s="580"/>
      <c r="AE14" s="581"/>
      <c r="AF14" s="581"/>
      <c r="AG14" s="581"/>
      <c r="AH14" s="581"/>
      <c r="AI14" s="581"/>
      <c r="AJ14" s="582"/>
      <c r="AK14" s="573"/>
      <c r="AL14" s="574"/>
      <c r="AM14" s="574"/>
      <c r="AN14" s="574"/>
      <c r="AO14" s="574"/>
      <c r="AP14" s="574"/>
      <c r="AQ14" s="574"/>
      <c r="AR14" s="574"/>
      <c r="AS14" s="574"/>
      <c r="AT14" s="574"/>
      <c r="AU14" s="575"/>
      <c r="AV14" s="573"/>
      <c r="AW14" s="574"/>
      <c r="AX14" s="574"/>
      <c r="AY14" s="574"/>
      <c r="AZ14" s="574"/>
      <c r="BA14" s="574"/>
      <c r="BB14" s="575"/>
      <c r="BC14" s="573"/>
      <c r="BD14" s="574"/>
      <c r="BE14" s="574"/>
      <c r="BF14" s="574"/>
      <c r="BG14" s="574"/>
      <c r="BH14" s="574"/>
      <c r="BI14" s="574"/>
      <c r="BJ14" s="574"/>
      <c r="BK14" s="574"/>
      <c r="BL14" s="574"/>
      <c r="BM14" s="575"/>
      <c r="BN14" s="573"/>
      <c r="BO14" s="574"/>
      <c r="BP14" s="574"/>
      <c r="BQ14" s="574"/>
      <c r="BR14" s="574"/>
      <c r="BS14" s="575"/>
      <c r="BT14" s="573"/>
      <c r="BU14" s="574"/>
      <c r="BV14" s="574"/>
      <c r="BW14" s="574"/>
      <c r="BX14" s="574"/>
      <c r="BY14" s="575"/>
      <c r="BZ14" s="573"/>
      <c r="CA14" s="574"/>
      <c r="CB14" s="574"/>
      <c r="CC14" s="574"/>
      <c r="CD14" s="574"/>
      <c r="CE14" s="575"/>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1762</v>
      </c>
      <c r="R16" s="264"/>
      <c r="S16" s="264"/>
      <c r="T16" s="264"/>
      <c r="U16" s="264"/>
      <c r="V16" s="264"/>
      <c r="W16" s="264"/>
      <c r="X16" s="264"/>
      <c r="Y16" s="264"/>
      <c r="Z16" s="264"/>
      <c r="AA16" s="264"/>
      <c r="AB16" s="264"/>
      <c r="AC16" s="264"/>
      <c r="AD16" s="264"/>
      <c r="AE16" s="264"/>
      <c r="AF16" s="264"/>
      <c r="AG16" s="264" t="s">
        <v>1769</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1763</v>
      </c>
      <c r="R17" s="265"/>
      <c r="S17" s="265"/>
      <c r="T17" s="265"/>
      <c r="U17" s="265"/>
      <c r="V17" s="265"/>
      <c r="W17" s="264"/>
      <c r="X17" s="264"/>
      <c r="Y17" s="264"/>
      <c r="Z17" s="264"/>
      <c r="AA17" s="264"/>
      <c r="AB17" s="264"/>
      <c r="AC17" s="264"/>
      <c r="AD17" s="264"/>
      <c r="AE17" s="264"/>
      <c r="AF17" s="264"/>
      <c r="AG17" s="264" t="s">
        <v>1770</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1764</v>
      </c>
      <c r="R18" s="265"/>
      <c r="S18" s="265"/>
      <c r="T18" s="265"/>
      <c r="U18" s="265"/>
      <c r="V18" s="265"/>
      <c r="W18" s="264"/>
      <c r="X18" s="264"/>
      <c r="Y18" s="264"/>
      <c r="Z18" s="264"/>
      <c r="AA18" s="264"/>
      <c r="AB18" s="264"/>
      <c r="AC18" s="264"/>
      <c r="AD18" s="264"/>
      <c r="AE18" s="264"/>
      <c r="AF18" s="264"/>
      <c r="AG18" s="264" t="s">
        <v>1771</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1555</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599" t="s">
        <v>1762</v>
      </c>
      <c r="C21" s="599"/>
      <c r="D21" s="599"/>
      <c r="E21" s="599"/>
      <c r="F21" s="599"/>
      <c r="G21" s="599"/>
      <c r="H21" s="599"/>
      <c r="I21" s="599"/>
      <c r="J21" s="599"/>
      <c r="K21" s="599"/>
      <c r="L21" s="599"/>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583" t="s">
        <v>1765</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c r="BF22" s="583"/>
      <c r="BG22" s="583"/>
      <c r="BH22" s="583"/>
      <c r="BI22" s="583"/>
      <c r="BJ22" s="583"/>
      <c r="BK22" s="583"/>
      <c r="BL22" s="583"/>
      <c r="BM22" s="583"/>
      <c r="BN22" s="583"/>
      <c r="BO22" s="583"/>
      <c r="BP22" s="583"/>
      <c r="BQ22" s="583"/>
      <c r="BR22" s="583"/>
      <c r="BS22" s="583"/>
      <c r="BT22" s="583"/>
      <c r="BU22" s="583"/>
      <c r="BV22" s="583"/>
      <c r="BW22" s="583"/>
      <c r="BX22" s="583"/>
    </row>
    <row r="23" spans="2:76" x14ac:dyDescent="0.25">
      <c r="B23" s="35" t="s">
        <v>1763</v>
      </c>
      <c r="C23" s="35"/>
      <c r="D23" s="35"/>
      <c r="E23" s="35"/>
      <c r="F23" s="35"/>
      <c r="G23" s="35"/>
      <c r="H23" s="35"/>
      <c r="I23" s="35"/>
      <c r="J23" s="35"/>
      <c r="K23" s="35"/>
      <c r="L23" s="35"/>
      <c r="M23" s="35"/>
      <c r="N23" s="35"/>
      <c r="O23" s="35"/>
      <c r="P23" s="35"/>
    </row>
    <row r="24" spans="2:76" ht="28.5" customHeight="1" x14ac:dyDescent="0.25">
      <c r="B24" s="568" t="s">
        <v>1766</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8"/>
      <c r="BE24" s="568"/>
      <c r="BF24" s="568"/>
      <c r="BG24" s="568"/>
      <c r="BH24" s="568"/>
      <c r="BI24" s="568"/>
      <c r="BJ24" s="568"/>
      <c r="BK24" s="568"/>
      <c r="BL24" s="568"/>
      <c r="BM24" s="568"/>
      <c r="BN24" s="568"/>
      <c r="BO24" s="568"/>
      <c r="BP24" s="568"/>
      <c r="BQ24" s="568"/>
      <c r="BR24" s="568"/>
      <c r="BS24" s="568"/>
      <c r="BT24" s="568"/>
      <c r="BU24" s="568"/>
      <c r="BV24" s="568"/>
      <c r="BW24" s="568"/>
      <c r="BX24" s="568"/>
    </row>
    <row r="25" spans="2:76" x14ac:dyDescent="0.25">
      <c r="B25" s="35" t="s">
        <v>1764</v>
      </c>
      <c r="C25" s="35"/>
      <c r="D25" s="35"/>
      <c r="E25" s="35"/>
      <c r="F25" s="35"/>
      <c r="G25" s="35"/>
      <c r="H25" s="35"/>
      <c r="I25" s="35"/>
      <c r="J25" s="35"/>
      <c r="K25" s="35"/>
      <c r="L25" s="35"/>
      <c r="M25" s="35"/>
      <c r="N25" s="35"/>
      <c r="O25" s="35"/>
      <c r="P25" s="35"/>
    </row>
    <row r="26" spans="2:76" x14ac:dyDescent="0.25">
      <c r="B26" s="569" t="s">
        <v>1767</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c r="BR26" s="569"/>
      <c r="BS26" s="569"/>
      <c r="BT26" s="569"/>
      <c r="BU26" s="569"/>
      <c r="BV26" s="569"/>
      <c r="BW26" s="569"/>
      <c r="BX26" s="569"/>
    </row>
    <row r="27" spans="2:76" x14ac:dyDescent="0.2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x14ac:dyDescent="0.2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Z6:CE6"/>
    <mergeCell ref="W5:AC6"/>
    <mergeCell ref="AD5:AJ6"/>
    <mergeCell ref="AK5:AU6"/>
    <mergeCell ref="AV5:BB6"/>
    <mergeCell ref="BC5:BM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300" verticalDpi="300" r:id="rId1"/>
  <headerFooter>
    <oddFooter>&amp;L&amp;"-,Cursiva"Ejercicio Fiscal 2018&amp;R&amp;10Página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CD36"/>
  <sheetViews>
    <sheetView showGridLines="0" showRuler="0" topLeftCell="A13" zoomScale="90" zoomScaleNormal="90" zoomScalePageLayoutView="90" workbookViewId="0">
      <selection activeCell="BK21" sqref="BK21:CC22"/>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00" t="s">
        <v>1777</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2"/>
    </row>
    <row r="2" spans="1:81" ht="15" customHeight="1" x14ac:dyDescent="0.25">
      <c r="A2" s="603"/>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5"/>
    </row>
    <row r="3" spans="1:81" ht="27.75" customHeight="1" x14ac:dyDescent="0.25">
      <c r="A3" s="626" t="str">
        <f>'Objetivos PMD'!$B$3</f>
        <v>Sistema DIF de Villa Guerrero, Jalisco</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7"/>
      <c r="CC3" s="628"/>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1591</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06" t="s">
        <v>1556</v>
      </c>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8"/>
      <c r="AL6" s="68"/>
      <c r="AM6" s="609" t="s">
        <v>1965</v>
      </c>
      <c r="AN6" s="610"/>
      <c r="AO6" s="610"/>
      <c r="AP6" s="610"/>
      <c r="AQ6" s="610"/>
      <c r="AR6" s="610"/>
      <c r="AS6" s="610"/>
      <c r="AT6" s="610"/>
      <c r="AU6" s="610"/>
      <c r="AV6" s="610"/>
      <c r="AW6" s="610"/>
      <c r="AX6" s="610"/>
      <c r="AY6" s="610"/>
      <c r="AZ6" s="610"/>
      <c r="BA6" s="610"/>
      <c r="BB6" s="610"/>
      <c r="BC6" s="610"/>
      <c r="BD6" s="610"/>
      <c r="BE6" s="610"/>
      <c r="BF6" s="610"/>
      <c r="BG6" s="610"/>
      <c r="BH6" s="610"/>
      <c r="BI6" s="610"/>
      <c r="BJ6" s="610"/>
      <c r="BK6" s="610"/>
      <c r="BL6" s="610"/>
      <c r="BM6" s="610"/>
      <c r="BN6" s="610"/>
      <c r="BO6" s="610"/>
      <c r="BP6" s="610"/>
      <c r="BQ6" s="610"/>
      <c r="BR6" s="610"/>
      <c r="BS6" s="610"/>
      <c r="BT6" s="610"/>
      <c r="BU6" s="610"/>
      <c r="BV6" s="610"/>
      <c r="BW6" s="610"/>
      <c r="BX6" s="610"/>
      <c r="BY6" s="610"/>
      <c r="BZ6" s="610"/>
      <c r="CA6" s="610"/>
      <c r="CB6" s="610"/>
      <c r="CC6" s="611"/>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1608</v>
      </c>
      <c r="B8" s="274"/>
      <c r="C8" s="274"/>
      <c r="D8" s="274"/>
      <c r="E8" s="274"/>
      <c r="F8" s="274"/>
      <c r="G8" s="274"/>
      <c r="H8" s="274"/>
      <c r="I8" s="274"/>
      <c r="J8" s="274"/>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3"/>
    </row>
    <row r="9" spans="1:81" ht="18.75" x14ac:dyDescent="0.25">
      <c r="A9" s="285" t="s">
        <v>1337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1772</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14" t="s">
        <v>1970</v>
      </c>
      <c r="B10" s="615"/>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6"/>
      <c r="AM10" s="620" t="s">
        <v>1969</v>
      </c>
      <c r="AN10" s="621"/>
      <c r="AO10" s="621"/>
      <c r="AP10" s="621"/>
      <c r="AQ10" s="621"/>
      <c r="AR10" s="621"/>
      <c r="AS10" s="621"/>
      <c r="AT10" s="621"/>
      <c r="AU10" s="621"/>
      <c r="AV10" s="621"/>
      <c r="AW10" s="621"/>
      <c r="AX10" s="621"/>
      <c r="AY10" s="621"/>
      <c r="AZ10" s="621"/>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1"/>
      <c r="BW10" s="621"/>
      <c r="BX10" s="621"/>
      <c r="BY10" s="621"/>
      <c r="BZ10" s="621"/>
      <c r="CA10" s="621"/>
      <c r="CB10" s="621"/>
      <c r="CC10" s="622"/>
    </row>
    <row r="11" spans="1:81" x14ac:dyDescent="0.25">
      <c r="A11" s="614"/>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6"/>
      <c r="AM11" s="620"/>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1"/>
      <c r="BK11" s="621"/>
      <c r="BL11" s="621"/>
      <c r="BM11" s="621"/>
      <c r="BN11" s="621"/>
      <c r="BO11" s="621"/>
      <c r="BP11" s="621"/>
      <c r="BQ11" s="621"/>
      <c r="BR11" s="621"/>
      <c r="BS11" s="621"/>
      <c r="BT11" s="621"/>
      <c r="BU11" s="621"/>
      <c r="BV11" s="621"/>
      <c r="BW11" s="621"/>
      <c r="BX11" s="621"/>
      <c r="BY11" s="621"/>
      <c r="BZ11" s="621"/>
      <c r="CA11" s="621"/>
      <c r="CB11" s="621"/>
      <c r="CC11" s="622"/>
    </row>
    <row r="12" spans="1:81" x14ac:dyDescent="0.25">
      <c r="A12" s="614"/>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6"/>
      <c r="AM12" s="620"/>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621"/>
      <c r="BT12" s="621"/>
      <c r="BU12" s="621"/>
      <c r="BV12" s="621"/>
      <c r="BW12" s="621"/>
      <c r="BX12" s="621"/>
      <c r="BY12" s="621"/>
      <c r="BZ12" s="621"/>
      <c r="CA12" s="621"/>
      <c r="CB12" s="621"/>
      <c r="CC12" s="622"/>
    </row>
    <row r="13" spans="1:81" ht="18.75" x14ac:dyDescent="0.25">
      <c r="A13" s="614"/>
      <c r="B13" s="615"/>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6"/>
      <c r="AM13" s="77" t="s">
        <v>1590</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14"/>
      <c r="B14" s="615"/>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6"/>
      <c r="AM14" s="620" t="s">
        <v>1966</v>
      </c>
      <c r="AN14" s="621"/>
      <c r="AO14" s="621"/>
      <c r="AP14" s="621"/>
      <c r="AQ14" s="621"/>
      <c r="AR14" s="621"/>
      <c r="AS14" s="621"/>
      <c r="AT14" s="621"/>
      <c r="AU14" s="621"/>
      <c r="AV14" s="621"/>
      <c r="AW14" s="621"/>
      <c r="AX14" s="621"/>
      <c r="AY14" s="621"/>
      <c r="AZ14" s="621"/>
      <c r="BA14" s="621"/>
      <c r="BB14" s="621"/>
      <c r="BC14" s="621"/>
      <c r="BD14" s="621"/>
      <c r="BE14" s="621"/>
      <c r="BF14" s="621"/>
      <c r="BG14" s="621"/>
      <c r="BH14" s="621"/>
      <c r="BI14" s="621"/>
      <c r="BJ14" s="621"/>
      <c r="BK14" s="621"/>
      <c r="BL14" s="621"/>
      <c r="BM14" s="621"/>
      <c r="BN14" s="621"/>
      <c r="BO14" s="621"/>
      <c r="BP14" s="621"/>
      <c r="BQ14" s="621"/>
      <c r="BR14" s="621"/>
      <c r="BS14" s="621"/>
      <c r="BT14" s="621"/>
      <c r="BU14" s="621"/>
      <c r="BV14" s="621"/>
      <c r="BW14" s="621"/>
      <c r="BX14" s="621"/>
      <c r="BY14" s="621"/>
      <c r="BZ14" s="621"/>
      <c r="CA14" s="621"/>
      <c r="CB14" s="621"/>
      <c r="CC14" s="622"/>
    </row>
    <row r="15" spans="1:81" x14ac:dyDescent="0.25">
      <c r="A15" s="617"/>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9"/>
      <c r="AM15" s="623"/>
      <c r="AN15" s="624"/>
      <c r="AO15" s="624"/>
      <c r="AP15" s="624"/>
      <c r="AQ15" s="624"/>
      <c r="AR15" s="624"/>
      <c r="AS15" s="624"/>
      <c r="AT15" s="624"/>
      <c r="AU15" s="624"/>
      <c r="AV15" s="624"/>
      <c r="AW15" s="624"/>
      <c r="AX15" s="624"/>
      <c r="AY15" s="624"/>
      <c r="AZ15" s="624"/>
      <c r="BA15" s="624"/>
      <c r="BB15" s="624"/>
      <c r="BC15" s="624"/>
      <c r="BD15" s="624"/>
      <c r="BE15" s="624"/>
      <c r="BF15" s="624"/>
      <c r="BG15" s="624"/>
      <c r="BH15" s="624"/>
      <c r="BI15" s="624"/>
      <c r="BJ15" s="624"/>
      <c r="BK15" s="624"/>
      <c r="BL15" s="624"/>
      <c r="BM15" s="624"/>
      <c r="BN15" s="624"/>
      <c r="BO15" s="624"/>
      <c r="BP15" s="624"/>
      <c r="BQ15" s="624"/>
      <c r="BR15" s="624"/>
      <c r="BS15" s="624"/>
      <c r="BT15" s="624"/>
      <c r="BU15" s="624"/>
      <c r="BV15" s="624"/>
      <c r="BW15" s="624"/>
      <c r="BX15" s="624"/>
      <c r="BY15" s="624"/>
      <c r="BZ15" s="624"/>
      <c r="CA15" s="624"/>
      <c r="CB15" s="624"/>
      <c r="CC15" s="625"/>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1593</v>
      </c>
      <c r="B17" s="275"/>
      <c r="C17" s="275"/>
      <c r="D17" s="275"/>
      <c r="E17" s="275"/>
      <c r="F17" s="275"/>
      <c r="G17" s="275"/>
      <c r="H17" s="275"/>
      <c r="I17" s="275"/>
      <c r="J17" s="275"/>
      <c r="K17" s="275"/>
      <c r="L17" s="275"/>
      <c r="M17" s="275"/>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c r="AX17" s="629"/>
      <c r="AY17" s="629"/>
      <c r="AZ17" s="629"/>
      <c r="BA17" s="629"/>
      <c r="BB17" s="629"/>
      <c r="BC17" s="629"/>
      <c r="BD17" s="629"/>
      <c r="BE17" s="629"/>
      <c r="BF17" s="629"/>
      <c r="BG17" s="629"/>
      <c r="BH17" s="629"/>
      <c r="BI17" s="629"/>
      <c r="BJ17" s="630"/>
      <c r="BK17" s="276" t="s">
        <v>1594</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1"/>
      <c r="BI18" s="631"/>
      <c r="BJ18" s="632"/>
      <c r="BK18" s="280"/>
      <c r="BL18" s="633" t="s">
        <v>1971</v>
      </c>
      <c r="BM18" s="633"/>
      <c r="BN18" s="633"/>
      <c r="BO18" s="633"/>
      <c r="BP18" s="633"/>
      <c r="BQ18" s="633"/>
      <c r="BR18" s="633"/>
      <c r="BS18" s="633"/>
      <c r="BT18" s="633"/>
      <c r="BU18" s="633"/>
      <c r="BV18" s="633"/>
      <c r="BW18" s="633"/>
      <c r="BX18" s="633"/>
      <c r="BY18" s="633"/>
      <c r="BZ18" s="633"/>
      <c r="CA18" s="633"/>
      <c r="CB18" s="633"/>
      <c r="CC18" s="634"/>
      <c r="CD18" s="70"/>
    </row>
    <row r="19" spans="1:82" ht="5.25" customHeight="1" x14ac:dyDescent="0.25">
      <c r="A19" s="635"/>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636"/>
      <c r="BA19" s="636"/>
      <c r="BB19" s="636"/>
      <c r="BC19" s="636"/>
      <c r="BD19" s="636"/>
      <c r="BE19" s="636"/>
      <c r="BF19" s="636"/>
      <c r="BG19" s="636"/>
      <c r="BH19" s="636"/>
      <c r="BI19" s="636"/>
      <c r="BJ19" s="636"/>
      <c r="BK19" s="636"/>
      <c r="BL19" s="636"/>
      <c r="BM19" s="636"/>
      <c r="BN19" s="636"/>
      <c r="BO19" s="636"/>
      <c r="BP19" s="636"/>
      <c r="BQ19" s="636"/>
      <c r="BR19" s="636"/>
      <c r="BS19" s="636"/>
      <c r="BT19" s="636"/>
      <c r="BU19" s="636"/>
      <c r="BV19" s="636"/>
      <c r="BW19" s="636"/>
      <c r="BX19" s="636"/>
      <c r="BY19" s="636"/>
      <c r="BZ19" s="636"/>
      <c r="CA19" s="636"/>
      <c r="CB19" s="636"/>
      <c r="CC19" s="637"/>
    </row>
    <row r="20" spans="1:82" ht="18.75" customHeight="1" x14ac:dyDescent="0.3">
      <c r="A20" s="289" t="s">
        <v>1595</v>
      </c>
      <c r="B20" s="275"/>
      <c r="C20" s="275"/>
      <c r="D20" s="275"/>
      <c r="E20" s="275"/>
      <c r="F20" s="275"/>
      <c r="G20" s="275"/>
      <c r="H20" s="275"/>
      <c r="I20" s="275"/>
      <c r="J20" s="275"/>
      <c r="K20" s="275"/>
      <c r="L20" s="275"/>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9"/>
      <c r="AX20" s="281" t="s">
        <v>1596</v>
      </c>
      <c r="AY20" s="282"/>
      <c r="AZ20" s="282"/>
      <c r="BA20" s="282"/>
      <c r="BB20" s="282"/>
      <c r="BC20" s="282"/>
      <c r="BD20" s="282"/>
      <c r="BE20" s="282"/>
      <c r="BF20" s="282"/>
      <c r="BG20" s="282"/>
      <c r="BH20" s="282"/>
      <c r="BI20" s="282"/>
      <c r="BJ20" s="283"/>
      <c r="BK20" s="284" t="s">
        <v>1597</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40" t="s">
        <v>1967</v>
      </c>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2"/>
      <c r="AX21" s="646" t="s">
        <v>1968</v>
      </c>
      <c r="AY21" s="646"/>
      <c r="AZ21" s="646"/>
      <c r="BA21" s="646"/>
      <c r="BB21" s="646"/>
      <c r="BC21" s="646"/>
      <c r="BD21" s="646"/>
      <c r="BE21" s="646"/>
      <c r="BF21" s="646"/>
      <c r="BG21" s="646"/>
      <c r="BH21" s="646"/>
      <c r="BI21" s="646"/>
      <c r="BJ21" s="647"/>
      <c r="BK21" s="650" t="s">
        <v>1972</v>
      </c>
      <c r="BL21" s="651"/>
      <c r="BM21" s="651"/>
      <c r="BN21" s="651"/>
      <c r="BO21" s="651"/>
      <c r="BP21" s="651"/>
      <c r="BQ21" s="651"/>
      <c r="BR21" s="651"/>
      <c r="BS21" s="651"/>
      <c r="BT21" s="651"/>
      <c r="BU21" s="651"/>
      <c r="BV21" s="651"/>
      <c r="BW21" s="651"/>
      <c r="BX21" s="651"/>
      <c r="BY21" s="651"/>
      <c r="BZ21" s="651"/>
      <c r="CA21" s="651"/>
      <c r="CB21" s="651"/>
      <c r="CC21" s="652"/>
      <c r="CD21" s="70"/>
    </row>
    <row r="22" spans="1:82" ht="21" customHeight="1" x14ac:dyDescent="0.25">
      <c r="A22" s="643"/>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5"/>
      <c r="AX22" s="648"/>
      <c r="AY22" s="648"/>
      <c r="AZ22" s="648"/>
      <c r="BA22" s="648"/>
      <c r="BB22" s="648"/>
      <c r="BC22" s="648"/>
      <c r="BD22" s="648"/>
      <c r="BE22" s="648"/>
      <c r="BF22" s="648"/>
      <c r="BG22" s="648"/>
      <c r="BH22" s="648"/>
      <c r="BI22" s="648"/>
      <c r="BJ22" s="649"/>
      <c r="BK22" s="653"/>
      <c r="BL22" s="654"/>
      <c r="BM22" s="654"/>
      <c r="BN22" s="654"/>
      <c r="BO22" s="654"/>
      <c r="BP22" s="654"/>
      <c r="BQ22" s="654"/>
      <c r="BR22" s="654"/>
      <c r="BS22" s="654"/>
      <c r="BT22" s="654"/>
      <c r="BU22" s="654"/>
      <c r="BV22" s="654"/>
      <c r="BW22" s="654"/>
      <c r="BX22" s="654"/>
      <c r="BY22" s="654"/>
      <c r="BZ22" s="654"/>
      <c r="CA22" s="654"/>
      <c r="CB22" s="654"/>
      <c r="CC22" s="655"/>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61" t="s">
        <v>1598</v>
      </c>
      <c r="B24" s="662"/>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3"/>
      <c r="AG24" s="74"/>
      <c r="AH24" s="664" t="s">
        <v>1338</v>
      </c>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5"/>
      <c r="BJ24" s="665"/>
      <c r="BK24" s="665"/>
      <c r="BL24" s="665"/>
      <c r="BM24" s="665"/>
      <c r="BN24" s="665"/>
      <c r="BO24" s="665"/>
      <c r="BP24" s="665"/>
      <c r="BQ24" s="665"/>
      <c r="BR24" s="665"/>
      <c r="BS24" s="665"/>
      <c r="BT24" s="665"/>
      <c r="BU24" s="665"/>
      <c r="BV24" s="665"/>
      <c r="BW24" s="665"/>
      <c r="BX24" s="665"/>
      <c r="BY24" s="665"/>
      <c r="BZ24" s="665"/>
      <c r="CA24" s="665"/>
      <c r="CB24" s="665"/>
      <c r="CC24" s="666"/>
    </row>
    <row r="25" spans="1:82" ht="17.100000000000001" customHeight="1" x14ac:dyDescent="0.25">
      <c r="A25" s="294">
        <v>1</v>
      </c>
      <c r="B25" s="667" t="s">
        <v>1963</v>
      </c>
      <c r="C25" s="667"/>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74"/>
      <c r="AH25" s="79" t="s">
        <v>1599</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59">
        <v>1052532</v>
      </c>
      <c r="BQ25" s="659"/>
      <c r="BR25" s="659"/>
      <c r="BS25" s="659"/>
      <c r="BT25" s="659"/>
      <c r="BU25" s="659"/>
      <c r="BV25" s="659"/>
      <c r="BW25" s="659"/>
      <c r="BX25" s="659"/>
      <c r="BY25" s="659"/>
      <c r="BZ25" s="659"/>
      <c r="CA25" s="659"/>
      <c r="CB25" s="659"/>
      <c r="CC25" s="660"/>
    </row>
    <row r="26" spans="1:82" ht="17.100000000000001" customHeight="1" x14ac:dyDescent="0.25">
      <c r="A26" s="295">
        <v>2</v>
      </c>
      <c r="B26" s="656"/>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8"/>
      <c r="AG26" s="74"/>
      <c r="AH26" s="79" t="s">
        <v>1600</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59">
        <v>135000</v>
      </c>
      <c r="BQ26" s="659"/>
      <c r="BR26" s="659"/>
      <c r="BS26" s="659"/>
      <c r="BT26" s="659"/>
      <c r="BU26" s="659"/>
      <c r="BV26" s="659"/>
      <c r="BW26" s="659"/>
      <c r="BX26" s="659"/>
      <c r="BY26" s="659"/>
      <c r="BZ26" s="659"/>
      <c r="CA26" s="659"/>
      <c r="CB26" s="659"/>
      <c r="CC26" s="660"/>
    </row>
    <row r="27" spans="1:82" ht="17.100000000000001" customHeight="1" x14ac:dyDescent="0.25">
      <c r="A27" s="295">
        <v>3</v>
      </c>
      <c r="B27" s="656"/>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8"/>
      <c r="AG27" s="74"/>
      <c r="AH27" s="79" t="s">
        <v>1601</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59">
        <v>143468</v>
      </c>
      <c r="BQ27" s="659"/>
      <c r="BR27" s="659"/>
      <c r="BS27" s="659"/>
      <c r="BT27" s="659"/>
      <c r="BU27" s="659"/>
      <c r="BV27" s="659"/>
      <c r="BW27" s="659"/>
      <c r="BX27" s="659"/>
      <c r="BY27" s="659"/>
      <c r="BZ27" s="659"/>
      <c r="CA27" s="659"/>
      <c r="CB27" s="659"/>
      <c r="CC27" s="660"/>
    </row>
    <row r="28" spans="1:82" ht="18.75" x14ac:dyDescent="0.3">
      <c r="A28" s="295">
        <v>4</v>
      </c>
      <c r="B28" s="656"/>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8"/>
      <c r="AG28" s="74"/>
      <c r="AH28" s="668" t="s">
        <v>1602</v>
      </c>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669"/>
      <c r="BK28" s="669"/>
      <c r="BL28" s="669"/>
      <c r="BM28" s="669"/>
      <c r="BN28" s="669"/>
      <c r="BO28" s="669"/>
      <c r="BP28" s="659">
        <v>73000</v>
      </c>
      <c r="BQ28" s="659"/>
      <c r="BR28" s="659"/>
      <c r="BS28" s="659"/>
      <c r="BT28" s="659"/>
      <c r="BU28" s="659"/>
      <c r="BV28" s="659"/>
      <c r="BW28" s="659"/>
      <c r="BX28" s="659"/>
      <c r="BY28" s="659"/>
      <c r="BZ28" s="659"/>
      <c r="CA28" s="659"/>
      <c r="CB28" s="659"/>
      <c r="CC28" s="660"/>
    </row>
    <row r="29" spans="1:82" ht="21" customHeight="1" x14ac:dyDescent="0.25">
      <c r="A29" s="295">
        <v>5</v>
      </c>
      <c r="B29" s="656"/>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8"/>
      <c r="AG29" s="74"/>
      <c r="AH29" s="79" t="s">
        <v>1603</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59">
        <v>0</v>
      </c>
      <c r="BQ29" s="659"/>
      <c r="BR29" s="659"/>
      <c r="BS29" s="659"/>
      <c r="BT29" s="659"/>
      <c r="BU29" s="659"/>
      <c r="BV29" s="659"/>
      <c r="BW29" s="659"/>
      <c r="BX29" s="659"/>
      <c r="BY29" s="659"/>
      <c r="BZ29" s="659"/>
      <c r="CA29" s="659"/>
      <c r="CB29" s="659"/>
      <c r="CC29" s="660"/>
    </row>
    <row r="30" spans="1:82" ht="17.100000000000001" customHeight="1" x14ac:dyDescent="0.25">
      <c r="A30" s="295">
        <v>6</v>
      </c>
      <c r="B30" s="656"/>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8"/>
      <c r="AG30" s="74"/>
      <c r="AH30" s="79" t="s">
        <v>1604</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59">
        <v>0</v>
      </c>
      <c r="BQ30" s="659"/>
      <c r="BR30" s="659"/>
      <c r="BS30" s="659"/>
      <c r="BT30" s="659"/>
      <c r="BU30" s="659"/>
      <c r="BV30" s="659"/>
      <c r="BW30" s="659"/>
      <c r="BX30" s="659"/>
      <c r="BY30" s="659"/>
      <c r="BZ30" s="659"/>
      <c r="CA30" s="659"/>
      <c r="CB30" s="659"/>
      <c r="CC30" s="660"/>
    </row>
    <row r="31" spans="1:82" ht="17.100000000000001" customHeight="1" x14ac:dyDescent="0.25">
      <c r="A31" s="295">
        <v>7</v>
      </c>
      <c r="B31" s="667"/>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74"/>
      <c r="AH31" s="79" t="s">
        <v>1605</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59">
        <v>0</v>
      </c>
      <c r="BQ31" s="659"/>
      <c r="BR31" s="659"/>
      <c r="BS31" s="659"/>
      <c r="BT31" s="659"/>
      <c r="BU31" s="659"/>
      <c r="BV31" s="659"/>
      <c r="BW31" s="659"/>
      <c r="BX31" s="659"/>
      <c r="BY31" s="659"/>
      <c r="BZ31" s="659"/>
      <c r="CA31" s="659"/>
      <c r="CB31" s="659"/>
      <c r="CC31" s="660"/>
    </row>
    <row r="32" spans="1:82" ht="17.100000000000001" customHeight="1" x14ac:dyDescent="0.25">
      <c r="A32" s="295">
        <v>8</v>
      </c>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74"/>
      <c r="AH32" s="79" t="s">
        <v>1773</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59">
        <v>0</v>
      </c>
      <c r="BQ32" s="659"/>
      <c r="BR32" s="659"/>
      <c r="BS32" s="659"/>
      <c r="BT32" s="659"/>
      <c r="BU32" s="659"/>
      <c r="BV32" s="659"/>
      <c r="BW32" s="659"/>
      <c r="BX32" s="659"/>
      <c r="BY32" s="659"/>
      <c r="BZ32" s="659"/>
      <c r="CA32" s="659"/>
      <c r="CB32" s="659"/>
      <c r="CC32" s="660"/>
    </row>
    <row r="33" spans="1:81" ht="17.100000000000001" customHeight="1" x14ac:dyDescent="0.25">
      <c r="A33" s="295">
        <v>9</v>
      </c>
      <c r="B33" s="667"/>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74"/>
      <c r="AH33" s="79" t="s">
        <v>1606</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59">
        <v>0</v>
      </c>
      <c r="BQ33" s="659"/>
      <c r="BR33" s="659"/>
      <c r="BS33" s="659"/>
      <c r="BT33" s="659"/>
      <c r="BU33" s="659"/>
      <c r="BV33" s="659"/>
      <c r="BW33" s="659"/>
      <c r="BX33" s="659"/>
      <c r="BY33" s="659"/>
      <c r="BZ33" s="659"/>
      <c r="CA33" s="659"/>
      <c r="CB33" s="659"/>
      <c r="CC33" s="660"/>
    </row>
    <row r="34" spans="1:81" ht="17.100000000000001" customHeight="1" x14ac:dyDescent="0.3">
      <c r="A34" s="296">
        <v>10</v>
      </c>
      <c r="B34" s="667"/>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667"/>
      <c r="AE34" s="667"/>
      <c r="AF34" s="667"/>
      <c r="AG34" s="80"/>
      <c r="AH34" s="673" t="s">
        <v>1607</v>
      </c>
      <c r="AI34" s="674"/>
      <c r="AJ34" s="674"/>
      <c r="AK34" s="674"/>
      <c r="AL34" s="674"/>
      <c r="AM34" s="674"/>
      <c r="AN34" s="674"/>
      <c r="AO34" s="674"/>
      <c r="AP34" s="674"/>
      <c r="AQ34" s="674"/>
      <c r="AR34" s="674"/>
      <c r="AS34" s="674"/>
      <c r="AT34" s="674"/>
      <c r="AU34" s="674"/>
      <c r="AV34" s="674"/>
      <c r="AW34" s="674"/>
      <c r="AX34" s="674"/>
      <c r="AY34" s="674"/>
      <c r="AZ34" s="674"/>
      <c r="BA34" s="674"/>
      <c r="BB34" s="674"/>
      <c r="BC34" s="674"/>
      <c r="BD34" s="674"/>
      <c r="BE34" s="674"/>
      <c r="BF34" s="674"/>
      <c r="BG34" s="674"/>
      <c r="BH34" s="674"/>
      <c r="BI34" s="674"/>
      <c r="BJ34" s="674"/>
      <c r="BK34" s="674"/>
      <c r="BL34" s="674"/>
      <c r="BM34" s="674"/>
      <c r="BN34" s="674"/>
      <c r="BO34" s="674"/>
      <c r="BP34" s="675">
        <f>SUM(BP25:CC33)</f>
        <v>1404000</v>
      </c>
      <c r="BQ34" s="675"/>
      <c r="BR34" s="675"/>
      <c r="BS34" s="675"/>
      <c r="BT34" s="675"/>
      <c r="BU34" s="675"/>
      <c r="BV34" s="675"/>
      <c r="BW34" s="675"/>
      <c r="BX34" s="675"/>
      <c r="BY34" s="675"/>
      <c r="BZ34" s="675"/>
      <c r="CA34" s="675"/>
      <c r="CB34" s="675"/>
      <c r="CC34" s="676"/>
    </row>
    <row r="35" spans="1:81" ht="17.100000000000001" customHeight="1" x14ac:dyDescent="0.25">
      <c r="A35" s="297">
        <v>11</v>
      </c>
      <c r="B35" s="670"/>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2"/>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CC3"/>
  </mergeCells>
  <printOptions horizontalCentered="1"/>
  <pageMargins left="0.55118110236220474" right="0.59055118110236227" top="0.47244094488188981" bottom="0.39370078740157483" header="0.31496062992125984" footer="0.31496062992125984"/>
  <pageSetup scale="87" orientation="landscape" horizontalDpi="300" verticalDpi="300" r:id="rId1"/>
  <headerFooter>
    <oddFooter>&amp;L&amp;"-,Cursiva"Ejercicio Fiscal 2018&amp;R&amp;10Página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36F"/>
  </sheetPr>
  <dimension ref="A1:H79"/>
  <sheetViews>
    <sheetView showGridLines="0" topLeftCell="A38" zoomScale="110" zoomScaleNormal="110" workbookViewId="0">
      <selection activeCell="F54" sqref="F54"/>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686" t="s">
        <v>1779</v>
      </c>
      <c r="B1" s="687"/>
      <c r="C1" s="687"/>
      <c r="D1" s="687"/>
      <c r="E1" s="687"/>
      <c r="F1" s="687"/>
      <c r="G1" s="688"/>
    </row>
    <row r="2" spans="1:7" ht="27.75" customHeight="1" x14ac:dyDescent="0.2">
      <c r="A2" s="689" t="str">
        <f>'Objetivos PMD'!$B$3</f>
        <v>Sistema DIF de Villa Guerrero, Jalisco</v>
      </c>
      <c r="B2" s="690"/>
      <c r="C2" s="690"/>
      <c r="D2" s="690"/>
      <c r="E2" s="690"/>
      <c r="F2" s="690"/>
      <c r="G2" s="691"/>
    </row>
    <row r="3" spans="1:7" ht="17.25" customHeight="1" x14ac:dyDescent="0.2">
      <c r="A3" s="698" t="s">
        <v>7</v>
      </c>
      <c r="B3" s="698"/>
      <c r="C3" s="698"/>
      <c r="D3" s="698"/>
      <c r="E3" s="700" t="s">
        <v>1780</v>
      </c>
      <c r="F3" s="700" t="s">
        <v>1781</v>
      </c>
      <c r="G3" s="692" t="s">
        <v>1782</v>
      </c>
    </row>
    <row r="4" spans="1:7" ht="15" customHeight="1" x14ac:dyDescent="0.2">
      <c r="A4" s="699"/>
      <c r="B4" s="699"/>
      <c r="C4" s="699"/>
      <c r="D4" s="699"/>
      <c r="E4" s="701"/>
      <c r="F4" s="701"/>
      <c r="G4" s="693"/>
    </row>
    <row r="5" spans="1:7" ht="21.75" customHeight="1" x14ac:dyDescent="0.2">
      <c r="A5" s="694" t="s">
        <v>8</v>
      </c>
      <c r="B5" s="695"/>
      <c r="C5" s="695"/>
      <c r="D5" s="695"/>
      <c r="E5" s="695"/>
      <c r="F5" s="695"/>
      <c r="G5" s="696"/>
    </row>
    <row r="6" spans="1:7" ht="15" customHeight="1" x14ac:dyDescent="0.2">
      <c r="A6" s="347">
        <v>1</v>
      </c>
      <c r="B6" s="697" t="s">
        <v>9</v>
      </c>
      <c r="C6" s="697"/>
      <c r="D6" s="697"/>
      <c r="E6" s="301">
        <f>SUM(E7:E14)</f>
        <v>0</v>
      </c>
      <c r="F6" s="301">
        <f>SUM(F7:F14)</f>
        <v>0</v>
      </c>
      <c r="G6" s="348" t="e">
        <f>F6/E6-1</f>
        <v>#DIV/0!</v>
      </c>
    </row>
    <row r="7" spans="1:7" ht="15" customHeight="1" x14ac:dyDescent="0.2">
      <c r="A7" s="349">
        <v>1.1000000000000001</v>
      </c>
      <c r="B7" s="678" t="s">
        <v>10</v>
      </c>
      <c r="C7" s="678"/>
      <c r="D7" s="678"/>
      <c r="E7" s="5">
        <v>0</v>
      </c>
      <c r="F7" s="96">
        <f>'ESTIMACION DE INGRESOS'!$C$7</f>
        <v>0</v>
      </c>
      <c r="G7" s="350" t="e">
        <f>F7/E7-1</f>
        <v>#DIV/0!</v>
      </c>
    </row>
    <row r="8" spans="1:7" ht="15" customHeight="1" x14ac:dyDescent="0.2">
      <c r="A8" s="349">
        <v>1.2</v>
      </c>
      <c r="B8" s="678" t="s">
        <v>11</v>
      </c>
      <c r="C8" s="678"/>
      <c r="D8" s="678"/>
      <c r="E8" s="5">
        <v>0</v>
      </c>
      <c r="F8" s="96">
        <f>'ESTIMACION DE INGRESOS'!$C$16</f>
        <v>0</v>
      </c>
      <c r="G8" s="350" t="e">
        <f t="shared" ref="G8:G26" si="0">F8/E8-1</f>
        <v>#DIV/0!</v>
      </c>
    </row>
    <row r="9" spans="1:7" ht="15" customHeight="1" x14ac:dyDescent="0.2">
      <c r="A9" s="349">
        <v>1.3</v>
      </c>
      <c r="B9" s="678" t="s">
        <v>12</v>
      </c>
      <c r="C9" s="678"/>
      <c r="D9" s="678"/>
      <c r="E9" s="6">
        <v>0</v>
      </c>
      <c r="F9" s="96">
        <f>'ESTIMACION DE INGRESOS'!$C$27</f>
        <v>0</v>
      </c>
      <c r="G9" s="350" t="e">
        <f t="shared" si="0"/>
        <v>#DIV/0!</v>
      </c>
    </row>
    <row r="10" spans="1:7" ht="15" customHeight="1" x14ac:dyDescent="0.2">
      <c r="A10" s="349">
        <v>1.4</v>
      </c>
      <c r="B10" s="678" t="s">
        <v>13</v>
      </c>
      <c r="C10" s="678"/>
      <c r="D10" s="678"/>
      <c r="E10" s="6">
        <v>0</v>
      </c>
      <c r="F10" s="96">
        <f>'ESTIMACION DE INGRESOS'!$C$28</f>
        <v>0</v>
      </c>
      <c r="G10" s="350" t="e">
        <f t="shared" si="0"/>
        <v>#DIV/0!</v>
      </c>
    </row>
    <row r="11" spans="1:7" ht="15" customHeight="1" x14ac:dyDescent="0.2">
      <c r="A11" s="349">
        <v>1.5</v>
      </c>
      <c r="B11" s="678" t="s">
        <v>14</v>
      </c>
      <c r="C11" s="678"/>
      <c r="D11" s="678"/>
      <c r="E11" s="6">
        <v>0</v>
      </c>
      <c r="F11" s="96">
        <f>'ESTIMACION DE INGRESOS'!$C$29</f>
        <v>0</v>
      </c>
      <c r="G11" s="350" t="e">
        <f t="shared" si="0"/>
        <v>#DIV/0!</v>
      </c>
    </row>
    <row r="12" spans="1:7" ht="15" customHeight="1" x14ac:dyDescent="0.2">
      <c r="A12" s="349">
        <v>1.6</v>
      </c>
      <c r="B12" s="678" t="s">
        <v>15</v>
      </c>
      <c r="C12" s="678"/>
      <c r="D12" s="678"/>
      <c r="E12" s="6">
        <v>0</v>
      </c>
      <c r="F12" s="96">
        <f>'ESTIMACION DE INGRESOS'!$C$30</f>
        <v>0</v>
      </c>
      <c r="G12" s="350" t="e">
        <f t="shared" si="0"/>
        <v>#DIV/0!</v>
      </c>
    </row>
    <row r="13" spans="1:7" ht="15" customHeight="1" x14ac:dyDescent="0.2">
      <c r="A13" s="349">
        <v>1.7</v>
      </c>
      <c r="B13" s="683" t="s">
        <v>16</v>
      </c>
      <c r="C13" s="684"/>
      <c r="D13" s="685"/>
      <c r="E13" s="5">
        <v>0</v>
      </c>
      <c r="F13" s="96">
        <f>'ESTIMACION DE INGRESOS'!$C$31</f>
        <v>0</v>
      </c>
      <c r="G13" s="350" t="e">
        <f t="shared" si="0"/>
        <v>#DIV/0!</v>
      </c>
    </row>
    <row r="14" spans="1:7" ht="15" customHeight="1" x14ac:dyDescent="0.2">
      <c r="A14" s="349">
        <v>1.8</v>
      </c>
      <c r="B14" s="683" t="s">
        <v>17</v>
      </c>
      <c r="C14" s="684"/>
      <c r="D14" s="685"/>
      <c r="E14" s="5">
        <v>0</v>
      </c>
      <c r="F14" s="96">
        <f>'ESTIMACION DE INGRESOS'!$C$44</f>
        <v>0</v>
      </c>
      <c r="G14" s="351" t="e">
        <f t="shared" si="0"/>
        <v>#DIV/0!</v>
      </c>
    </row>
    <row r="15" spans="1:7" ht="15" customHeight="1" x14ac:dyDescent="0.2">
      <c r="A15" s="352">
        <v>2</v>
      </c>
      <c r="B15" s="679" t="s">
        <v>18</v>
      </c>
      <c r="C15" s="679"/>
      <c r="D15" s="679"/>
      <c r="E15" s="302">
        <f>SUM(E16:E20)</f>
        <v>0</v>
      </c>
      <c r="F15" s="302">
        <f>SUM(F16:F20)</f>
        <v>0</v>
      </c>
      <c r="G15" s="353" t="e">
        <f t="shared" si="0"/>
        <v>#DIV/0!</v>
      </c>
    </row>
    <row r="16" spans="1:7" x14ac:dyDescent="0.2">
      <c r="A16" s="349">
        <v>2.1</v>
      </c>
      <c r="B16" s="683" t="s">
        <v>1639</v>
      </c>
      <c r="C16" s="684"/>
      <c r="D16" s="685"/>
      <c r="E16" s="5">
        <v>0</v>
      </c>
      <c r="F16" s="96">
        <f>'ESTIMACION DE INGRESOS'!C49</f>
        <v>0</v>
      </c>
      <c r="G16" s="350" t="e">
        <f>F16/E16-1</f>
        <v>#DIV/0!</v>
      </c>
    </row>
    <row r="17" spans="1:7" ht="15" customHeight="1" x14ac:dyDescent="0.2">
      <c r="A17" s="349">
        <v>2.2000000000000002</v>
      </c>
      <c r="B17" s="683" t="s">
        <v>1640</v>
      </c>
      <c r="C17" s="684"/>
      <c r="D17" s="685"/>
      <c r="E17" s="6">
        <v>0</v>
      </c>
      <c r="F17" s="96">
        <f>'ESTIMACION DE INGRESOS'!C50</f>
        <v>0</v>
      </c>
      <c r="G17" s="350" t="e">
        <f>F17/E17-1</f>
        <v>#DIV/0!</v>
      </c>
    </row>
    <row r="18" spans="1:7" ht="15" customHeight="1" x14ac:dyDescent="0.2">
      <c r="A18" s="349">
        <v>2.2999999999999998</v>
      </c>
      <c r="B18" s="683" t="s">
        <v>1641</v>
      </c>
      <c r="C18" s="684"/>
      <c r="D18" s="685"/>
      <c r="E18" s="6">
        <v>0</v>
      </c>
      <c r="F18" s="96">
        <f>'ESTIMACION DE INGRESOS'!C51</f>
        <v>0</v>
      </c>
      <c r="G18" s="350" t="e">
        <f>F18/E18-1</f>
        <v>#DIV/0!</v>
      </c>
    </row>
    <row r="19" spans="1:7" ht="15" customHeight="1" x14ac:dyDescent="0.2">
      <c r="A19" s="349">
        <v>2.4</v>
      </c>
      <c r="B19" s="683" t="s">
        <v>1642</v>
      </c>
      <c r="C19" s="684"/>
      <c r="D19" s="685"/>
      <c r="E19" s="5">
        <v>0</v>
      </c>
      <c r="F19" s="96">
        <f>'ESTIMACION DE INGRESOS'!C52</f>
        <v>0</v>
      </c>
      <c r="G19" s="350" t="e">
        <f>F19/E19-1</f>
        <v>#DIV/0!</v>
      </c>
    </row>
    <row r="20" spans="1:7" ht="15" customHeight="1" x14ac:dyDescent="0.2">
      <c r="A20" s="349">
        <v>2.5</v>
      </c>
      <c r="B20" s="683" t="s">
        <v>16</v>
      </c>
      <c r="C20" s="684"/>
      <c r="D20" s="685"/>
      <c r="E20" s="5">
        <v>0</v>
      </c>
      <c r="F20" s="96">
        <f>'ESTIMACION DE INGRESOS'!C53</f>
        <v>0</v>
      </c>
      <c r="G20" s="350" t="e">
        <f>F20/E20-1</f>
        <v>#DIV/0!</v>
      </c>
    </row>
    <row r="21" spans="1:7" ht="15" customHeight="1" x14ac:dyDescent="0.2">
      <c r="A21" s="352">
        <v>3</v>
      </c>
      <c r="B21" s="679" t="s">
        <v>19</v>
      </c>
      <c r="C21" s="679"/>
      <c r="D21" s="679"/>
      <c r="E21" s="302">
        <f>SUM(E22)</f>
        <v>0</v>
      </c>
      <c r="F21" s="302">
        <f>SUM(F22)</f>
        <v>0</v>
      </c>
      <c r="G21" s="354" t="e">
        <f t="shared" si="0"/>
        <v>#DIV/0!</v>
      </c>
    </row>
    <row r="22" spans="1:7" ht="15" customHeight="1" x14ac:dyDescent="0.2">
      <c r="A22" s="349">
        <v>3.1</v>
      </c>
      <c r="B22" s="678" t="s">
        <v>20</v>
      </c>
      <c r="C22" s="678"/>
      <c r="D22" s="678"/>
      <c r="E22" s="6">
        <v>0</v>
      </c>
      <c r="F22" s="96">
        <f>'ESTIMACION DE INGRESOS'!C55</f>
        <v>0</v>
      </c>
      <c r="G22" s="351" t="e">
        <f t="shared" si="0"/>
        <v>#DIV/0!</v>
      </c>
    </row>
    <row r="23" spans="1:7" ht="15" customHeight="1" x14ac:dyDescent="0.2">
      <c r="A23" s="352">
        <v>4</v>
      </c>
      <c r="B23" s="679" t="s">
        <v>21</v>
      </c>
      <c r="C23" s="679"/>
      <c r="D23" s="679"/>
      <c r="E23" s="302">
        <f>SUM(E24:E28)</f>
        <v>0</v>
      </c>
      <c r="F23" s="302">
        <f>SUM(F24:F28)</f>
        <v>0</v>
      </c>
      <c r="G23" s="354" t="e">
        <f t="shared" si="0"/>
        <v>#DIV/0!</v>
      </c>
    </row>
    <row r="24" spans="1:7" x14ac:dyDescent="0.2">
      <c r="A24" s="349">
        <v>4.0999999999999996</v>
      </c>
      <c r="B24" s="677" t="s">
        <v>1614</v>
      </c>
      <c r="C24" s="677"/>
      <c r="D24" s="677"/>
      <c r="E24" s="5">
        <v>0</v>
      </c>
      <c r="F24" s="96">
        <f>'ESTIMACION DE INGRESOS'!C59</f>
        <v>0</v>
      </c>
      <c r="G24" s="350" t="e">
        <f t="shared" si="0"/>
        <v>#DIV/0!</v>
      </c>
    </row>
    <row r="25" spans="1:7" ht="15" customHeight="1" x14ac:dyDescent="0.2">
      <c r="A25" s="349">
        <v>4.2</v>
      </c>
      <c r="B25" s="677" t="s">
        <v>1615</v>
      </c>
      <c r="C25" s="677"/>
      <c r="D25" s="677"/>
      <c r="E25" s="6">
        <v>0</v>
      </c>
      <c r="F25" s="96">
        <f>'ESTIMACION DE INGRESOS'!$C$79</f>
        <v>0</v>
      </c>
      <c r="G25" s="350" t="e">
        <f t="shared" si="0"/>
        <v>#DIV/0!</v>
      </c>
    </row>
    <row r="26" spans="1:7" ht="15" customHeight="1" x14ac:dyDescent="0.2">
      <c r="A26" s="349">
        <v>4.3</v>
      </c>
      <c r="B26" s="680" t="s">
        <v>1616</v>
      </c>
      <c r="C26" s="681"/>
      <c r="D26" s="682"/>
      <c r="E26" s="6">
        <v>0</v>
      </c>
      <c r="F26" s="96">
        <f>'ESTIMACION DE INGRESOS'!$C$80</f>
        <v>0</v>
      </c>
      <c r="G26" s="350" t="e">
        <f t="shared" si="0"/>
        <v>#DIV/0!</v>
      </c>
    </row>
    <row r="27" spans="1:7" ht="15" customHeight="1" x14ac:dyDescent="0.2">
      <c r="A27" s="349">
        <v>4.4000000000000004</v>
      </c>
      <c r="B27" s="677" t="s">
        <v>1617</v>
      </c>
      <c r="C27" s="677"/>
      <c r="D27" s="677"/>
      <c r="E27" s="5">
        <v>0</v>
      </c>
      <c r="F27" s="96">
        <f>'ESTIMACION DE INGRESOS'!$C$160</f>
        <v>0</v>
      </c>
      <c r="G27" s="350" t="e">
        <f t="shared" ref="G27:G58" si="1">F27/E27-1</f>
        <v>#DIV/0!</v>
      </c>
    </row>
    <row r="28" spans="1:7" ht="15" customHeight="1" x14ac:dyDescent="0.2">
      <c r="A28" s="349">
        <v>4.5</v>
      </c>
      <c r="B28" s="677" t="s">
        <v>16</v>
      </c>
      <c r="C28" s="677"/>
      <c r="D28" s="677"/>
      <c r="E28" s="5">
        <v>0</v>
      </c>
      <c r="F28" s="96">
        <f>'ESTIMACION DE INGRESOS'!$C$167</f>
        <v>0</v>
      </c>
      <c r="G28" s="350" t="e">
        <f t="shared" si="1"/>
        <v>#DIV/0!</v>
      </c>
    </row>
    <row r="29" spans="1:7" ht="15" customHeight="1" x14ac:dyDescent="0.2">
      <c r="A29" s="352">
        <v>5</v>
      </c>
      <c r="B29" s="679" t="s">
        <v>22</v>
      </c>
      <c r="C29" s="679"/>
      <c r="D29" s="679"/>
      <c r="E29" s="302">
        <f>SUM(E30:E32)</f>
        <v>0</v>
      </c>
      <c r="F29" s="302">
        <f>SUM(F30:F32)</f>
        <v>0</v>
      </c>
      <c r="G29" s="354" t="e">
        <f t="shared" si="1"/>
        <v>#DIV/0!</v>
      </c>
    </row>
    <row r="30" spans="1:7" ht="15" customHeight="1" x14ac:dyDescent="0.2">
      <c r="A30" s="349">
        <v>5.0999999999999996</v>
      </c>
      <c r="B30" s="677" t="s">
        <v>1618</v>
      </c>
      <c r="C30" s="677"/>
      <c r="D30" s="677"/>
      <c r="E30" s="5">
        <v>0</v>
      </c>
      <c r="F30" s="96">
        <f>'ESTIMACION DE INGRESOS'!C181</f>
        <v>0</v>
      </c>
      <c r="G30" s="350" t="e">
        <f t="shared" si="1"/>
        <v>#DIV/0!</v>
      </c>
    </row>
    <row r="31" spans="1:7" ht="15" customHeight="1" x14ac:dyDescent="0.2">
      <c r="A31" s="349">
        <v>5.2</v>
      </c>
      <c r="B31" s="677" t="s">
        <v>1619</v>
      </c>
      <c r="C31" s="677"/>
      <c r="D31" s="677"/>
      <c r="E31" s="5">
        <v>0</v>
      </c>
      <c r="F31" s="96">
        <f>'ESTIMACION DE INGRESOS'!$C$203</f>
        <v>0</v>
      </c>
      <c r="G31" s="350" t="e">
        <f t="shared" si="1"/>
        <v>#DIV/0!</v>
      </c>
    </row>
    <row r="32" spans="1:7" ht="15" customHeight="1" x14ac:dyDescent="0.2">
      <c r="A32" s="349">
        <v>5.3</v>
      </c>
      <c r="B32" s="677" t="s">
        <v>16</v>
      </c>
      <c r="C32" s="677"/>
      <c r="D32" s="677"/>
      <c r="E32" s="5">
        <v>0</v>
      </c>
      <c r="F32" s="96">
        <f>'ESTIMACION DE INGRESOS'!$C$206</f>
        <v>0</v>
      </c>
      <c r="G32" s="350" t="e">
        <f t="shared" si="1"/>
        <v>#DIV/0!</v>
      </c>
    </row>
    <row r="33" spans="1:8" ht="15" customHeight="1" x14ac:dyDescent="0.2">
      <c r="A33" s="352">
        <v>6</v>
      </c>
      <c r="B33" s="679" t="s">
        <v>24</v>
      </c>
      <c r="C33" s="679"/>
      <c r="D33" s="679"/>
      <c r="E33" s="302">
        <f>SUM(E34:E37)</f>
        <v>0</v>
      </c>
      <c r="F33" s="302">
        <f>SUM(F34:F37)</f>
        <v>0</v>
      </c>
      <c r="G33" s="354" t="e">
        <f t="shared" si="1"/>
        <v>#DIV/0!</v>
      </c>
    </row>
    <row r="34" spans="1:8" ht="15" customHeight="1" x14ac:dyDescent="0.2">
      <c r="A34" s="349">
        <v>6.1</v>
      </c>
      <c r="B34" s="677" t="s">
        <v>1620</v>
      </c>
      <c r="C34" s="677"/>
      <c r="D34" s="677"/>
      <c r="E34" s="5">
        <v>0</v>
      </c>
      <c r="F34" s="96">
        <f>'ESTIMACION DE INGRESOS'!C210</f>
        <v>0</v>
      </c>
      <c r="G34" s="350" t="e">
        <f t="shared" si="1"/>
        <v>#DIV/0!</v>
      </c>
    </row>
    <row r="35" spans="1:8" ht="15" customHeight="1" x14ac:dyDescent="0.2">
      <c r="A35" s="349">
        <v>6.2</v>
      </c>
      <c r="B35" s="677" t="s">
        <v>1621</v>
      </c>
      <c r="C35" s="677"/>
      <c r="D35" s="677"/>
      <c r="E35" s="5">
        <v>0</v>
      </c>
      <c r="F35" s="96">
        <f>'ESTIMACION DE INGRESOS'!$C$225</f>
        <v>0</v>
      </c>
      <c r="G35" s="350" t="e">
        <f t="shared" si="1"/>
        <v>#DIV/0!</v>
      </c>
    </row>
    <row r="36" spans="1:8" ht="15" customHeight="1" x14ac:dyDescent="0.2">
      <c r="A36" s="349">
        <v>6.3</v>
      </c>
      <c r="B36" s="677" t="s">
        <v>1622</v>
      </c>
      <c r="C36" s="677"/>
      <c r="D36" s="677"/>
      <c r="E36" s="5">
        <v>0</v>
      </c>
      <c r="F36" s="96">
        <f>'ESTIMACION DE INGRESOS'!$C$226</f>
        <v>0</v>
      </c>
      <c r="G36" s="350" t="e">
        <f t="shared" si="1"/>
        <v>#DIV/0!</v>
      </c>
    </row>
    <row r="37" spans="1:8" ht="15" customHeight="1" x14ac:dyDescent="0.2">
      <c r="A37" s="349">
        <v>6.4</v>
      </c>
      <c r="B37" s="677" t="s">
        <v>16</v>
      </c>
      <c r="C37" s="677"/>
      <c r="D37" s="677"/>
      <c r="E37" s="5">
        <v>0</v>
      </c>
      <c r="F37" s="96">
        <f>'ESTIMACION DE INGRESOS'!$C$229</f>
        <v>0</v>
      </c>
      <c r="G37" s="350" t="e">
        <f t="shared" si="1"/>
        <v>#DIV/0!</v>
      </c>
    </row>
    <row r="38" spans="1:8" x14ac:dyDescent="0.2">
      <c r="A38" s="352">
        <v>7</v>
      </c>
      <c r="B38" s="679" t="s">
        <v>26</v>
      </c>
      <c r="C38" s="679"/>
      <c r="D38" s="679"/>
      <c r="E38" s="302">
        <f>SUM(E39:E42)</f>
        <v>0</v>
      </c>
      <c r="F38" s="302">
        <f>SUM(F39:F43)</f>
        <v>0</v>
      </c>
      <c r="G38" s="354" t="e">
        <f t="shared" si="1"/>
        <v>#DIV/0!</v>
      </c>
    </row>
    <row r="39" spans="1:8" x14ac:dyDescent="0.2">
      <c r="A39" s="349">
        <v>7.1</v>
      </c>
      <c r="B39" s="677" t="s">
        <v>1623</v>
      </c>
      <c r="C39" s="677"/>
      <c r="D39" s="677"/>
      <c r="E39" s="55">
        <v>0</v>
      </c>
      <c r="F39" s="96">
        <f>'ESTIMACION DE INGRESOS'!C233</f>
        <v>0</v>
      </c>
      <c r="G39" s="350" t="e">
        <f t="shared" si="1"/>
        <v>#DIV/0!</v>
      </c>
      <c r="H39" s="66"/>
    </row>
    <row r="40" spans="1:8" x14ac:dyDescent="0.2">
      <c r="A40" s="349">
        <v>7.2</v>
      </c>
      <c r="B40" s="677" t="s">
        <v>1624</v>
      </c>
      <c r="C40" s="677"/>
      <c r="D40" s="677"/>
      <c r="E40" s="55">
        <v>0</v>
      </c>
      <c r="F40" s="96">
        <f>'ESTIMACION DE INGRESOS'!$C$234</f>
        <v>0</v>
      </c>
      <c r="G40" s="350" t="e">
        <f t="shared" si="1"/>
        <v>#DIV/0!</v>
      </c>
      <c r="H40" s="66"/>
    </row>
    <row r="41" spans="1:8" x14ac:dyDescent="0.2">
      <c r="A41" s="349">
        <v>7.3</v>
      </c>
      <c r="B41" s="677" t="s">
        <v>1625</v>
      </c>
      <c r="C41" s="677"/>
      <c r="D41" s="677"/>
      <c r="E41" s="55">
        <v>0</v>
      </c>
      <c r="F41" s="96">
        <f>'ESTIMACION DE INGRESOS'!$C$236</f>
        <v>0</v>
      </c>
      <c r="G41" s="350" t="e">
        <f t="shared" si="1"/>
        <v>#DIV/0!</v>
      </c>
      <c r="H41" s="66"/>
    </row>
    <row r="42" spans="1:8" x14ac:dyDescent="0.2">
      <c r="A42" s="349">
        <v>7.4</v>
      </c>
      <c r="B42" s="677" t="s">
        <v>1626</v>
      </c>
      <c r="C42" s="677"/>
      <c r="D42" s="677"/>
      <c r="E42" s="55">
        <v>0</v>
      </c>
      <c r="F42" s="96">
        <f>'ESTIMACION DE INGRESOS'!$C$238</f>
        <v>0</v>
      </c>
      <c r="G42" s="350" t="e">
        <f t="shared" si="1"/>
        <v>#DIV/0!</v>
      </c>
      <c r="H42" s="66"/>
    </row>
    <row r="43" spans="1:8" ht="30" customHeight="1" x14ac:dyDescent="0.2">
      <c r="A43" s="349">
        <v>7.9</v>
      </c>
      <c r="B43" s="680" t="s">
        <v>1627</v>
      </c>
      <c r="C43" s="681"/>
      <c r="D43" s="682"/>
      <c r="E43" s="55">
        <v>0</v>
      </c>
      <c r="F43" s="96">
        <f>'ESTIMACION DE INGRESOS'!$C$240</f>
        <v>0</v>
      </c>
      <c r="G43" s="350" t="e">
        <f t="shared" si="1"/>
        <v>#DIV/0!</v>
      </c>
      <c r="H43" s="66"/>
    </row>
    <row r="44" spans="1:8" x14ac:dyDescent="0.2">
      <c r="A44" s="352">
        <v>8</v>
      </c>
      <c r="B44" s="679" t="s">
        <v>27</v>
      </c>
      <c r="C44" s="679"/>
      <c r="D44" s="679"/>
      <c r="E44" s="302">
        <f>SUM(E45:E47)</f>
        <v>0</v>
      </c>
      <c r="F44" s="302">
        <f>SUM(F45:F47)</f>
        <v>0</v>
      </c>
      <c r="G44" s="354" t="e">
        <f t="shared" si="1"/>
        <v>#DIV/0!</v>
      </c>
    </row>
    <row r="45" spans="1:8" x14ac:dyDescent="0.2">
      <c r="A45" s="349">
        <v>8.1</v>
      </c>
      <c r="B45" s="677" t="s">
        <v>28</v>
      </c>
      <c r="C45" s="677"/>
      <c r="D45" s="677"/>
      <c r="E45" s="5">
        <v>0</v>
      </c>
      <c r="F45" s="96">
        <f>'ESTIMACION DE INGRESOS'!C244</f>
        <v>0</v>
      </c>
      <c r="G45" s="350" t="e">
        <f t="shared" si="1"/>
        <v>#DIV/0!</v>
      </c>
    </row>
    <row r="46" spans="1:8" x14ac:dyDescent="0.2">
      <c r="A46" s="349">
        <v>8.1999999999999993</v>
      </c>
      <c r="B46" s="677" t="s">
        <v>29</v>
      </c>
      <c r="C46" s="677"/>
      <c r="D46" s="677"/>
      <c r="E46" s="5">
        <v>0</v>
      </c>
      <c r="F46" s="96">
        <f>'ESTIMACION DE INGRESOS'!$C$248</f>
        <v>0</v>
      </c>
      <c r="G46" s="350" t="e">
        <f t="shared" si="1"/>
        <v>#DIV/0!</v>
      </c>
    </row>
    <row r="47" spans="1:8" x14ac:dyDescent="0.2">
      <c r="A47" s="349">
        <v>8.3000000000000007</v>
      </c>
      <c r="B47" s="677" t="s">
        <v>30</v>
      </c>
      <c r="C47" s="677"/>
      <c r="D47" s="677"/>
      <c r="E47" s="5">
        <v>0</v>
      </c>
      <c r="F47" s="96">
        <f>'ESTIMACION DE INGRESOS'!$C$254</f>
        <v>0</v>
      </c>
      <c r="G47" s="350" t="e">
        <f t="shared" si="1"/>
        <v>#DIV/0!</v>
      </c>
    </row>
    <row r="48" spans="1:8" ht="12.75" customHeight="1" x14ac:dyDescent="0.2">
      <c r="A48" s="352">
        <v>9</v>
      </c>
      <c r="B48" s="679" t="s">
        <v>74</v>
      </c>
      <c r="C48" s="679"/>
      <c r="D48" s="679"/>
      <c r="E48" s="302">
        <v>1320000</v>
      </c>
      <c r="F48" s="302">
        <f>SUM(F49:F54)</f>
        <v>1404000</v>
      </c>
      <c r="G48" s="354">
        <f>F48/E48-1</f>
        <v>6.3636363636363713E-2</v>
      </c>
    </row>
    <row r="49" spans="1:7" x14ac:dyDescent="0.2">
      <c r="A49" s="349">
        <v>9.1</v>
      </c>
      <c r="B49" s="677" t="s">
        <v>1628</v>
      </c>
      <c r="C49" s="677"/>
      <c r="D49" s="677"/>
      <c r="E49" s="5">
        <v>1320000</v>
      </c>
      <c r="F49" s="96">
        <f>'ESTIMACION DE INGRESOS'!$C$262</f>
        <v>1404000</v>
      </c>
      <c r="G49" s="350">
        <f t="shared" si="1"/>
        <v>6.3636363636363713E-2</v>
      </c>
    </row>
    <row r="50" spans="1:7" x14ac:dyDescent="0.2">
      <c r="A50" s="349">
        <v>9.1999999999999993</v>
      </c>
      <c r="B50" s="677" t="s">
        <v>76</v>
      </c>
      <c r="C50" s="677"/>
      <c r="D50" s="677"/>
      <c r="E50" s="6">
        <v>0</v>
      </c>
      <c r="F50" s="96">
        <f>'ESTIMACION DE INGRESOS'!$C$263</f>
        <v>0</v>
      </c>
      <c r="G50" s="350" t="e">
        <f t="shared" si="1"/>
        <v>#DIV/0!</v>
      </c>
    </row>
    <row r="51" spans="1:7" x14ac:dyDescent="0.2">
      <c r="A51" s="349">
        <v>9.3000000000000007</v>
      </c>
      <c r="B51" s="677" t="s">
        <v>1629</v>
      </c>
      <c r="C51" s="677"/>
      <c r="D51" s="677"/>
      <c r="E51" s="6">
        <v>0</v>
      </c>
      <c r="F51" s="96">
        <f>'ESTIMACION DE INGRESOS'!$C$264</f>
        <v>0</v>
      </c>
      <c r="G51" s="350" t="e">
        <f t="shared" si="1"/>
        <v>#DIV/0!</v>
      </c>
    </row>
    <row r="52" spans="1:7" x14ac:dyDescent="0.2">
      <c r="A52" s="349">
        <v>9.4</v>
      </c>
      <c r="B52" s="677" t="s">
        <v>78</v>
      </c>
      <c r="C52" s="677"/>
      <c r="D52" s="677"/>
      <c r="E52" s="6">
        <v>0</v>
      </c>
      <c r="F52" s="96">
        <f>'ESTIMACION DE INGRESOS'!$C$269</f>
        <v>0</v>
      </c>
      <c r="G52" s="350" t="e">
        <f t="shared" si="1"/>
        <v>#DIV/0!</v>
      </c>
    </row>
    <row r="53" spans="1:7" x14ac:dyDescent="0.2">
      <c r="A53" s="349">
        <v>9.5</v>
      </c>
      <c r="B53" s="677" t="s">
        <v>79</v>
      </c>
      <c r="C53" s="677"/>
      <c r="D53" s="677"/>
      <c r="E53" s="6">
        <v>0</v>
      </c>
      <c r="F53" s="96">
        <f>'ESTIMACION DE INGRESOS'!$C$273</f>
        <v>0</v>
      </c>
      <c r="G53" s="350" t="e">
        <f t="shared" si="1"/>
        <v>#DIV/0!</v>
      </c>
    </row>
    <row r="54" spans="1:7" x14ac:dyDescent="0.2">
      <c r="A54" s="349">
        <v>9.6</v>
      </c>
      <c r="B54" s="677" t="s">
        <v>80</v>
      </c>
      <c r="C54" s="677"/>
      <c r="D54" s="677"/>
      <c r="E54" s="6">
        <v>0</v>
      </c>
      <c r="F54" s="96">
        <f>'ESTIMACION DE INGRESOS'!$C$274</f>
        <v>0</v>
      </c>
      <c r="G54" s="355" t="e">
        <f t="shared" si="1"/>
        <v>#DIV/0!</v>
      </c>
    </row>
    <row r="55" spans="1:7" x14ac:dyDescent="0.2">
      <c r="A55" s="352" t="s">
        <v>1340</v>
      </c>
      <c r="B55" s="679" t="s">
        <v>31</v>
      </c>
      <c r="C55" s="679"/>
      <c r="D55" s="679"/>
      <c r="E55" s="302">
        <f>SUM(E56:E58)</f>
        <v>0</v>
      </c>
      <c r="F55" s="302">
        <f>SUM(F56:F58)</f>
        <v>0</v>
      </c>
      <c r="G55" s="354" t="e">
        <f>F55/E55-1</f>
        <v>#DIV/0!</v>
      </c>
    </row>
    <row r="56" spans="1:7" ht="12.75" customHeight="1" x14ac:dyDescent="0.2">
      <c r="A56" s="349">
        <v>10.1</v>
      </c>
      <c r="B56" s="680" t="s">
        <v>1630</v>
      </c>
      <c r="C56" s="681"/>
      <c r="D56" s="682"/>
      <c r="E56" s="93">
        <v>0</v>
      </c>
      <c r="F56" s="97">
        <f>'ESTIMACION DE INGRESOS'!C280</f>
        <v>0</v>
      </c>
      <c r="G56" s="355" t="e">
        <f t="shared" si="1"/>
        <v>#DIV/0!</v>
      </c>
    </row>
    <row r="57" spans="1:7" x14ac:dyDescent="0.2">
      <c r="A57" s="349">
        <v>10.199999999999999</v>
      </c>
      <c r="B57" s="680" t="s">
        <v>1631</v>
      </c>
      <c r="C57" s="681"/>
      <c r="D57" s="682"/>
      <c r="E57" s="93">
        <v>0</v>
      </c>
      <c r="F57" s="97">
        <f>'ESTIMACION DE INGRESOS'!C283</f>
        <v>0</v>
      </c>
      <c r="G57" s="355" t="e">
        <f t="shared" si="1"/>
        <v>#DIV/0!</v>
      </c>
    </row>
    <row r="58" spans="1:7" x14ac:dyDescent="0.2">
      <c r="A58" s="349">
        <v>10.3</v>
      </c>
      <c r="B58" s="268" t="s">
        <v>1632</v>
      </c>
      <c r="C58" s="269"/>
      <c r="D58" s="270"/>
      <c r="E58" s="93">
        <v>0</v>
      </c>
      <c r="F58" s="97">
        <f>'ESTIMACION DE INGRESOS'!C285</f>
        <v>0</v>
      </c>
      <c r="G58" s="355" t="e">
        <f t="shared" si="1"/>
        <v>#DIV/0!</v>
      </c>
    </row>
    <row r="59" spans="1:7" x14ac:dyDescent="0.2">
      <c r="A59" s="356" t="s">
        <v>1341</v>
      </c>
      <c r="B59" s="679" t="s">
        <v>32</v>
      </c>
      <c r="C59" s="679"/>
      <c r="D59" s="679"/>
      <c r="E59" s="303">
        <f>SUM(E60)</f>
        <v>0</v>
      </c>
      <c r="F59" s="303">
        <f>SUM(F60)</f>
        <v>0</v>
      </c>
      <c r="G59" s="357" t="e">
        <f>F59/E59-1</f>
        <v>#DIV/0!</v>
      </c>
    </row>
    <row r="60" spans="1:7" x14ac:dyDescent="0.2">
      <c r="A60" s="349">
        <v>11.1</v>
      </c>
      <c r="B60" s="680" t="s">
        <v>1633</v>
      </c>
      <c r="C60" s="681"/>
      <c r="D60" s="682"/>
      <c r="E60" s="7">
        <v>0</v>
      </c>
      <c r="F60" s="96">
        <f>'ESTIMACION DE INGRESOS'!C288</f>
        <v>0</v>
      </c>
      <c r="G60" s="358" t="e">
        <f>F60/E60-1</f>
        <v>#DIV/0!</v>
      </c>
    </row>
    <row r="61" spans="1:7" x14ac:dyDescent="0.2">
      <c r="A61" s="705" t="s">
        <v>344</v>
      </c>
      <c r="B61" s="706"/>
      <c r="C61" s="706"/>
      <c r="D61" s="706"/>
      <c r="E61" s="359">
        <f>E6+E15+E21+E23+E29+E33+E38+E44+E48+E55+E59</f>
        <v>1320000</v>
      </c>
      <c r="F61" s="359">
        <f>F6+F15+F21+F23+F29+F33+F38+F44+F48+F55+F59</f>
        <v>1404000</v>
      </c>
      <c r="G61" s="357">
        <f>F61/E61-1</f>
        <v>6.3636363636363713E-2</v>
      </c>
    </row>
    <row r="62" spans="1:7" ht="12" customHeight="1" x14ac:dyDescent="0.2">
      <c r="A62" s="704"/>
      <c r="B62" s="704"/>
      <c r="C62" s="704"/>
      <c r="D62" s="704"/>
      <c r="E62" s="704"/>
      <c r="F62" s="704"/>
      <c r="G62" s="704"/>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703" t="s">
        <v>1638</v>
      </c>
      <c r="B65" s="703"/>
      <c r="C65" s="703"/>
      <c r="D65" s="703"/>
      <c r="E65" s="92"/>
      <c r="F65" s="92"/>
      <c r="G65" s="92"/>
    </row>
    <row r="66" spans="1:7" x14ac:dyDescent="0.2">
      <c r="A66" s="304" t="s">
        <v>33</v>
      </c>
      <c r="B66" s="305" t="s">
        <v>5</v>
      </c>
      <c r="C66" s="306" t="s">
        <v>1583</v>
      </c>
      <c r="D66" s="307" t="s">
        <v>35</v>
      </c>
      <c r="E66" s="8"/>
      <c r="F66" s="8"/>
      <c r="G66" s="8"/>
    </row>
    <row r="67" spans="1:7" ht="18.75" customHeight="1" x14ac:dyDescent="0.2">
      <c r="A67" s="9">
        <v>1</v>
      </c>
      <c r="B67" s="10" t="s">
        <v>36</v>
      </c>
      <c r="C67" s="11">
        <f>F6+F15+F21+F23+F29+F33+F38</f>
        <v>0</v>
      </c>
      <c r="D67" s="12">
        <f>C67/C70</f>
        <v>0</v>
      </c>
    </row>
    <row r="68" spans="1:7" ht="38.25" x14ac:dyDescent="0.2">
      <c r="A68" s="9">
        <v>2</v>
      </c>
      <c r="B68" s="10" t="s">
        <v>37</v>
      </c>
      <c r="C68" s="11">
        <f>F44+F48</f>
        <v>1404000</v>
      </c>
      <c r="D68" s="12">
        <f>C68/C70</f>
        <v>1</v>
      </c>
    </row>
    <row r="69" spans="1:7" x14ac:dyDescent="0.2">
      <c r="A69" s="9">
        <v>3</v>
      </c>
      <c r="B69" s="10" t="s">
        <v>38</v>
      </c>
      <c r="C69" s="11">
        <f>F55+F59</f>
        <v>0</v>
      </c>
      <c r="D69" s="12">
        <f>C69/C70</f>
        <v>0</v>
      </c>
    </row>
    <row r="70" spans="1:7" x14ac:dyDescent="0.2">
      <c r="A70" s="308"/>
      <c r="B70" s="309" t="s">
        <v>1582</v>
      </c>
      <c r="C70" s="310">
        <f>SUM(C67:C69)</f>
        <v>1404000</v>
      </c>
      <c r="D70" s="311">
        <f>SUM(D67:D69)</f>
        <v>1</v>
      </c>
    </row>
    <row r="71" spans="1:7" ht="33" customHeight="1" x14ac:dyDescent="0.2">
      <c r="A71" s="702" t="s">
        <v>1637</v>
      </c>
      <c r="B71" s="702"/>
      <c r="C71" s="702"/>
      <c r="D71" s="702"/>
      <c r="E71" s="92"/>
      <c r="F71" s="92"/>
      <c r="G71" s="92"/>
    </row>
    <row r="72" spans="1:7" x14ac:dyDescent="0.2">
      <c r="A72" s="312" t="s">
        <v>39</v>
      </c>
      <c r="B72" s="312" t="s">
        <v>5</v>
      </c>
      <c r="C72" s="313" t="s">
        <v>1583</v>
      </c>
      <c r="D72" s="314" t="s">
        <v>35</v>
      </c>
      <c r="E72" s="8"/>
      <c r="F72" s="8"/>
      <c r="G72" s="8"/>
    </row>
    <row r="73" spans="1:7" x14ac:dyDescent="0.2">
      <c r="A73" s="9">
        <v>100</v>
      </c>
      <c r="B73" s="103" t="s">
        <v>1333</v>
      </c>
      <c r="C73" s="14">
        <f>F6+F15+F21+F23+F29+F33+F48</f>
        <v>1404000</v>
      </c>
      <c r="D73" s="12">
        <f>C73/C79</f>
        <v>1</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0</v>
      </c>
      <c r="D76" s="12">
        <f>C76/C79</f>
        <v>0</v>
      </c>
    </row>
    <row r="77" spans="1:7" x14ac:dyDescent="0.2">
      <c r="A77" s="9">
        <v>600</v>
      </c>
      <c r="B77" s="13" t="s">
        <v>43</v>
      </c>
      <c r="C77" s="14">
        <f>'ESTIMACION DE INGRESOS'!C247+'ESTIMACION DE INGRESOS'!C257</f>
        <v>0</v>
      </c>
      <c r="D77" s="12">
        <f>C77/C79</f>
        <v>0</v>
      </c>
    </row>
    <row r="78" spans="1:7" x14ac:dyDescent="0.2">
      <c r="A78" s="9">
        <v>700</v>
      </c>
      <c r="B78" s="13" t="s">
        <v>44</v>
      </c>
      <c r="C78" s="14">
        <f>'ESTIMACION DE INGRESOS'!C258+'S.H-INGRESOS'!F55</f>
        <v>0</v>
      </c>
      <c r="D78" s="12">
        <f>C78/C79</f>
        <v>0</v>
      </c>
    </row>
    <row r="79" spans="1:7" x14ac:dyDescent="0.2">
      <c r="A79" s="308"/>
      <c r="B79" s="309" t="s">
        <v>1582</v>
      </c>
      <c r="C79" s="310">
        <f>SUM(C73:C78)</f>
        <v>1404000</v>
      </c>
      <c r="D79" s="315">
        <f>SUM(D73:D78)</f>
        <v>1</v>
      </c>
    </row>
  </sheetData>
  <autoFilter ref="A6:G6">
    <filterColumn colId="1" showButton="0"/>
    <filterColumn colId="2" showButton="0"/>
  </autoFilter>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16:E20 F52 E34:E37 E6:F6 E38:F38 E33:F33 E29:F29 E23:F23 E21:F21 E7:E14 E22 E24:E28 E30:E32 E48:F48">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300" verticalDpi="300" r:id="rId1"/>
  <headerFooter>
    <oddFooter xml:space="preserve">&amp;L&amp;"-,Cursiva"&amp;10       Ejercicio Fiscal 2018&amp;R&amp;10Página &amp;P de &amp;N&amp;K00+000--&amp;11---------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36F"/>
  </sheetPr>
  <dimension ref="A1:IV219"/>
  <sheetViews>
    <sheetView showGridLines="0" topLeftCell="A85" zoomScale="90" zoomScaleNormal="90" workbookViewId="0">
      <selection activeCell="C90" sqref="C90"/>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86" t="s">
        <v>1783</v>
      </c>
      <c r="B1" s="687"/>
      <c r="C1" s="687"/>
      <c r="D1" s="687"/>
      <c r="E1" s="687"/>
      <c r="F1" s="687"/>
      <c r="G1" s="688"/>
    </row>
    <row r="2" spans="1:7" ht="21" customHeight="1" x14ac:dyDescent="0.25">
      <c r="A2" s="689" t="str">
        <f>'Objetivos PMD'!$B$3</f>
        <v>Sistema DIF de Villa Guerrero, Jalisco</v>
      </c>
      <c r="B2" s="690"/>
      <c r="C2" s="690"/>
      <c r="D2" s="690"/>
      <c r="E2" s="690"/>
      <c r="F2" s="690"/>
      <c r="G2" s="691"/>
    </row>
    <row r="3" spans="1:7" s="17" customFormat="1" ht="9.75" customHeight="1" x14ac:dyDescent="0.25">
      <c r="A3" s="712" t="s">
        <v>7</v>
      </c>
      <c r="B3" s="712"/>
      <c r="C3" s="712"/>
      <c r="D3" s="712"/>
      <c r="E3" s="713" t="s">
        <v>1784</v>
      </c>
      <c r="F3" s="713" t="s">
        <v>1785</v>
      </c>
      <c r="G3" s="714" t="s">
        <v>1786</v>
      </c>
    </row>
    <row r="4" spans="1:7" s="17" customFormat="1" ht="11.25" customHeight="1" x14ac:dyDescent="0.25">
      <c r="A4" s="712"/>
      <c r="B4" s="712"/>
      <c r="C4" s="712"/>
      <c r="D4" s="712"/>
      <c r="E4" s="713"/>
      <c r="F4" s="713"/>
      <c r="G4" s="714"/>
    </row>
    <row r="5" spans="1:7" s="17" customFormat="1" ht="15.75" x14ac:dyDescent="0.25">
      <c r="A5" s="715" t="s">
        <v>45</v>
      </c>
      <c r="B5" s="716"/>
      <c r="C5" s="716"/>
      <c r="D5" s="716"/>
      <c r="E5" s="716"/>
      <c r="F5" s="716"/>
      <c r="G5" s="717"/>
    </row>
    <row r="6" spans="1:7" s="17" customFormat="1" ht="15" customHeight="1" x14ac:dyDescent="0.25">
      <c r="A6" s="316">
        <v>1000</v>
      </c>
      <c r="B6" s="718" t="s">
        <v>46</v>
      </c>
      <c r="C6" s="718"/>
      <c r="D6" s="718"/>
      <c r="E6" s="317">
        <f>SUM(E7:E13)</f>
        <v>859631</v>
      </c>
      <c r="F6" s="317">
        <f>SUM(F7:F13)</f>
        <v>1052532</v>
      </c>
      <c r="G6" s="320">
        <f>F6/E6-1</f>
        <v>0.22439977152987733</v>
      </c>
    </row>
    <row r="7" spans="1:7" s="17" customFormat="1" ht="15" customHeight="1" x14ac:dyDescent="0.25">
      <c r="A7" s="83">
        <v>1100</v>
      </c>
      <c r="B7" s="710" t="s">
        <v>47</v>
      </c>
      <c r="C7" s="710"/>
      <c r="D7" s="710"/>
      <c r="E7" s="18">
        <v>756061</v>
      </c>
      <c r="F7" s="98">
        <f>'PRESUP.EGRESOS FUENTE FINANCIAM'!M7</f>
        <v>802404</v>
      </c>
      <c r="G7" s="99">
        <f t="shared" ref="G7:G13" si="0">F7/E7-1</f>
        <v>6.1295318763962214E-2</v>
      </c>
    </row>
    <row r="8" spans="1:7" s="17" customFormat="1" ht="15" customHeight="1" x14ac:dyDescent="0.25">
      <c r="A8" s="83">
        <v>1200</v>
      </c>
      <c r="B8" s="710" t="s">
        <v>48</v>
      </c>
      <c r="C8" s="710"/>
      <c r="D8" s="710"/>
      <c r="E8" s="18"/>
      <c r="F8" s="98">
        <f>'PRESUP.EGRESOS FUENTE FINANCIAM'!M12</f>
        <v>140210</v>
      </c>
      <c r="G8" s="99" t="e">
        <f t="shared" si="0"/>
        <v>#DIV/0!</v>
      </c>
    </row>
    <row r="9" spans="1:7" s="17" customFormat="1" ht="15" customHeight="1" x14ac:dyDescent="0.25">
      <c r="A9" s="83">
        <v>1300</v>
      </c>
      <c r="B9" s="710" t="s">
        <v>49</v>
      </c>
      <c r="C9" s="710"/>
      <c r="D9" s="710"/>
      <c r="E9" s="19">
        <v>103570</v>
      </c>
      <c r="F9" s="98">
        <f>'PRESUP.EGRESOS FUENTE FINANCIAM'!M17</f>
        <v>109918</v>
      </c>
      <c r="G9" s="99">
        <f>F9/E9-1</f>
        <v>6.1291879887998446E-2</v>
      </c>
    </row>
    <row r="10" spans="1:7" s="17" customFormat="1" ht="15" customHeight="1" x14ac:dyDescent="0.25">
      <c r="A10" s="83">
        <v>1400</v>
      </c>
      <c r="B10" s="710" t="s">
        <v>50</v>
      </c>
      <c r="C10" s="710"/>
      <c r="D10" s="710"/>
      <c r="E10" s="19">
        <v>0</v>
      </c>
      <c r="F10" s="98">
        <f>'PRESUP.EGRESOS FUENTE FINANCIAM'!M26</f>
        <v>0</v>
      </c>
      <c r="G10" s="99" t="e">
        <f>F10/E10-1</f>
        <v>#DIV/0!</v>
      </c>
    </row>
    <row r="11" spans="1:7" s="17" customFormat="1" ht="15" customHeight="1" x14ac:dyDescent="0.25">
      <c r="A11" s="83">
        <v>1500</v>
      </c>
      <c r="B11" s="710" t="s">
        <v>51</v>
      </c>
      <c r="C11" s="710"/>
      <c r="D11" s="710"/>
      <c r="E11" s="19">
        <v>0</v>
      </c>
      <c r="F11" s="98">
        <f>'PRESUP.EGRESOS FUENTE FINANCIAM'!M31</f>
        <v>0</v>
      </c>
      <c r="G11" s="99" t="e">
        <f t="shared" si="0"/>
        <v>#DIV/0!</v>
      </c>
    </row>
    <row r="12" spans="1:7" s="17" customFormat="1" ht="15" customHeight="1" x14ac:dyDescent="0.25">
      <c r="A12" s="83">
        <v>1600</v>
      </c>
      <c r="B12" s="710" t="s">
        <v>52</v>
      </c>
      <c r="C12" s="710"/>
      <c r="D12" s="710"/>
      <c r="E12" s="19">
        <v>0</v>
      </c>
      <c r="F12" s="98">
        <f>'PRESUP.EGRESOS FUENTE FINANCIAM'!M38</f>
        <v>0</v>
      </c>
      <c r="G12" s="99" t="e">
        <f t="shared" si="0"/>
        <v>#DIV/0!</v>
      </c>
    </row>
    <row r="13" spans="1:7" s="17" customFormat="1" ht="15" customHeight="1" x14ac:dyDescent="0.25">
      <c r="A13" s="83">
        <v>1700</v>
      </c>
      <c r="B13" s="707" t="s">
        <v>53</v>
      </c>
      <c r="C13" s="708"/>
      <c r="D13" s="709"/>
      <c r="E13" s="18">
        <v>0</v>
      </c>
      <c r="F13" s="98">
        <f>'PRESUP.EGRESOS FUENTE FINANCIAM'!M40</f>
        <v>0</v>
      </c>
      <c r="G13" s="99" t="e">
        <f t="shared" si="0"/>
        <v>#DIV/0!</v>
      </c>
    </row>
    <row r="14" spans="1:7" s="17" customFormat="1" ht="15" customHeight="1" x14ac:dyDescent="0.25">
      <c r="A14" s="318">
        <v>2000</v>
      </c>
      <c r="B14" s="711" t="s">
        <v>54</v>
      </c>
      <c r="C14" s="711"/>
      <c r="D14" s="711"/>
      <c r="E14" s="319">
        <f>SUM(E15:E23)</f>
        <v>78212</v>
      </c>
      <c r="F14" s="319">
        <f>SUM(F15:F23)</f>
        <v>135000</v>
      </c>
      <c r="G14" s="320">
        <f>F14/E14-1</f>
        <v>0.72607783971769035</v>
      </c>
    </row>
    <row r="15" spans="1:7" s="17" customFormat="1" ht="15" customHeight="1" x14ac:dyDescent="0.25">
      <c r="A15" s="83">
        <v>2100</v>
      </c>
      <c r="B15" s="710" t="s">
        <v>55</v>
      </c>
      <c r="C15" s="710"/>
      <c r="D15" s="710"/>
      <c r="E15" s="18">
        <v>15790</v>
      </c>
      <c r="F15" s="98">
        <f>'PRESUP.EGRESOS FUENTE FINANCIAM'!M44</f>
        <v>30000</v>
      </c>
      <c r="G15" s="99">
        <f>F15/E15-1</f>
        <v>0.8999366687777075</v>
      </c>
    </row>
    <row r="16" spans="1:7" s="17" customFormat="1" ht="15" customHeight="1" x14ac:dyDescent="0.25">
      <c r="A16" s="83">
        <v>2200</v>
      </c>
      <c r="B16" s="710" t="s">
        <v>56</v>
      </c>
      <c r="C16" s="710"/>
      <c r="D16" s="710"/>
      <c r="E16" s="18">
        <v>2979</v>
      </c>
      <c r="F16" s="98">
        <f>'PRESUP.EGRESOS FUENTE FINANCIAM'!M53</f>
        <v>6000</v>
      </c>
      <c r="G16" s="99">
        <f t="shared" ref="G16:G23" si="1">F16/E16-1</f>
        <v>1.0140986908358509</v>
      </c>
    </row>
    <row r="17" spans="1:7" s="17" customFormat="1" ht="15" customHeight="1" x14ac:dyDescent="0.25">
      <c r="A17" s="83">
        <v>2300</v>
      </c>
      <c r="B17" s="710" t="s">
        <v>57</v>
      </c>
      <c r="C17" s="710"/>
      <c r="D17" s="710"/>
      <c r="E17" s="19">
        <v>0</v>
      </c>
      <c r="F17" s="98">
        <f>'PRESUP.EGRESOS FUENTE FINANCIAM'!M57</f>
        <v>0</v>
      </c>
      <c r="G17" s="99" t="e">
        <f t="shared" si="1"/>
        <v>#DIV/0!</v>
      </c>
    </row>
    <row r="18" spans="1:7" s="17" customFormat="1" ht="15" customHeight="1" x14ac:dyDescent="0.25">
      <c r="A18" s="83">
        <v>2400</v>
      </c>
      <c r="B18" s="710" t="s">
        <v>58</v>
      </c>
      <c r="C18" s="710"/>
      <c r="D18" s="710"/>
      <c r="E18" s="19">
        <v>0</v>
      </c>
      <c r="F18" s="98">
        <f>'PRESUP.EGRESOS FUENTE FINANCIAM'!M67</f>
        <v>0</v>
      </c>
      <c r="G18" s="99" t="e">
        <f t="shared" si="1"/>
        <v>#DIV/0!</v>
      </c>
    </row>
    <row r="19" spans="1:7" s="17" customFormat="1" ht="15" customHeight="1" x14ac:dyDescent="0.25">
      <c r="A19" s="83">
        <v>2500</v>
      </c>
      <c r="B19" s="710" t="s">
        <v>59</v>
      </c>
      <c r="C19" s="710"/>
      <c r="D19" s="710"/>
      <c r="E19" s="19">
        <v>5765</v>
      </c>
      <c r="F19" s="98">
        <f>'PRESUP.EGRESOS FUENTE FINANCIAM'!M77</f>
        <v>24000</v>
      </c>
      <c r="G19" s="99">
        <f t="shared" si="1"/>
        <v>3.1630529054640073</v>
      </c>
    </row>
    <row r="20" spans="1:7" s="17" customFormat="1" ht="15" customHeight="1" x14ac:dyDescent="0.25">
      <c r="A20" s="83">
        <v>2600</v>
      </c>
      <c r="B20" s="710" t="s">
        <v>60</v>
      </c>
      <c r="C20" s="710"/>
      <c r="D20" s="710"/>
      <c r="E20" s="19">
        <v>45218</v>
      </c>
      <c r="F20" s="98">
        <f>'PRESUP.EGRESOS FUENTE FINANCIAM'!M85</f>
        <v>55000</v>
      </c>
      <c r="G20" s="99">
        <f t="shared" si="1"/>
        <v>0.21632978017603599</v>
      </c>
    </row>
    <row r="21" spans="1:7" s="17" customFormat="1" ht="15" customHeight="1" x14ac:dyDescent="0.25">
      <c r="A21" s="83">
        <v>2700</v>
      </c>
      <c r="B21" s="707" t="s">
        <v>61</v>
      </c>
      <c r="C21" s="708"/>
      <c r="D21" s="709"/>
      <c r="E21" s="19">
        <v>0</v>
      </c>
      <c r="F21" s="98">
        <f>'PRESUP.EGRESOS FUENTE FINANCIAM'!M88</f>
        <v>5000</v>
      </c>
      <c r="G21" s="99" t="e">
        <f t="shared" si="1"/>
        <v>#DIV/0!</v>
      </c>
    </row>
    <row r="22" spans="1:7" s="17" customFormat="1" ht="15" customHeight="1" x14ac:dyDescent="0.25">
      <c r="A22" s="83">
        <v>2800</v>
      </c>
      <c r="B22" s="707" t="s">
        <v>62</v>
      </c>
      <c r="C22" s="708"/>
      <c r="D22" s="709"/>
      <c r="E22" s="19">
        <v>0</v>
      </c>
      <c r="F22" s="98">
        <f>'PRESUP.EGRESOS FUENTE FINANCIAM'!M94</f>
        <v>0</v>
      </c>
      <c r="G22" s="99" t="e">
        <f t="shared" si="1"/>
        <v>#DIV/0!</v>
      </c>
    </row>
    <row r="23" spans="1:7" s="17" customFormat="1" ht="15" customHeight="1" x14ac:dyDescent="0.25">
      <c r="A23" s="83">
        <v>2900</v>
      </c>
      <c r="B23" s="710" t="s">
        <v>63</v>
      </c>
      <c r="C23" s="710"/>
      <c r="D23" s="710"/>
      <c r="E23" s="19">
        <v>8460</v>
      </c>
      <c r="F23" s="98">
        <f>'PRESUP.EGRESOS FUENTE FINANCIAM'!M98</f>
        <v>15000</v>
      </c>
      <c r="G23" s="99">
        <f t="shared" si="1"/>
        <v>0.77304964539007082</v>
      </c>
    </row>
    <row r="24" spans="1:7" s="17" customFormat="1" ht="15" customHeight="1" x14ac:dyDescent="0.25">
      <c r="A24" s="318">
        <v>3000</v>
      </c>
      <c r="B24" s="711" t="s">
        <v>64</v>
      </c>
      <c r="C24" s="711"/>
      <c r="D24" s="711"/>
      <c r="E24" s="319">
        <f>SUM(E25:E33)</f>
        <v>189160</v>
      </c>
      <c r="F24" s="319">
        <f>SUM(F25:F33)</f>
        <v>143468</v>
      </c>
      <c r="G24" s="320">
        <f>F24/E24-1</f>
        <v>-0.24155212518502855</v>
      </c>
    </row>
    <row r="25" spans="1:7" s="17" customFormat="1" ht="15" customHeight="1" x14ac:dyDescent="0.25">
      <c r="A25" s="83">
        <v>3100</v>
      </c>
      <c r="B25" s="710" t="s">
        <v>65</v>
      </c>
      <c r="C25" s="710"/>
      <c r="D25" s="710"/>
      <c r="E25" s="18">
        <v>27599</v>
      </c>
      <c r="F25" s="98">
        <f>'PRESUP.EGRESOS FUENTE FINANCIAM'!M109</f>
        <v>51468</v>
      </c>
      <c r="G25" s="99">
        <f>F25/E25-1</f>
        <v>0.86485017573100476</v>
      </c>
    </row>
    <row r="26" spans="1:7" s="17" customFormat="1" ht="15" customHeight="1" x14ac:dyDescent="0.25">
      <c r="A26" s="83">
        <v>3200</v>
      </c>
      <c r="B26" s="710" t="s">
        <v>66</v>
      </c>
      <c r="C26" s="710"/>
      <c r="D26" s="710"/>
      <c r="E26" s="18">
        <v>0</v>
      </c>
      <c r="F26" s="98">
        <f>'PRESUP.EGRESOS FUENTE FINANCIAM'!M119</f>
        <v>0</v>
      </c>
      <c r="G26" s="99" t="e">
        <f t="shared" ref="G26:G30" si="2">F26/E26-1</f>
        <v>#DIV/0!</v>
      </c>
    </row>
    <row r="27" spans="1:7" s="17" customFormat="1" ht="15" customHeight="1" x14ac:dyDescent="0.25">
      <c r="A27" s="83">
        <v>3300</v>
      </c>
      <c r="B27" s="710" t="s">
        <v>67</v>
      </c>
      <c r="C27" s="710"/>
      <c r="D27" s="710"/>
      <c r="E27" s="19">
        <v>0</v>
      </c>
      <c r="F27" s="98">
        <f>'PRESUP.EGRESOS FUENTE FINANCIAM'!M129</f>
        <v>0</v>
      </c>
      <c r="G27" s="99" t="e">
        <f t="shared" si="2"/>
        <v>#DIV/0!</v>
      </c>
    </row>
    <row r="28" spans="1:7" s="17" customFormat="1" ht="15" customHeight="1" x14ac:dyDescent="0.25">
      <c r="A28" s="83">
        <v>3400</v>
      </c>
      <c r="B28" s="710" t="s">
        <v>68</v>
      </c>
      <c r="C28" s="710"/>
      <c r="D28" s="710"/>
      <c r="E28" s="19">
        <v>0</v>
      </c>
      <c r="F28" s="98">
        <f>'PRESUP.EGRESOS FUENTE FINANCIAM'!M139</f>
        <v>35000</v>
      </c>
      <c r="G28" s="99" t="e">
        <f t="shared" si="2"/>
        <v>#DIV/0!</v>
      </c>
    </row>
    <row r="29" spans="1:7" s="17" customFormat="1" ht="15" customHeight="1" x14ac:dyDescent="0.25">
      <c r="A29" s="83">
        <v>3500</v>
      </c>
      <c r="B29" s="710" t="s">
        <v>69</v>
      </c>
      <c r="C29" s="710"/>
      <c r="D29" s="710"/>
      <c r="E29" s="19">
        <v>10287</v>
      </c>
      <c r="F29" s="98">
        <f>'PRESUP.EGRESOS FUENTE FINANCIAM'!M149</f>
        <v>10000</v>
      </c>
      <c r="G29" s="99">
        <f t="shared" si="2"/>
        <v>-2.7899290366481977E-2</v>
      </c>
    </row>
    <row r="30" spans="1:7" s="17" customFormat="1" ht="15" customHeight="1" x14ac:dyDescent="0.25">
      <c r="A30" s="83">
        <v>3600</v>
      </c>
      <c r="B30" s="710" t="s">
        <v>70</v>
      </c>
      <c r="C30" s="710"/>
      <c r="D30" s="710"/>
      <c r="E30" s="19">
        <v>0</v>
      </c>
      <c r="F30" s="98">
        <f>'PRESUP.EGRESOS FUENTE FINANCIAM'!M159</f>
        <v>0</v>
      </c>
      <c r="G30" s="99" t="e">
        <f t="shared" si="2"/>
        <v>#DIV/0!</v>
      </c>
    </row>
    <row r="31" spans="1:7" s="17" customFormat="1" ht="15" customHeight="1" x14ac:dyDescent="0.25">
      <c r="A31" s="83">
        <v>3700</v>
      </c>
      <c r="B31" s="707" t="s">
        <v>71</v>
      </c>
      <c r="C31" s="708"/>
      <c r="D31" s="709"/>
      <c r="E31" s="19">
        <v>56005</v>
      </c>
      <c r="F31" s="98">
        <f>'PRESUP.EGRESOS FUENTE FINANCIAM'!M167</f>
        <v>22000</v>
      </c>
      <c r="G31" s="99">
        <f>F31/E31-1</f>
        <v>-0.60717793054191582</v>
      </c>
    </row>
    <row r="32" spans="1:7" s="17" customFormat="1" ht="15" customHeight="1" x14ac:dyDescent="0.25">
      <c r="A32" s="83">
        <v>3800</v>
      </c>
      <c r="B32" s="707" t="s">
        <v>72</v>
      </c>
      <c r="C32" s="708"/>
      <c r="D32" s="709"/>
      <c r="E32" s="19">
        <v>95269</v>
      </c>
      <c r="F32" s="98">
        <f>'PRESUP.EGRESOS FUENTE FINANCIAM'!M177</f>
        <v>20000</v>
      </c>
      <c r="G32" s="99">
        <f>F32/E32-1</f>
        <v>-0.79006812289412087</v>
      </c>
    </row>
    <row r="33" spans="1:7" s="17" customFormat="1" ht="15" customHeight="1" x14ac:dyDescent="0.25">
      <c r="A33" s="83">
        <v>3900</v>
      </c>
      <c r="B33" s="710" t="s">
        <v>73</v>
      </c>
      <c r="C33" s="710"/>
      <c r="D33" s="710"/>
      <c r="E33" s="19">
        <v>0</v>
      </c>
      <c r="F33" s="98">
        <f>'PRESUP.EGRESOS FUENTE FINANCIAM'!M183</f>
        <v>5000</v>
      </c>
      <c r="G33" s="99" t="e">
        <f>F33/E33-1</f>
        <v>#DIV/0!</v>
      </c>
    </row>
    <row r="34" spans="1:7" s="17" customFormat="1" ht="15" customHeight="1" x14ac:dyDescent="0.25">
      <c r="A34" s="318">
        <v>4000</v>
      </c>
      <c r="B34" s="711" t="s">
        <v>74</v>
      </c>
      <c r="C34" s="711"/>
      <c r="D34" s="711"/>
      <c r="E34" s="319">
        <f>SUM(E35:E43)</f>
        <v>192997</v>
      </c>
      <c r="F34" s="319">
        <f>SUM(F35:F43)</f>
        <v>73000</v>
      </c>
      <c r="G34" s="320">
        <f t="shared" ref="G34:G74" si="3">F34/E34-1</f>
        <v>-0.62175577858723186</v>
      </c>
    </row>
    <row r="35" spans="1:7" s="17" customFormat="1" ht="15.75" x14ac:dyDescent="0.25">
      <c r="A35" s="56">
        <v>4100</v>
      </c>
      <c r="B35" s="719" t="s">
        <v>75</v>
      </c>
      <c r="C35" s="719"/>
      <c r="D35" s="719"/>
      <c r="E35" s="18">
        <v>0</v>
      </c>
      <c r="F35" s="98">
        <f>'PRESUP.EGRESOS FUENTE FINANCIAM'!M194</f>
        <v>0</v>
      </c>
      <c r="G35" s="99" t="e">
        <f t="shared" si="3"/>
        <v>#DIV/0!</v>
      </c>
    </row>
    <row r="36" spans="1:7" s="17" customFormat="1" ht="15" customHeight="1" x14ac:dyDescent="0.25">
      <c r="A36" s="56">
        <v>4200</v>
      </c>
      <c r="B36" s="719" t="s">
        <v>76</v>
      </c>
      <c r="C36" s="719"/>
      <c r="D36" s="719"/>
      <c r="E36" s="19">
        <v>0</v>
      </c>
      <c r="F36" s="98">
        <f>'PRESUP.EGRESOS FUENTE FINANCIAM'!M204</f>
        <v>0</v>
      </c>
      <c r="G36" s="99" t="e">
        <f t="shared" si="3"/>
        <v>#DIV/0!</v>
      </c>
    </row>
    <row r="37" spans="1:7" s="17" customFormat="1" ht="15" customHeight="1" x14ac:dyDescent="0.25">
      <c r="A37" s="56">
        <v>4300</v>
      </c>
      <c r="B37" s="729" t="s">
        <v>77</v>
      </c>
      <c r="C37" s="730"/>
      <c r="D37" s="731"/>
      <c r="E37" s="19">
        <v>0</v>
      </c>
      <c r="F37" s="98">
        <f>'PRESUP.EGRESOS FUENTE FINANCIAM'!M210</f>
        <v>0</v>
      </c>
      <c r="G37" s="99" t="e">
        <f t="shared" si="3"/>
        <v>#DIV/0!</v>
      </c>
    </row>
    <row r="38" spans="1:7" s="17" customFormat="1" ht="15" customHeight="1" x14ac:dyDescent="0.25">
      <c r="A38" s="56">
        <v>4400</v>
      </c>
      <c r="B38" s="719" t="s">
        <v>78</v>
      </c>
      <c r="C38" s="719"/>
      <c r="D38" s="719"/>
      <c r="E38" s="18">
        <v>192997</v>
      </c>
      <c r="F38" s="98">
        <f>'PRESUP.EGRESOS FUENTE FINANCIAM'!M220</f>
        <v>73000</v>
      </c>
      <c r="G38" s="99">
        <f>F38/E38-1</f>
        <v>-0.62175577858723186</v>
      </c>
    </row>
    <row r="39" spans="1:7" s="17" customFormat="1" ht="15" customHeight="1" x14ac:dyDescent="0.25">
      <c r="A39" s="56">
        <v>4500</v>
      </c>
      <c r="B39" s="710" t="s">
        <v>79</v>
      </c>
      <c r="C39" s="710"/>
      <c r="D39" s="710"/>
      <c r="E39" s="19">
        <v>0</v>
      </c>
      <c r="F39" s="98">
        <f>'PRESUP.EGRESOS FUENTE FINANCIAM'!M229</f>
        <v>0</v>
      </c>
      <c r="G39" s="99" t="e">
        <f>F39/E39-1</f>
        <v>#DIV/0!</v>
      </c>
    </row>
    <row r="40" spans="1:7" s="17" customFormat="1" ht="15" customHeight="1" x14ac:dyDescent="0.25">
      <c r="A40" s="56">
        <v>4600</v>
      </c>
      <c r="B40" s="707" t="s">
        <v>80</v>
      </c>
      <c r="C40" s="708"/>
      <c r="D40" s="709"/>
      <c r="E40" s="19">
        <v>0</v>
      </c>
      <c r="F40" s="98">
        <f>'PRESUP.EGRESOS FUENTE FINANCIAM'!M233</f>
        <v>0</v>
      </c>
      <c r="G40" s="99" t="e">
        <f>F40/E40-1</f>
        <v>#DIV/0!</v>
      </c>
    </row>
    <row r="41" spans="1:7" s="17" customFormat="1" ht="15" customHeight="1" x14ac:dyDescent="0.25">
      <c r="A41" s="56">
        <v>4700</v>
      </c>
      <c r="B41" s="707" t="s">
        <v>81</v>
      </c>
      <c r="C41" s="708"/>
      <c r="D41" s="709"/>
      <c r="E41" s="19">
        <v>0</v>
      </c>
      <c r="F41" s="98">
        <f>'PRESUP.EGRESOS FUENTE FINANCIAM'!M240</f>
        <v>0</v>
      </c>
      <c r="G41" s="99" t="e">
        <f>F41/E41-1</f>
        <v>#DIV/0!</v>
      </c>
    </row>
    <row r="42" spans="1:7" s="17" customFormat="1" ht="15" customHeight="1" x14ac:dyDescent="0.25">
      <c r="A42" s="56">
        <v>4800</v>
      </c>
      <c r="B42" s="710" t="s">
        <v>82</v>
      </c>
      <c r="C42" s="710"/>
      <c r="D42" s="710"/>
      <c r="E42" s="19">
        <v>0</v>
      </c>
      <c r="F42" s="98">
        <f>'PRESUP.EGRESOS FUENTE FINANCIAM'!M242</f>
        <v>0</v>
      </c>
      <c r="G42" s="99" t="e">
        <f>F42/E42-1</f>
        <v>#DIV/0!</v>
      </c>
    </row>
    <row r="43" spans="1:7" s="17" customFormat="1" ht="15" customHeight="1" x14ac:dyDescent="0.25">
      <c r="A43" s="56">
        <v>4900</v>
      </c>
      <c r="B43" s="719" t="s">
        <v>83</v>
      </c>
      <c r="C43" s="719"/>
      <c r="D43" s="719"/>
      <c r="E43" s="18">
        <v>0</v>
      </c>
      <c r="F43" s="98">
        <f>'PRESUP.EGRESOS FUENTE FINANCIAM'!M248</f>
        <v>0</v>
      </c>
      <c r="G43" s="99" t="e">
        <f t="shared" si="3"/>
        <v>#DIV/0!</v>
      </c>
    </row>
    <row r="44" spans="1:7" s="17" customFormat="1" ht="15" customHeight="1" x14ac:dyDescent="0.25">
      <c r="A44" s="318">
        <v>5000</v>
      </c>
      <c r="B44" s="711" t="s">
        <v>84</v>
      </c>
      <c r="C44" s="711"/>
      <c r="D44" s="711"/>
      <c r="E44" s="319">
        <f>SUM(E45:E53)</f>
        <v>0</v>
      </c>
      <c r="F44" s="319">
        <f>SUM(F45:F53)</f>
        <v>0</v>
      </c>
      <c r="G44" s="320" t="e">
        <f t="shared" si="3"/>
        <v>#DIV/0!</v>
      </c>
    </row>
    <row r="45" spans="1:7" s="17" customFormat="1" ht="15" customHeight="1" x14ac:dyDescent="0.25">
      <c r="A45" s="56">
        <v>5100</v>
      </c>
      <c r="B45" s="719" t="s">
        <v>85</v>
      </c>
      <c r="C45" s="719"/>
      <c r="D45" s="719"/>
      <c r="E45" s="18">
        <v>0</v>
      </c>
      <c r="F45" s="98">
        <f>'PRESUP.EGRESOS FUENTE FINANCIAM'!M253</f>
        <v>0</v>
      </c>
      <c r="G45" s="99" t="e">
        <f t="shared" si="3"/>
        <v>#DIV/0!</v>
      </c>
    </row>
    <row r="46" spans="1:7" s="17" customFormat="1" ht="15" customHeight="1" x14ac:dyDescent="0.25">
      <c r="A46" s="56">
        <v>5200</v>
      </c>
      <c r="B46" s="719" t="s">
        <v>86</v>
      </c>
      <c r="C46" s="719"/>
      <c r="D46" s="719"/>
      <c r="E46" s="18">
        <v>0</v>
      </c>
      <c r="F46" s="98">
        <f>'PRESUP.EGRESOS FUENTE FINANCIAM'!M260</f>
        <v>0</v>
      </c>
      <c r="G46" s="99" t="e">
        <f t="shared" si="3"/>
        <v>#DIV/0!</v>
      </c>
    </row>
    <row r="47" spans="1:7" s="17" customFormat="1" ht="15" customHeight="1" x14ac:dyDescent="0.25">
      <c r="A47" s="56">
        <v>5300</v>
      </c>
      <c r="B47" s="719" t="s">
        <v>87</v>
      </c>
      <c r="C47" s="719"/>
      <c r="D47" s="719"/>
      <c r="E47" s="18">
        <v>0</v>
      </c>
      <c r="F47" s="98">
        <f>'PRESUP.EGRESOS FUENTE FINANCIAM'!M265</f>
        <v>0</v>
      </c>
      <c r="G47" s="99" t="e">
        <f t="shared" si="3"/>
        <v>#DIV/0!</v>
      </c>
    </row>
    <row r="48" spans="1:7" s="17" customFormat="1" ht="15" customHeight="1" x14ac:dyDescent="0.25">
      <c r="A48" s="56">
        <v>5400</v>
      </c>
      <c r="B48" s="719" t="s">
        <v>88</v>
      </c>
      <c r="C48" s="719"/>
      <c r="D48" s="719"/>
      <c r="E48" s="18">
        <v>0</v>
      </c>
      <c r="F48" s="98">
        <f>'PRESUP.EGRESOS FUENTE FINANCIAM'!M268</f>
        <v>0</v>
      </c>
      <c r="G48" s="99" t="e">
        <f t="shared" ref="G48:G53" si="4">F48/E48-1</f>
        <v>#DIV/0!</v>
      </c>
    </row>
    <row r="49" spans="1:256" s="17" customFormat="1" ht="15" customHeight="1" x14ac:dyDescent="0.25">
      <c r="A49" s="56">
        <v>5500</v>
      </c>
      <c r="B49" s="710" t="s">
        <v>89</v>
      </c>
      <c r="C49" s="710"/>
      <c r="D49" s="710"/>
      <c r="E49" s="19">
        <v>0</v>
      </c>
      <c r="F49" s="98">
        <f>'PRESUP.EGRESOS FUENTE FINANCIAM'!M275</f>
        <v>0</v>
      </c>
      <c r="G49" s="99" t="e">
        <f t="shared" si="4"/>
        <v>#DIV/0!</v>
      </c>
    </row>
    <row r="50" spans="1:256" s="17" customFormat="1" ht="15" customHeight="1" x14ac:dyDescent="0.25">
      <c r="A50" s="56">
        <v>5600</v>
      </c>
      <c r="B50" s="707" t="s">
        <v>90</v>
      </c>
      <c r="C50" s="708"/>
      <c r="D50" s="709"/>
      <c r="E50" s="19">
        <v>0</v>
      </c>
      <c r="F50" s="98">
        <f>'PRESUP.EGRESOS FUENTE FINANCIAM'!M277</f>
        <v>0</v>
      </c>
      <c r="G50" s="99" t="e">
        <f t="shared" si="4"/>
        <v>#DIV/0!</v>
      </c>
    </row>
    <row r="51" spans="1:256" s="17" customFormat="1" ht="15" customHeight="1" x14ac:dyDescent="0.25">
      <c r="A51" s="56">
        <v>5700</v>
      </c>
      <c r="B51" s="707" t="s">
        <v>91</v>
      </c>
      <c r="C51" s="708"/>
      <c r="D51" s="709"/>
      <c r="E51" s="19">
        <v>0</v>
      </c>
      <c r="F51" s="98">
        <f>'PRESUP.EGRESOS FUENTE FINANCIAM'!M286</f>
        <v>0</v>
      </c>
      <c r="G51" s="99" t="e">
        <f t="shared" si="4"/>
        <v>#DIV/0!</v>
      </c>
    </row>
    <row r="52" spans="1:256" s="17" customFormat="1" ht="15" customHeight="1" x14ac:dyDescent="0.25">
      <c r="A52" s="56">
        <v>5800</v>
      </c>
      <c r="B52" s="710" t="s">
        <v>92</v>
      </c>
      <c r="C52" s="710"/>
      <c r="D52" s="710"/>
      <c r="E52" s="19">
        <v>0</v>
      </c>
      <c r="F52" s="98">
        <f>'PRESUP.EGRESOS FUENTE FINANCIAM'!M296</f>
        <v>0</v>
      </c>
      <c r="G52" s="99" t="e">
        <f t="shared" si="4"/>
        <v>#DIV/0!</v>
      </c>
    </row>
    <row r="53" spans="1:256" s="17" customFormat="1" ht="15" customHeight="1" x14ac:dyDescent="0.25">
      <c r="A53" s="56">
        <v>5900</v>
      </c>
      <c r="B53" s="719" t="s">
        <v>93</v>
      </c>
      <c r="C53" s="719"/>
      <c r="D53" s="719"/>
      <c r="E53" s="18">
        <v>0</v>
      </c>
      <c r="F53" s="98">
        <f>'PRESUP.EGRESOS FUENTE FINANCIAM'!M301</f>
        <v>0</v>
      </c>
      <c r="G53" s="99" t="e">
        <f t="shared" si="4"/>
        <v>#DIV/0!</v>
      </c>
    </row>
    <row r="54" spans="1:256" s="17" customFormat="1" ht="15" customHeight="1" x14ac:dyDescent="0.25">
      <c r="A54" s="318">
        <v>6000</v>
      </c>
      <c r="B54" s="711" t="s">
        <v>94</v>
      </c>
      <c r="C54" s="711"/>
      <c r="D54" s="711"/>
      <c r="E54" s="319">
        <f>SUM(E55:E57)</f>
        <v>0</v>
      </c>
      <c r="F54" s="319">
        <f>SUM(F55:F57)</f>
        <v>0</v>
      </c>
      <c r="G54" s="320" t="e">
        <f t="shared" si="3"/>
        <v>#DIV/0!</v>
      </c>
    </row>
    <row r="55" spans="1:256" s="17" customFormat="1" ht="15" customHeight="1" x14ac:dyDescent="0.25">
      <c r="A55" s="85">
        <v>6100</v>
      </c>
      <c r="B55" s="728" t="s">
        <v>95</v>
      </c>
      <c r="C55" s="728"/>
      <c r="D55" s="728"/>
      <c r="E55" s="86">
        <v>0</v>
      </c>
      <c r="F55" s="98">
        <f>'PRESUP.EGRESOS FUENTE FINANCIAM'!M312</f>
        <v>0</v>
      </c>
      <c r="G55" s="99" t="e">
        <f t="shared" si="3"/>
        <v>#DIV/0!</v>
      </c>
    </row>
    <row r="56" spans="1:256" s="17" customFormat="1" ht="15" customHeight="1" x14ac:dyDescent="0.25">
      <c r="A56" s="56">
        <v>6200</v>
      </c>
      <c r="B56" s="719" t="s">
        <v>96</v>
      </c>
      <c r="C56" s="719"/>
      <c r="D56" s="719"/>
      <c r="E56" s="18">
        <v>0</v>
      </c>
      <c r="F56" s="98">
        <f>'PRESUP.EGRESOS FUENTE FINANCIAM'!M321</f>
        <v>0</v>
      </c>
      <c r="G56" s="99" t="e">
        <f t="shared" si="3"/>
        <v>#DIV/0!</v>
      </c>
    </row>
    <row r="57" spans="1:256" s="17" customFormat="1" ht="15" customHeight="1" x14ac:dyDescent="0.25">
      <c r="A57" s="56">
        <v>6300</v>
      </c>
      <c r="B57" s="719" t="s">
        <v>97</v>
      </c>
      <c r="C57" s="719"/>
      <c r="D57" s="719"/>
      <c r="E57" s="18">
        <v>0</v>
      </c>
      <c r="F57" s="98">
        <f>'PRESUP.EGRESOS FUENTE FINANCIAM'!M330</f>
        <v>0</v>
      </c>
      <c r="G57" s="99" t="e">
        <f t="shared" si="3"/>
        <v>#DIV/0!</v>
      </c>
    </row>
    <row r="58" spans="1:256" s="17" customFormat="1" ht="15.75" customHeight="1" x14ac:dyDescent="0.25">
      <c r="A58" s="318">
        <v>7000</v>
      </c>
      <c r="B58" s="711" t="s">
        <v>98</v>
      </c>
      <c r="C58" s="711"/>
      <c r="D58" s="711"/>
      <c r="E58" s="319">
        <f>SUM(E59:E65)</f>
        <v>0</v>
      </c>
      <c r="F58" s="319">
        <f>SUM(F59:F65)</f>
        <v>0</v>
      </c>
      <c r="G58" s="320" t="e">
        <f t="shared" si="3"/>
        <v>#DIV/0!</v>
      </c>
    </row>
    <row r="59" spans="1:256" s="17" customFormat="1" ht="15.75" x14ac:dyDescent="0.25">
      <c r="A59" s="56">
        <v>7100</v>
      </c>
      <c r="B59" s="719" t="s">
        <v>99</v>
      </c>
      <c r="C59" s="719"/>
      <c r="D59" s="719"/>
      <c r="E59" s="57">
        <v>0</v>
      </c>
      <c r="F59" s="98">
        <f>'PRESUP.EGRESOS FUENTE FINANCIAM'!M334</f>
        <v>0</v>
      </c>
      <c r="G59" s="99" t="e">
        <f t="shared" si="3"/>
        <v>#DIV/0!</v>
      </c>
      <c r="H59" s="20"/>
      <c r="I59" s="21">
        <v>61</v>
      </c>
      <c r="J59" s="720"/>
      <c r="K59" s="720"/>
      <c r="L59" s="721"/>
      <c r="M59" s="22">
        <v>61</v>
      </c>
      <c r="N59" s="720"/>
      <c r="O59" s="720"/>
      <c r="P59" s="721"/>
      <c r="Q59" s="22">
        <v>61</v>
      </c>
      <c r="R59" s="720"/>
      <c r="S59" s="720"/>
      <c r="T59" s="721"/>
      <c r="U59" s="22">
        <v>61</v>
      </c>
      <c r="V59" s="720"/>
      <c r="W59" s="720"/>
      <c r="X59" s="721"/>
      <c r="Y59" s="22">
        <v>61</v>
      </c>
      <c r="Z59" s="720"/>
      <c r="AA59" s="720"/>
      <c r="AB59" s="721"/>
      <c r="AC59" s="22">
        <v>61</v>
      </c>
      <c r="AD59" s="720"/>
      <c r="AE59" s="720"/>
      <c r="AF59" s="721"/>
      <c r="AG59" s="22">
        <v>61</v>
      </c>
      <c r="AH59" s="720"/>
      <c r="AI59" s="720"/>
      <c r="AJ59" s="721"/>
      <c r="AK59" s="22">
        <v>61</v>
      </c>
      <c r="AL59" s="720"/>
      <c r="AM59" s="720"/>
      <c r="AN59" s="721"/>
      <c r="AO59" s="22">
        <v>61</v>
      </c>
      <c r="AP59" s="720"/>
      <c r="AQ59" s="720"/>
      <c r="AR59" s="721"/>
      <c r="AS59" s="22">
        <v>61</v>
      </c>
      <c r="AT59" s="720"/>
      <c r="AU59" s="720"/>
      <c r="AV59" s="721"/>
      <c r="AW59" s="22">
        <v>61</v>
      </c>
      <c r="AX59" s="720"/>
      <c r="AY59" s="720"/>
      <c r="AZ59" s="721"/>
      <c r="BA59" s="22">
        <v>61</v>
      </c>
      <c r="BB59" s="720"/>
      <c r="BC59" s="720"/>
      <c r="BD59" s="721"/>
      <c r="BE59" s="22">
        <v>61</v>
      </c>
      <c r="BF59" s="720"/>
      <c r="BG59" s="720"/>
      <c r="BH59" s="721"/>
      <c r="BI59" s="22">
        <v>61</v>
      </c>
      <c r="BJ59" s="720"/>
      <c r="BK59" s="720"/>
      <c r="BL59" s="721"/>
      <c r="BM59" s="22">
        <v>61</v>
      </c>
      <c r="BN59" s="720"/>
      <c r="BO59" s="720"/>
      <c r="BP59" s="721"/>
      <c r="BQ59" s="22">
        <v>61</v>
      </c>
      <c r="BR59" s="720"/>
      <c r="BS59" s="720"/>
      <c r="BT59" s="721"/>
      <c r="BU59" s="22">
        <v>61</v>
      </c>
      <c r="BV59" s="720"/>
      <c r="BW59" s="720"/>
      <c r="BX59" s="721"/>
      <c r="BY59" s="22">
        <v>61</v>
      </c>
      <c r="BZ59" s="720"/>
      <c r="CA59" s="720"/>
      <c r="CB59" s="721"/>
      <c r="CC59" s="22">
        <v>61</v>
      </c>
      <c r="CD59" s="720"/>
      <c r="CE59" s="720"/>
      <c r="CF59" s="721"/>
      <c r="CG59" s="22">
        <v>61</v>
      </c>
      <c r="CH59" s="720"/>
      <c r="CI59" s="720"/>
      <c r="CJ59" s="721"/>
      <c r="CK59" s="22">
        <v>61</v>
      </c>
      <c r="CL59" s="720"/>
      <c r="CM59" s="720"/>
      <c r="CN59" s="721"/>
      <c r="CO59" s="22">
        <v>61</v>
      </c>
      <c r="CP59" s="720"/>
      <c r="CQ59" s="720"/>
      <c r="CR59" s="721"/>
      <c r="CS59" s="22">
        <v>61</v>
      </c>
      <c r="CT59" s="720"/>
      <c r="CU59" s="720"/>
      <c r="CV59" s="721"/>
      <c r="CW59" s="22">
        <v>61</v>
      </c>
      <c r="CX59" s="720"/>
      <c r="CY59" s="720"/>
      <c r="CZ59" s="721"/>
      <c r="DA59" s="22">
        <v>61</v>
      </c>
      <c r="DB59" s="720"/>
      <c r="DC59" s="720"/>
      <c r="DD59" s="721"/>
      <c r="DE59" s="22">
        <v>61</v>
      </c>
      <c r="DF59" s="720"/>
      <c r="DG59" s="720"/>
      <c r="DH59" s="721"/>
      <c r="DI59" s="22">
        <v>61</v>
      </c>
      <c r="DJ59" s="720"/>
      <c r="DK59" s="720"/>
      <c r="DL59" s="721"/>
      <c r="DM59" s="22">
        <v>61</v>
      </c>
      <c r="DN59" s="720"/>
      <c r="DO59" s="720"/>
      <c r="DP59" s="721"/>
      <c r="DQ59" s="22">
        <v>61</v>
      </c>
      <c r="DR59" s="720"/>
      <c r="DS59" s="720"/>
      <c r="DT59" s="721"/>
      <c r="DU59" s="22">
        <v>61</v>
      </c>
      <c r="DV59" s="720"/>
      <c r="DW59" s="720"/>
      <c r="DX59" s="721"/>
      <c r="DY59" s="22">
        <v>61</v>
      </c>
      <c r="DZ59" s="720"/>
      <c r="EA59" s="720"/>
      <c r="EB59" s="721"/>
      <c r="EC59" s="22">
        <v>61</v>
      </c>
      <c r="ED59" s="720"/>
      <c r="EE59" s="720"/>
      <c r="EF59" s="721"/>
      <c r="EG59" s="22">
        <v>61</v>
      </c>
      <c r="EH59" s="720"/>
      <c r="EI59" s="720"/>
      <c r="EJ59" s="721"/>
      <c r="EK59" s="22">
        <v>61</v>
      </c>
      <c r="EL59" s="720"/>
      <c r="EM59" s="720"/>
      <c r="EN59" s="721"/>
      <c r="EO59" s="22">
        <v>61</v>
      </c>
      <c r="EP59" s="720"/>
      <c r="EQ59" s="720"/>
      <c r="ER59" s="721"/>
      <c r="ES59" s="22">
        <v>61</v>
      </c>
      <c r="ET59" s="720"/>
      <c r="EU59" s="720"/>
      <c r="EV59" s="721"/>
      <c r="EW59" s="22">
        <v>61</v>
      </c>
      <c r="EX59" s="720"/>
      <c r="EY59" s="720"/>
      <c r="EZ59" s="721"/>
      <c r="FA59" s="22">
        <v>61</v>
      </c>
      <c r="FB59" s="720"/>
      <c r="FC59" s="720"/>
      <c r="FD59" s="721"/>
      <c r="FE59" s="22">
        <v>61</v>
      </c>
      <c r="FF59" s="720"/>
      <c r="FG59" s="720"/>
      <c r="FH59" s="721"/>
      <c r="FI59" s="22">
        <v>61</v>
      </c>
      <c r="FJ59" s="720"/>
      <c r="FK59" s="720"/>
      <c r="FL59" s="721"/>
      <c r="FM59" s="22">
        <v>61</v>
      </c>
      <c r="FN59" s="720"/>
      <c r="FO59" s="720"/>
      <c r="FP59" s="721"/>
      <c r="FQ59" s="22">
        <v>61</v>
      </c>
      <c r="FR59" s="720"/>
      <c r="FS59" s="720"/>
      <c r="FT59" s="721"/>
      <c r="FU59" s="22">
        <v>61</v>
      </c>
      <c r="FV59" s="720"/>
      <c r="FW59" s="720"/>
      <c r="FX59" s="721"/>
      <c r="FY59" s="22">
        <v>61</v>
      </c>
      <c r="FZ59" s="720"/>
      <c r="GA59" s="720"/>
      <c r="GB59" s="721"/>
      <c r="GC59" s="22">
        <v>61</v>
      </c>
      <c r="GD59" s="720"/>
      <c r="GE59" s="720"/>
      <c r="GF59" s="721"/>
      <c r="GG59" s="22">
        <v>61</v>
      </c>
      <c r="GH59" s="720"/>
      <c r="GI59" s="720"/>
      <c r="GJ59" s="721"/>
      <c r="GK59" s="22">
        <v>61</v>
      </c>
      <c r="GL59" s="720"/>
      <c r="GM59" s="720"/>
      <c r="GN59" s="721"/>
      <c r="GO59" s="22">
        <v>61</v>
      </c>
      <c r="GP59" s="720"/>
      <c r="GQ59" s="720"/>
      <c r="GR59" s="721"/>
      <c r="GS59" s="22">
        <v>61</v>
      </c>
      <c r="GT59" s="720"/>
      <c r="GU59" s="720"/>
      <c r="GV59" s="721"/>
      <c r="GW59" s="22">
        <v>61</v>
      </c>
      <c r="GX59" s="720"/>
      <c r="GY59" s="720"/>
      <c r="GZ59" s="721"/>
      <c r="HA59" s="22">
        <v>61</v>
      </c>
      <c r="HB59" s="720"/>
      <c r="HC59" s="720"/>
      <c r="HD59" s="721"/>
      <c r="HE59" s="22">
        <v>61</v>
      </c>
      <c r="HF59" s="720"/>
      <c r="HG59" s="720"/>
      <c r="HH59" s="721"/>
      <c r="HI59" s="22">
        <v>61</v>
      </c>
      <c r="HJ59" s="720"/>
      <c r="HK59" s="720"/>
      <c r="HL59" s="721"/>
      <c r="HM59" s="22">
        <v>61</v>
      </c>
      <c r="HN59" s="720"/>
      <c r="HO59" s="720"/>
      <c r="HP59" s="721"/>
      <c r="HQ59" s="22">
        <v>61</v>
      </c>
      <c r="HR59" s="720"/>
      <c r="HS59" s="720"/>
      <c r="HT59" s="721"/>
      <c r="HU59" s="22">
        <v>61</v>
      </c>
      <c r="HV59" s="720"/>
      <c r="HW59" s="720"/>
      <c r="HX59" s="721"/>
      <c r="HY59" s="22">
        <v>61</v>
      </c>
      <c r="HZ59" s="720"/>
      <c r="IA59" s="720"/>
      <c r="IB59" s="721"/>
      <c r="IC59" s="22">
        <v>61</v>
      </c>
      <c r="ID59" s="720"/>
      <c r="IE59" s="720"/>
      <c r="IF59" s="721"/>
      <c r="IG59" s="22">
        <v>61</v>
      </c>
      <c r="IH59" s="720"/>
      <c r="II59" s="720"/>
      <c r="IJ59" s="721"/>
      <c r="IK59" s="22">
        <v>61</v>
      </c>
      <c r="IL59" s="720"/>
      <c r="IM59" s="720"/>
      <c r="IN59" s="721"/>
      <c r="IO59" s="22">
        <v>61</v>
      </c>
      <c r="IP59" s="720"/>
      <c r="IQ59" s="720"/>
      <c r="IR59" s="721"/>
      <c r="IS59" s="22">
        <v>61</v>
      </c>
      <c r="IT59" s="720"/>
      <c r="IU59" s="720"/>
      <c r="IV59" s="721"/>
    </row>
    <row r="60" spans="1:256" s="17" customFormat="1" ht="15.75" x14ac:dyDescent="0.25">
      <c r="A60" s="56">
        <v>7200</v>
      </c>
      <c r="B60" s="719" t="s">
        <v>100</v>
      </c>
      <c r="C60" s="719"/>
      <c r="D60" s="719"/>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19" t="s">
        <v>101</v>
      </c>
      <c r="C61" s="719"/>
      <c r="D61" s="719"/>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19" t="s">
        <v>102</v>
      </c>
      <c r="C62" s="719"/>
      <c r="D62" s="719"/>
      <c r="E62" s="57">
        <v>0</v>
      </c>
      <c r="F62" s="98">
        <f>'PRESUP.EGRESOS FUENTE FINANCIAM'!M354</f>
        <v>0</v>
      </c>
      <c r="G62" s="99" t="e">
        <f t="shared" si="3"/>
        <v>#DIV/0!</v>
      </c>
      <c r="H62" s="20"/>
      <c r="I62" s="21">
        <v>62</v>
      </c>
      <c r="J62" s="720"/>
      <c r="K62" s="720"/>
      <c r="L62" s="721"/>
      <c r="M62" s="22">
        <v>62</v>
      </c>
      <c r="N62" s="720"/>
      <c r="O62" s="720"/>
      <c r="P62" s="721"/>
      <c r="Q62" s="22">
        <v>62</v>
      </c>
      <c r="R62" s="720"/>
      <c r="S62" s="720"/>
      <c r="T62" s="721"/>
      <c r="U62" s="22">
        <v>62</v>
      </c>
      <c r="V62" s="720"/>
      <c r="W62" s="720"/>
      <c r="X62" s="721"/>
      <c r="Y62" s="22">
        <v>62</v>
      </c>
      <c r="Z62" s="720"/>
      <c r="AA62" s="720"/>
      <c r="AB62" s="721"/>
      <c r="AC62" s="22">
        <v>62</v>
      </c>
      <c r="AD62" s="720"/>
      <c r="AE62" s="720"/>
      <c r="AF62" s="721"/>
      <c r="AG62" s="22">
        <v>62</v>
      </c>
      <c r="AH62" s="720"/>
      <c r="AI62" s="720"/>
      <c r="AJ62" s="721"/>
      <c r="AK62" s="22">
        <v>62</v>
      </c>
      <c r="AL62" s="720"/>
      <c r="AM62" s="720"/>
      <c r="AN62" s="721"/>
      <c r="AO62" s="22">
        <v>62</v>
      </c>
      <c r="AP62" s="720"/>
      <c r="AQ62" s="720"/>
      <c r="AR62" s="721"/>
      <c r="AS62" s="22">
        <v>62</v>
      </c>
      <c r="AT62" s="720"/>
      <c r="AU62" s="720"/>
      <c r="AV62" s="721"/>
      <c r="AW62" s="22">
        <v>62</v>
      </c>
      <c r="AX62" s="720"/>
      <c r="AY62" s="720"/>
      <c r="AZ62" s="721"/>
      <c r="BA62" s="22">
        <v>62</v>
      </c>
      <c r="BB62" s="720"/>
      <c r="BC62" s="720"/>
      <c r="BD62" s="721"/>
      <c r="BE62" s="22">
        <v>62</v>
      </c>
      <c r="BF62" s="720"/>
      <c r="BG62" s="720"/>
      <c r="BH62" s="721"/>
      <c r="BI62" s="22">
        <v>62</v>
      </c>
      <c r="BJ62" s="720"/>
      <c r="BK62" s="720"/>
      <c r="BL62" s="721"/>
      <c r="BM62" s="22">
        <v>62</v>
      </c>
      <c r="BN62" s="720"/>
      <c r="BO62" s="720"/>
      <c r="BP62" s="721"/>
      <c r="BQ62" s="22">
        <v>62</v>
      </c>
      <c r="BR62" s="720"/>
      <c r="BS62" s="720"/>
      <c r="BT62" s="721"/>
      <c r="BU62" s="22">
        <v>62</v>
      </c>
      <c r="BV62" s="720"/>
      <c r="BW62" s="720"/>
      <c r="BX62" s="721"/>
      <c r="BY62" s="22">
        <v>62</v>
      </c>
      <c r="BZ62" s="720"/>
      <c r="CA62" s="720"/>
      <c r="CB62" s="721"/>
      <c r="CC62" s="22">
        <v>62</v>
      </c>
      <c r="CD62" s="720"/>
      <c r="CE62" s="720"/>
      <c r="CF62" s="721"/>
      <c r="CG62" s="22">
        <v>62</v>
      </c>
      <c r="CH62" s="720"/>
      <c r="CI62" s="720"/>
      <c r="CJ62" s="721"/>
      <c r="CK62" s="22">
        <v>62</v>
      </c>
      <c r="CL62" s="720"/>
      <c r="CM62" s="720"/>
      <c r="CN62" s="721"/>
      <c r="CO62" s="22">
        <v>62</v>
      </c>
      <c r="CP62" s="720"/>
      <c r="CQ62" s="720"/>
      <c r="CR62" s="721"/>
      <c r="CS62" s="22">
        <v>62</v>
      </c>
      <c r="CT62" s="720"/>
      <c r="CU62" s="720"/>
      <c r="CV62" s="721"/>
      <c r="CW62" s="22">
        <v>62</v>
      </c>
      <c r="CX62" s="720"/>
      <c r="CY62" s="720"/>
      <c r="CZ62" s="721"/>
      <c r="DA62" s="22">
        <v>62</v>
      </c>
      <c r="DB62" s="720"/>
      <c r="DC62" s="720"/>
      <c r="DD62" s="721"/>
      <c r="DE62" s="22">
        <v>62</v>
      </c>
      <c r="DF62" s="720"/>
      <c r="DG62" s="720"/>
      <c r="DH62" s="721"/>
      <c r="DI62" s="22">
        <v>62</v>
      </c>
      <c r="DJ62" s="720"/>
      <c r="DK62" s="720"/>
      <c r="DL62" s="721"/>
      <c r="DM62" s="22">
        <v>62</v>
      </c>
      <c r="DN62" s="720"/>
      <c r="DO62" s="720"/>
      <c r="DP62" s="721"/>
      <c r="DQ62" s="22">
        <v>62</v>
      </c>
      <c r="DR62" s="720"/>
      <c r="DS62" s="720"/>
      <c r="DT62" s="721"/>
      <c r="DU62" s="22">
        <v>62</v>
      </c>
      <c r="DV62" s="720"/>
      <c r="DW62" s="720"/>
      <c r="DX62" s="721"/>
      <c r="DY62" s="22">
        <v>62</v>
      </c>
      <c r="DZ62" s="720"/>
      <c r="EA62" s="720"/>
      <c r="EB62" s="721"/>
      <c r="EC62" s="22">
        <v>62</v>
      </c>
      <c r="ED62" s="720"/>
      <c r="EE62" s="720"/>
      <c r="EF62" s="721"/>
      <c r="EG62" s="22">
        <v>62</v>
      </c>
      <c r="EH62" s="720"/>
      <c r="EI62" s="720"/>
      <c r="EJ62" s="721"/>
      <c r="EK62" s="22">
        <v>62</v>
      </c>
      <c r="EL62" s="720"/>
      <c r="EM62" s="720"/>
      <c r="EN62" s="721"/>
      <c r="EO62" s="22">
        <v>62</v>
      </c>
      <c r="EP62" s="720"/>
      <c r="EQ62" s="720"/>
      <c r="ER62" s="721"/>
      <c r="ES62" s="22">
        <v>62</v>
      </c>
      <c r="ET62" s="720"/>
      <c r="EU62" s="720"/>
      <c r="EV62" s="721"/>
      <c r="EW62" s="22">
        <v>62</v>
      </c>
      <c r="EX62" s="720"/>
      <c r="EY62" s="720"/>
      <c r="EZ62" s="721"/>
      <c r="FA62" s="22">
        <v>62</v>
      </c>
      <c r="FB62" s="720"/>
      <c r="FC62" s="720"/>
      <c r="FD62" s="721"/>
      <c r="FE62" s="22">
        <v>62</v>
      </c>
      <c r="FF62" s="720"/>
      <c r="FG62" s="720"/>
      <c r="FH62" s="721"/>
      <c r="FI62" s="22">
        <v>62</v>
      </c>
      <c r="FJ62" s="720"/>
      <c r="FK62" s="720"/>
      <c r="FL62" s="721"/>
      <c r="FM62" s="22">
        <v>62</v>
      </c>
      <c r="FN62" s="720"/>
      <c r="FO62" s="720"/>
      <c r="FP62" s="721"/>
      <c r="FQ62" s="22">
        <v>62</v>
      </c>
      <c r="FR62" s="720"/>
      <c r="FS62" s="720"/>
      <c r="FT62" s="721"/>
      <c r="FU62" s="22">
        <v>62</v>
      </c>
      <c r="FV62" s="720"/>
      <c r="FW62" s="720"/>
      <c r="FX62" s="721"/>
      <c r="FY62" s="22">
        <v>62</v>
      </c>
      <c r="FZ62" s="720"/>
      <c r="GA62" s="720"/>
      <c r="GB62" s="721"/>
      <c r="GC62" s="22">
        <v>62</v>
      </c>
      <c r="GD62" s="720"/>
      <c r="GE62" s="720"/>
      <c r="GF62" s="721"/>
      <c r="GG62" s="22">
        <v>62</v>
      </c>
      <c r="GH62" s="720"/>
      <c r="GI62" s="720"/>
      <c r="GJ62" s="721"/>
      <c r="GK62" s="22">
        <v>62</v>
      </c>
      <c r="GL62" s="720"/>
      <c r="GM62" s="720"/>
      <c r="GN62" s="721"/>
      <c r="GO62" s="22">
        <v>62</v>
      </c>
      <c r="GP62" s="720"/>
      <c r="GQ62" s="720"/>
      <c r="GR62" s="721"/>
      <c r="GS62" s="22">
        <v>62</v>
      </c>
      <c r="GT62" s="720"/>
      <c r="GU62" s="720"/>
      <c r="GV62" s="721"/>
      <c r="GW62" s="22">
        <v>62</v>
      </c>
      <c r="GX62" s="720"/>
      <c r="GY62" s="720"/>
      <c r="GZ62" s="721"/>
      <c r="HA62" s="22">
        <v>62</v>
      </c>
      <c r="HB62" s="720"/>
      <c r="HC62" s="720"/>
      <c r="HD62" s="721"/>
      <c r="HE62" s="22">
        <v>62</v>
      </c>
      <c r="HF62" s="720"/>
      <c r="HG62" s="720"/>
      <c r="HH62" s="721"/>
      <c r="HI62" s="22">
        <v>62</v>
      </c>
      <c r="HJ62" s="720"/>
      <c r="HK62" s="720"/>
      <c r="HL62" s="721"/>
      <c r="HM62" s="22">
        <v>62</v>
      </c>
      <c r="HN62" s="720"/>
      <c r="HO62" s="720"/>
      <c r="HP62" s="721"/>
      <c r="HQ62" s="22">
        <v>62</v>
      </c>
      <c r="HR62" s="720"/>
      <c r="HS62" s="720"/>
      <c r="HT62" s="721"/>
      <c r="HU62" s="22">
        <v>62</v>
      </c>
      <c r="HV62" s="720"/>
      <c r="HW62" s="720"/>
      <c r="HX62" s="721"/>
      <c r="HY62" s="22">
        <v>62</v>
      </c>
      <c r="HZ62" s="720"/>
      <c r="IA62" s="720"/>
      <c r="IB62" s="721"/>
      <c r="IC62" s="22">
        <v>62</v>
      </c>
      <c r="ID62" s="720"/>
      <c r="IE62" s="720"/>
      <c r="IF62" s="721"/>
      <c r="IG62" s="22">
        <v>62</v>
      </c>
      <c r="IH62" s="720"/>
      <c r="II62" s="720"/>
      <c r="IJ62" s="721"/>
      <c r="IK62" s="22">
        <v>62</v>
      </c>
      <c r="IL62" s="720"/>
      <c r="IM62" s="720"/>
      <c r="IN62" s="721"/>
      <c r="IO62" s="22">
        <v>62</v>
      </c>
      <c r="IP62" s="720"/>
      <c r="IQ62" s="720"/>
      <c r="IR62" s="721"/>
      <c r="IS62" s="22">
        <v>62</v>
      </c>
      <c r="IT62" s="720"/>
      <c r="IU62" s="720"/>
      <c r="IV62" s="721"/>
    </row>
    <row r="63" spans="1:256" s="17" customFormat="1" ht="15" customHeight="1" x14ac:dyDescent="0.25">
      <c r="A63" s="56">
        <v>7500</v>
      </c>
      <c r="B63" s="719" t="s">
        <v>103</v>
      </c>
      <c r="C63" s="719"/>
      <c r="D63" s="719"/>
      <c r="E63" s="18">
        <v>0</v>
      </c>
      <c r="F63" s="98">
        <f>'PRESUP.EGRESOS FUENTE FINANCIAM'!M364</f>
        <v>0</v>
      </c>
      <c r="G63" s="99" t="e">
        <f t="shared" si="3"/>
        <v>#DIV/0!</v>
      </c>
    </row>
    <row r="64" spans="1:256" s="17" customFormat="1" ht="15" customHeight="1" x14ac:dyDescent="0.25">
      <c r="A64" s="56">
        <v>7600</v>
      </c>
      <c r="B64" s="719" t="s">
        <v>104</v>
      </c>
      <c r="C64" s="719"/>
      <c r="D64" s="719"/>
      <c r="E64" s="18">
        <v>0</v>
      </c>
      <c r="F64" s="98">
        <f>'PRESUP.EGRESOS FUENTE FINANCIAM'!M374</f>
        <v>0</v>
      </c>
      <c r="G64" s="99" t="e">
        <f t="shared" si="3"/>
        <v>#DIV/0!</v>
      </c>
    </row>
    <row r="65" spans="1:8" s="17" customFormat="1" ht="15" customHeight="1" x14ac:dyDescent="0.25">
      <c r="A65" s="56">
        <v>7900</v>
      </c>
      <c r="B65" s="719" t="s">
        <v>105</v>
      </c>
      <c r="C65" s="719"/>
      <c r="D65" s="719"/>
      <c r="E65" s="18">
        <v>0</v>
      </c>
      <c r="F65" s="98">
        <f>'PRESUP.EGRESOS FUENTE FINANCIAM'!M377</f>
        <v>0</v>
      </c>
      <c r="G65" s="99" t="e">
        <f t="shared" si="3"/>
        <v>#DIV/0!</v>
      </c>
    </row>
    <row r="66" spans="1:8" s="17" customFormat="1" ht="15.75" customHeight="1" x14ac:dyDescent="0.25">
      <c r="A66" s="318">
        <v>8000</v>
      </c>
      <c r="B66" s="711" t="s">
        <v>27</v>
      </c>
      <c r="C66" s="711"/>
      <c r="D66" s="711"/>
      <c r="E66" s="321">
        <v>0</v>
      </c>
      <c r="F66" s="319">
        <f>'PRESUP.EGRESOS FUENTE FINANCIAM'!M381</f>
        <v>0</v>
      </c>
      <c r="G66" s="320" t="e">
        <f t="shared" si="3"/>
        <v>#DIV/0!</v>
      </c>
    </row>
    <row r="67" spans="1:8" s="17" customFormat="1" ht="15.75" x14ac:dyDescent="0.25">
      <c r="A67" s="318">
        <v>9000</v>
      </c>
      <c r="B67" s="711" t="s">
        <v>106</v>
      </c>
      <c r="C67" s="711"/>
      <c r="D67" s="711"/>
      <c r="E67" s="319">
        <f>SUM(E68:E74)</f>
        <v>0</v>
      </c>
      <c r="F67" s="319">
        <f>SUM(F68:F74)</f>
        <v>0</v>
      </c>
      <c r="G67" s="320" t="e">
        <f t="shared" si="3"/>
        <v>#DIV/0!</v>
      </c>
    </row>
    <row r="68" spans="1:8" s="17" customFormat="1" ht="15.75" x14ac:dyDescent="0.25">
      <c r="A68" s="56">
        <v>9100</v>
      </c>
      <c r="B68" s="719" t="s">
        <v>107</v>
      </c>
      <c r="C68" s="719"/>
      <c r="D68" s="719"/>
      <c r="E68" s="18">
        <v>0</v>
      </c>
      <c r="F68" s="98">
        <f>'PRESUP.EGRESOS FUENTE FINANCIAM'!M400</f>
        <v>0</v>
      </c>
      <c r="G68" s="99" t="e">
        <f t="shared" si="3"/>
        <v>#DIV/0!</v>
      </c>
    </row>
    <row r="69" spans="1:8" s="17" customFormat="1" ht="15.75" x14ac:dyDescent="0.25">
      <c r="A69" s="56">
        <v>9200</v>
      </c>
      <c r="B69" s="719" t="s">
        <v>108</v>
      </c>
      <c r="C69" s="719"/>
      <c r="D69" s="719"/>
      <c r="E69" s="19">
        <v>0</v>
      </c>
      <c r="F69" s="98">
        <f>'PRESUP.EGRESOS FUENTE FINANCIAM'!M409</f>
        <v>0</v>
      </c>
      <c r="G69" s="99" t="e">
        <f t="shared" si="3"/>
        <v>#DIV/0!</v>
      </c>
    </row>
    <row r="70" spans="1:8" s="17" customFormat="1" ht="15.75" x14ac:dyDescent="0.25">
      <c r="A70" s="56">
        <v>9300</v>
      </c>
      <c r="B70" s="719" t="s">
        <v>109</v>
      </c>
      <c r="C70" s="719"/>
      <c r="D70" s="719"/>
      <c r="E70" s="19">
        <v>0</v>
      </c>
      <c r="F70" s="98">
        <f>'PRESUP.EGRESOS FUENTE FINANCIAM'!M418</f>
        <v>0</v>
      </c>
      <c r="G70" s="99" t="e">
        <f t="shared" si="3"/>
        <v>#DIV/0!</v>
      </c>
    </row>
    <row r="71" spans="1:8" s="17" customFormat="1" ht="15.75" x14ac:dyDescent="0.25">
      <c r="A71" s="56">
        <v>9400</v>
      </c>
      <c r="B71" s="719" t="s">
        <v>110</v>
      </c>
      <c r="C71" s="719"/>
      <c r="D71" s="719"/>
      <c r="E71" s="19">
        <v>0</v>
      </c>
      <c r="F71" s="98">
        <f>'PRESUP.EGRESOS FUENTE FINANCIAM'!M421</f>
        <v>0</v>
      </c>
      <c r="G71" s="99" t="e">
        <f t="shared" si="3"/>
        <v>#DIV/0!</v>
      </c>
    </row>
    <row r="72" spans="1:8" s="17" customFormat="1" ht="15.75" x14ac:dyDescent="0.25">
      <c r="A72" s="56">
        <v>9500</v>
      </c>
      <c r="B72" s="719" t="s">
        <v>111</v>
      </c>
      <c r="C72" s="719"/>
      <c r="D72" s="719"/>
      <c r="E72" s="19">
        <v>0</v>
      </c>
      <c r="F72" s="98">
        <f>'PRESUP.EGRESOS FUENTE FINANCIAM'!M424</f>
        <v>0</v>
      </c>
      <c r="G72" s="99" t="e">
        <f t="shared" si="3"/>
        <v>#DIV/0!</v>
      </c>
    </row>
    <row r="73" spans="1:8" s="17" customFormat="1" ht="15.75" x14ac:dyDescent="0.25">
      <c r="A73" s="56">
        <v>9600</v>
      </c>
      <c r="B73" s="719" t="s">
        <v>1636</v>
      </c>
      <c r="C73" s="719"/>
      <c r="D73" s="719"/>
      <c r="E73" s="19">
        <v>0</v>
      </c>
      <c r="F73" s="98">
        <f>'PRESUP.EGRESOS FUENTE FINANCIAM'!M426</f>
        <v>0</v>
      </c>
      <c r="G73" s="99" t="e">
        <f>F73/E73-1</f>
        <v>#DIV/0!</v>
      </c>
    </row>
    <row r="74" spans="1:8" s="17" customFormat="1" ht="15.75" x14ac:dyDescent="0.25">
      <c r="A74" s="87">
        <v>9900</v>
      </c>
      <c r="B74" s="725" t="s">
        <v>112</v>
      </c>
      <c r="C74" s="725"/>
      <c r="D74" s="725"/>
      <c r="E74" s="88">
        <v>0</v>
      </c>
      <c r="F74" s="98">
        <f>'PRESUP.EGRESOS FUENTE FINANCIAM'!M429</f>
        <v>0</v>
      </c>
      <c r="G74" s="99" t="e">
        <f t="shared" si="3"/>
        <v>#DIV/0!</v>
      </c>
    </row>
    <row r="75" spans="1:8" s="17" customFormat="1" ht="15.75" x14ac:dyDescent="0.25">
      <c r="A75" s="726" t="s">
        <v>753</v>
      </c>
      <c r="B75" s="727"/>
      <c r="C75" s="727"/>
      <c r="D75" s="727"/>
      <c r="E75" s="322">
        <f>E6+E14+E24+E34+E44+E54+E58+E66+E67</f>
        <v>1320000</v>
      </c>
      <c r="F75" s="322">
        <f>F6+F14+F24+F34+F44+F54+F58+F66+F67</f>
        <v>1404000</v>
      </c>
      <c r="G75" s="323">
        <f>F75/E75-1</f>
        <v>6.3636363636363713E-2</v>
      </c>
    </row>
    <row r="76" spans="1:8" ht="30.75" customHeight="1" x14ac:dyDescent="0.25">
      <c r="A76" s="723" t="s">
        <v>1643</v>
      </c>
      <c r="B76" s="723"/>
      <c r="C76" s="723"/>
      <c r="D76" s="723"/>
    </row>
    <row r="77" spans="1:8" ht="18" customHeight="1" x14ac:dyDescent="0.25">
      <c r="A77" s="724"/>
      <c r="B77" s="724"/>
      <c r="C77" s="724"/>
      <c r="D77" s="724"/>
      <c r="E77" s="26"/>
      <c r="F77" s="26"/>
      <c r="G77" s="26"/>
      <c r="H77" s="26"/>
    </row>
    <row r="78" spans="1:8" ht="32.1" customHeight="1" x14ac:dyDescent="0.25">
      <c r="A78" s="331" t="s">
        <v>113</v>
      </c>
      <c r="B78" s="335" t="s">
        <v>5</v>
      </c>
      <c r="C78" s="336" t="s">
        <v>1583</v>
      </c>
      <c r="D78" s="324" t="s">
        <v>35</v>
      </c>
      <c r="E78" s="27"/>
      <c r="F78" s="27"/>
      <c r="G78" s="27"/>
      <c r="H78" s="27"/>
    </row>
    <row r="79" spans="1:8" ht="32.1" customHeight="1" x14ac:dyDescent="0.25">
      <c r="A79" s="9">
        <v>1</v>
      </c>
      <c r="B79" s="10" t="s">
        <v>114</v>
      </c>
      <c r="C79" s="28">
        <f>(F6+F14+F24+F34)-F39</f>
        <v>1404000</v>
      </c>
      <c r="D79" s="29">
        <f>C79/C84</f>
        <v>1</v>
      </c>
    </row>
    <row r="80" spans="1:8" ht="32.1" customHeight="1" x14ac:dyDescent="0.25">
      <c r="A80" s="9">
        <v>2</v>
      </c>
      <c r="B80" s="10" t="s">
        <v>115</v>
      </c>
      <c r="C80" s="28">
        <f>F44+F54+F58</f>
        <v>0</v>
      </c>
      <c r="D80" s="29">
        <f>C80/C84</f>
        <v>0</v>
      </c>
    </row>
    <row r="81" spans="1:256" ht="32.1" customHeight="1" x14ac:dyDescent="0.25">
      <c r="A81" s="9">
        <v>3</v>
      </c>
      <c r="B81" s="10" t="s">
        <v>116</v>
      </c>
      <c r="C81" s="28">
        <f>F67</f>
        <v>0</v>
      </c>
      <c r="D81" s="29">
        <f>C81/C84</f>
        <v>0</v>
      </c>
    </row>
    <row r="82" spans="1:256" ht="32.1" customHeight="1" x14ac:dyDescent="0.25">
      <c r="A82" s="9">
        <v>4</v>
      </c>
      <c r="B82" s="10" t="s">
        <v>328</v>
      </c>
      <c r="C82" s="28">
        <f>F39</f>
        <v>0</v>
      </c>
      <c r="D82" s="190">
        <f>C82/C84</f>
        <v>0</v>
      </c>
    </row>
    <row r="83" spans="1:256" ht="32.1" customHeight="1" x14ac:dyDescent="0.25">
      <c r="A83" s="9">
        <v>5</v>
      </c>
      <c r="B83" s="10" t="s">
        <v>306</v>
      </c>
      <c r="C83" s="28">
        <f>F66</f>
        <v>0</v>
      </c>
      <c r="D83" s="190">
        <f>C83/C84</f>
        <v>0</v>
      </c>
    </row>
    <row r="84" spans="1:256" ht="32.1" customHeight="1" x14ac:dyDescent="0.25">
      <c r="A84" s="325"/>
      <c r="B84" s="326" t="s">
        <v>1582</v>
      </c>
      <c r="C84" s="327">
        <f>SUM(C79:C83)</f>
        <v>1404000</v>
      </c>
      <c r="D84" s="328">
        <f>SUM(D79:D83)</f>
        <v>1</v>
      </c>
    </row>
    <row r="85" spans="1:256" ht="24.75" customHeight="1" x14ac:dyDescent="0.25">
      <c r="A85" s="722" t="s">
        <v>1644</v>
      </c>
      <c r="B85" s="722"/>
      <c r="C85" s="722"/>
      <c r="D85" s="722"/>
      <c r="E85" s="26"/>
      <c r="F85" s="26"/>
      <c r="G85" s="26"/>
      <c r="H85" s="26"/>
    </row>
    <row r="86" spans="1:256" ht="12" customHeight="1" x14ac:dyDescent="0.25">
      <c r="A86" s="30"/>
      <c r="B86" s="30"/>
      <c r="C86" s="30"/>
      <c r="D86" s="30"/>
      <c r="E86" s="30"/>
      <c r="F86" s="30"/>
      <c r="G86" s="30"/>
      <c r="H86" s="30"/>
    </row>
    <row r="87" spans="1:256" ht="32.1" customHeight="1" x14ac:dyDescent="0.25">
      <c r="A87" s="333" t="s">
        <v>39</v>
      </c>
      <c r="B87" s="333" t="s">
        <v>5</v>
      </c>
      <c r="C87" s="334" t="s">
        <v>1583</v>
      </c>
      <c r="D87" s="332" t="s">
        <v>35</v>
      </c>
      <c r="E87" s="27"/>
      <c r="F87" s="27"/>
      <c r="G87" s="27"/>
      <c r="H87" s="27"/>
    </row>
    <row r="88" spans="1:256" ht="32.1" customHeight="1" x14ac:dyDescent="0.25">
      <c r="A88" s="9">
        <v>100</v>
      </c>
      <c r="B88" s="13" t="s">
        <v>1333</v>
      </c>
      <c r="C88" s="31">
        <v>1404000</v>
      </c>
      <c r="D88" s="29">
        <f>C88/C94</f>
        <v>1</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0</v>
      </c>
      <c r="D90" s="29">
        <f>C90/C94</f>
        <v>0</v>
      </c>
    </row>
    <row r="91" spans="1:256" ht="32.1" customHeight="1" x14ac:dyDescent="0.25">
      <c r="A91" s="9">
        <v>500</v>
      </c>
      <c r="B91" s="13" t="s">
        <v>42</v>
      </c>
      <c r="C91" s="31">
        <f>'PRESUP.EGRESOS FUENTE FINANCIAM'!E432+'PRESUP.EGRESOS FUENTE FINANCIAM'!F432+'PRESUP.EGRESOS FUENTE FINANCIAM'!G432+'PRESUP.EGRESOS FUENTE FINANCIAM'!H432</f>
        <v>0</v>
      </c>
      <c r="D91" s="29">
        <f>C91/C94</f>
        <v>0</v>
      </c>
    </row>
    <row r="92" spans="1:256" ht="32.1" customHeight="1" x14ac:dyDescent="0.25">
      <c r="A92" s="9">
        <v>600</v>
      </c>
      <c r="B92" s="13" t="s">
        <v>43</v>
      </c>
      <c r="C92" s="31">
        <f>'PRESUP.EGRESOS FUENTE FINANCIAM'!I432+'PRESUP.EGRESOS FUENTE FINANCIAM'!J432</f>
        <v>0</v>
      </c>
      <c r="D92" s="29">
        <f>C92/C94</f>
        <v>0</v>
      </c>
    </row>
    <row r="93" spans="1:256" ht="32.1" customHeight="1" x14ac:dyDescent="0.25">
      <c r="A93" s="9">
        <v>700</v>
      </c>
      <c r="B93" s="13" t="s">
        <v>44</v>
      </c>
      <c r="C93" s="31">
        <f>'PRESUP.EGRESOS FUENTE FINANCIAM'!L432</f>
        <v>0</v>
      </c>
      <c r="D93" s="29">
        <f>C93/C94</f>
        <v>0</v>
      </c>
    </row>
    <row r="94" spans="1:256" ht="32.1" customHeight="1" x14ac:dyDescent="0.25">
      <c r="A94" s="331"/>
      <c r="B94" s="326" t="s">
        <v>1582</v>
      </c>
      <c r="C94" s="327">
        <f>SUM(C88:C93)</f>
        <v>1404000</v>
      </c>
      <c r="D94" s="329">
        <f>SUM(D88:D92)</f>
        <v>1</v>
      </c>
      <c r="E94" s="330"/>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736F"/>
  </sheetPr>
  <dimension ref="A1:D944"/>
  <sheetViews>
    <sheetView topLeftCell="A289" zoomScale="118" zoomScaleNormal="118" zoomScalePageLayoutView="90" workbookViewId="0">
      <selection activeCell="C945" sqref="C945"/>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740" t="s">
        <v>1787</v>
      </c>
      <c r="B1" s="741"/>
      <c r="C1" s="741"/>
    </row>
    <row r="2" spans="1:4" s="115" customFormat="1" ht="28.5" customHeight="1" x14ac:dyDescent="0.25">
      <c r="A2" s="742" t="str">
        <f>'Objetivos PMD'!$B$3</f>
        <v>Sistema DIF de Villa Guerrero, Jalisco</v>
      </c>
      <c r="B2" s="743"/>
      <c r="C2" s="744"/>
      <c r="D2" s="360"/>
    </row>
    <row r="3" spans="1:4" s="120" customFormat="1" ht="22.5" customHeight="1" x14ac:dyDescent="0.25">
      <c r="A3" s="734" t="s">
        <v>117</v>
      </c>
      <c r="B3" s="736" t="s">
        <v>5</v>
      </c>
      <c r="C3" s="738" t="s">
        <v>118</v>
      </c>
      <c r="D3" s="361"/>
    </row>
    <row r="4" spans="1:4" s="120" customFormat="1" ht="15" customHeight="1" x14ac:dyDescent="0.25">
      <c r="A4" s="735"/>
      <c r="B4" s="737"/>
      <c r="C4" s="739"/>
      <c r="D4" s="361"/>
    </row>
    <row r="5" spans="1:4" s="120" customFormat="1" ht="3.75" customHeight="1" x14ac:dyDescent="0.25">
      <c r="A5" s="396"/>
      <c r="B5" s="397"/>
      <c r="C5" s="398"/>
      <c r="D5" s="361"/>
    </row>
    <row r="6" spans="1:4" s="121" customFormat="1" ht="25.5" customHeight="1" x14ac:dyDescent="0.25">
      <c r="A6" s="399">
        <v>1</v>
      </c>
      <c r="B6" s="400" t="s">
        <v>9</v>
      </c>
      <c r="C6" s="401">
        <f>C7+C16+C27+C28+C29+C30+C31+C44</f>
        <v>0</v>
      </c>
      <c r="D6" s="362"/>
    </row>
    <row r="7" spans="1:4" s="122" customFormat="1" ht="25.5" customHeight="1" x14ac:dyDescent="0.25">
      <c r="A7" s="379">
        <v>1.1000000000000001</v>
      </c>
      <c r="B7" s="111" t="s">
        <v>119</v>
      </c>
      <c r="C7" s="380">
        <f>SUM(C8)</f>
        <v>0</v>
      </c>
      <c r="D7" s="363"/>
    </row>
    <row r="8" spans="1:4" s="122" customFormat="1" ht="25.5" customHeight="1" x14ac:dyDescent="0.25">
      <c r="A8" s="379" t="s">
        <v>1342</v>
      </c>
      <c r="B8" s="395" t="s">
        <v>120</v>
      </c>
      <c r="C8" s="391">
        <f>SUM(C9:C15)</f>
        <v>0</v>
      </c>
      <c r="D8" s="363"/>
    </row>
    <row r="9" spans="1:4" s="123" customFormat="1" ht="25.5" customHeight="1" x14ac:dyDescent="0.25">
      <c r="A9" s="383" t="s">
        <v>1343</v>
      </c>
      <c r="B9" s="113" t="s">
        <v>121</v>
      </c>
      <c r="C9" s="384">
        <v>0</v>
      </c>
      <c r="D9" s="364"/>
    </row>
    <row r="10" spans="1:4" s="123" customFormat="1" ht="42.75" customHeight="1" x14ac:dyDescent="0.25">
      <c r="A10" s="383" t="s">
        <v>1344</v>
      </c>
      <c r="B10" s="113" t="s">
        <v>122</v>
      </c>
      <c r="C10" s="384">
        <v>0</v>
      </c>
      <c r="D10" s="364"/>
    </row>
    <row r="11" spans="1:4" s="123" customFormat="1" ht="25.5" customHeight="1" x14ac:dyDescent="0.25">
      <c r="A11" s="383" t="s">
        <v>1345</v>
      </c>
      <c r="B11" s="113" t="s">
        <v>123</v>
      </c>
      <c r="C11" s="384">
        <v>0</v>
      </c>
      <c r="D11" s="364"/>
    </row>
    <row r="12" spans="1:4" s="123" customFormat="1" ht="25.5" customHeight="1" x14ac:dyDescent="0.25">
      <c r="A12" s="383" t="s">
        <v>1346</v>
      </c>
      <c r="B12" s="113" t="s">
        <v>124</v>
      </c>
      <c r="C12" s="384">
        <v>0</v>
      </c>
      <c r="D12" s="364"/>
    </row>
    <row r="13" spans="1:4" s="123" customFormat="1" ht="25.5" customHeight="1" x14ac:dyDescent="0.25">
      <c r="A13" s="383" t="s">
        <v>1347</v>
      </c>
      <c r="B13" s="113" t="s">
        <v>125</v>
      </c>
      <c r="C13" s="384">
        <v>0</v>
      </c>
      <c r="D13" s="364"/>
    </row>
    <row r="14" spans="1:4" s="123" customFormat="1" ht="25.5" customHeight="1" x14ac:dyDescent="0.25">
      <c r="A14" s="383" t="s">
        <v>1348</v>
      </c>
      <c r="B14" s="113" t="s">
        <v>126</v>
      </c>
      <c r="C14" s="384">
        <v>0</v>
      </c>
      <c r="D14" s="364"/>
    </row>
    <row r="15" spans="1:4" s="123" customFormat="1" ht="25.5" customHeight="1" x14ac:dyDescent="0.25">
      <c r="A15" s="383" t="s">
        <v>1349</v>
      </c>
      <c r="B15" s="113" t="s">
        <v>127</v>
      </c>
      <c r="C15" s="384">
        <v>0</v>
      </c>
      <c r="D15" s="364"/>
    </row>
    <row r="16" spans="1:4" s="114" customFormat="1" ht="25.5" customHeight="1" x14ac:dyDescent="0.25">
      <c r="A16" s="381">
        <v>1.2</v>
      </c>
      <c r="B16" s="394" t="s">
        <v>128</v>
      </c>
      <c r="C16" s="393">
        <f>C17+C20+C23</f>
        <v>0</v>
      </c>
      <c r="D16" s="365"/>
    </row>
    <row r="17" spans="1:4" s="124" customFormat="1" ht="25.5" customHeight="1" x14ac:dyDescent="0.25">
      <c r="A17" s="379" t="s">
        <v>1350</v>
      </c>
      <c r="B17" s="395" t="s">
        <v>129</v>
      </c>
      <c r="C17" s="391">
        <f>SUM(C18:C19)</f>
        <v>0</v>
      </c>
      <c r="D17" s="366"/>
    </row>
    <row r="18" spans="1:4" s="123" customFormat="1" ht="25.5" customHeight="1" x14ac:dyDescent="0.25">
      <c r="A18" s="383" t="s">
        <v>1351</v>
      </c>
      <c r="B18" s="113" t="s">
        <v>130</v>
      </c>
      <c r="C18" s="384">
        <v>0</v>
      </c>
      <c r="D18" s="364"/>
    </row>
    <row r="19" spans="1:4" s="123" customFormat="1" ht="25.5" customHeight="1" x14ac:dyDescent="0.25">
      <c r="A19" s="383" t="s">
        <v>1352</v>
      </c>
      <c r="B19" s="113" t="s">
        <v>131</v>
      </c>
      <c r="C19" s="384">
        <v>0</v>
      </c>
      <c r="D19" s="364"/>
    </row>
    <row r="20" spans="1:4" s="122" customFormat="1" ht="25.5" customHeight="1" x14ac:dyDescent="0.25">
      <c r="A20" s="379" t="s">
        <v>1353</v>
      </c>
      <c r="B20" s="395" t="s">
        <v>132</v>
      </c>
      <c r="C20" s="391">
        <f>SUM(C21:C22)</f>
        <v>0</v>
      </c>
      <c r="D20" s="363"/>
    </row>
    <row r="21" spans="1:4" s="123" customFormat="1" ht="25.5" customHeight="1" x14ac:dyDescent="0.25">
      <c r="A21" s="383" t="s">
        <v>1354</v>
      </c>
      <c r="B21" s="113" t="s">
        <v>133</v>
      </c>
      <c r="C21" s="384">
        <v>0</v>
      </c>
      <c r="D21" s="364"/>
    </row>
    <row r="22" spans="1:4" s="123" customFormat="1" ht="25.5" customHeight="1" x14ac:dyDescent="0.25">
      <c r="A22" s="383" t="s">
        <v>1355</v>
      </c>
      <c r="B22" s="113" t="s">
        <v>134</v>
      </c>
      <c r="C22" s="384">
        <v>0</v>
      </c>
      <c r="D22" s="364"/>
    </row>
    <row r="23" spans="1:4" s="122" customFormat="1" ht="25.5" customHeight="1" x14ac:dyDescent="0.25">
      <c r="A23" s="379" t="s">
        <v>1356</v>
      </c>
      <c r="B23" s="395" t="s">
        <v>135</v>
      </c>
      <c r="C23" s="391">
        <f>SUM(C24:C26)</f>
        <v>0</v>
      </c>
      <c r="D23" s="363"/>
    </row>
    <row r="24" spans="1:4" s="123" customFormat="1" ht="25.5" customHeight="1" x14ac:dyDescent="0.25">
      <c r="A24" s="383" t="s">
        <v>1357</v>
      </c>
      <c r="B24" s="113" t="s">
        <v>136</v>
      </c>
      <c r="C24" s="384">
        <v>0</v>
      </c>
      <c r="D24" s="364"/>
    </row>
    <row r="25" spans="1:4" s="123" customFormat="1" ht="25.5" customHeight="1" x14ac:dyDescent="0.25">
      <c r="A25" s="383" t="s">
        <v>1358</v>
      </c>
      <c r="B25" s="113" t="s">
        <v>137</v>
      </c>
      <c r="C25" s="384">
        <v>0</v>
      </c>
      <c r="D25" s="364"/>
    </row>
    <row r="26" spans="1:4" s="123" customFormat="1" ht="25.5" customHeight="1" x14ac:dyDescent="0.25">
      <c r="A26" s="383" t="s">
        <v>1359</v>
      </c>
      <c r="B26" s="113" t="s">
        <v>138</v>
      </c>
      <c r="C26" s="384">
        <v>0</v>
      </c>
      <c r="D26" s="364"/>
    </row>
    <row r="27" spans="1:4" s="127" customFormat="1" ht="30" customHeight="1" x14ac:dyDescent="0.25">
      <c r="A27" s="379">
        <v>1.3</v>
      </c>
      <c r="B27" s="111" t="s">
        <v>139</v>
      </c>
      <c r="C27" s="380">
        <v>0</v>
      </c>
      <c r="D27" s="367"/>
    </row>
    <row r="28" spans="1:4" s="127" customFormat="1" ht="25.5" customHeight="1" x14ac:dyDescent="0.25">
      <c r="A28" s="379">
        <v>1.4</v>
      </c>
      <c r="B28" s="111" t="s">
        <v>140</v>
      </c>
      <c r="C28" s="380">
        <v>0</v>
      </c>
      <c r="D28" s="367"/>
    </row>
    <row r="29" spans="1:4" s="127" customFormat="1" ht="25.5" customHeight="1" x14ac:dyDescent="0.25">
      <c r="A29" s="379">
        <v>1.5</v>
      </c>
      <c r="B29" s="111" t="s">
        <v>141</v>
      </c>
      <c r="C29" s="380">
        <v>0</v>
      </c>
      <c r="D29" s="367"/>
    </row>
    <row r="30" spans="1:4" s="127" customFormat="1" ht="25.5" customHeight="1" x14ac:dyDescent="0.25">
      <c r="A30" s="379">
        <v>1.6</v>
      </c>
      <c r="B30" s="111" t="s">
        <v>142</v>
      </c>
      <c r="C30" s="380">
        <v>0</v>
      </c>
      <c r="D30" s="367"/>
    </row>
    <row r="31" spans="1:4" s="129" customFormat="1" ht="25.5" customHeight="1" x14ac:dyDescent="0.25">
      <c r="A31" s="379">
        <v>1.7</v>
      </c>
      <c r="B31" s="128" t="s">
        <v>143</v>
      </c>
      <c r="C31" s="380">
        <f>C32+C34+C36+C38+C42</f>
        <v>0</v>
      </c>
      <c r="D31" s="368"/>
    </row>
    <row r="32" spans="1:4" s="122" customFormat="1" ht="25.5" customHeight="1" x14ac:dyDescent="0.25">
      <c r="A32" s="381" t="s">
        <v>1360</v>
      </c>
      <c r="B32" s="131" t="s">
        <v>144</v>
      </c>
      <c r="C32" s="382">
        <f>SUM(C33)</f>
        <v>0</v>
      </c>
      <c r="D32" s="363"/>
    </row>
    <row r="33" spans="1:4" s="125" customFormat="1" ht="25.5" customHeight="1" x14ac:dyDescent="0.25">
      <c r="A33" s="383" t="s">
        <v>1361</v>
      </c>
      <c r="B33" s="113" t="s">
        <v>145</v>
      </c>
      <c r="C33" s="384">
        <v>0</v>
      </c>
      <c r="D33" s="369"/>
    </row>
    <row r="34" spans="1:4" s="122" customFormat="1" ht="25.5" customHeight="1" x14ac:dyDescent="0.25">
      <c r="A34" s="381" t="s">
        <v>1362</v>
      </c>
      <c r="B34" s="259" t="s">
        <v>146</v>
      </c>
      <c r="C34" s="385">
        <f>SUM(C35)</f>
        <v>0</v>
      </c>
      <c r="D34" s="363"/>
    </row>
    <row r="35" spans="1:4" s="125" customFormat="1" ht="25.5" customHeight="1" x14ac:dyDescent="0.25">
      <c r="A35" s="383" t="s">
        <v>1363</v>
      </c>
      <c r="B35" s="113" t="s">
        <v>147</v>
      </c>
      <c r="C35" s="384">
        <v>0</v>
      </c>
      <c r="D35" s="369"/>
    </row>
    <row r="36" spans="1:4" s="122" customFormat="1" ht="25.5" customHeight="1" x14ac:dyDescent="0.25">
      <c r="A36" s="381" t="s">
        <v>1364</v>
      </c>
      <c r="B36" s="131" t="s">
        <v>148</v>
      </c>
      <c r="C36" s="382">
        <f>SUM(C37)</f>
        <v>0</v>
      </c>
      <c r="D36" s="363"/>
    </row>
    <row r="37" spans="1:4" s="125" customFormat="1" ht="25.5" customHeight="1" x14ac:dyDescent="0.25">
      <c r="A37" s="383" t="s">
        <v>1365</v>
      </c>
      <c r="B37" s="113" t="s">
        <v>149</v>
      </c>
      <c r="C37" s="384">
        <v>0</v>
      </c>
      <c r="D37" s="369"/>
    </row>
    <row r="38" spans="1:4" s="122" customFormat="1" ht="25.5" customHeight="1" x14ac:dyDescent="0.25">
      <c r="A38" s="381" t="s">
        <v>1366</v>
      </c>
      <c r="B38" s="131" t="s">
        <v>150</v>
      </c>
      <c r="C38" s="382">
        <f>SUM(C39:C41)</f>
        <v>0</v>
      </c>
      <c r="D38" s="363"/>
    </row>
    <row r="39" spans="1:4" s="125" customFormat="1" ht="25.5" customHeight="1" x14ac:dyDescent="0.25">
      <c r="A39" s="383" t="s">
        <v>1367</v>
      </c>
      <c r="B39" s="113" t="s">
        <v>151</v>
      </c>
      <c r="C39" s="384">
        <v>0</v>
      </c>
      <c r="D39" s="369"/>
    </row>
    <row r="40" spans="1:4" s="125" customFormat="1" ht="25.5" customHeight="1" x14ac:dyDescent="0.25">
      <c r="A40" s="383" t="s">
        <v>1368</v>
      </c>
      <c r="B40" s="113" t="s">
        <v>152</v>
      </c>
      <c r="C40" s="384">
        <v>0</v>
      </c>
      <c r="D40" s="369"/>
    </row>
    <row r="41" spans="1:4" s="125" customFormat="1" ht="25.5" customHeight="1" x14ac:dyDescent="0.25">
      <c r="A41" s="383" t="s">
        <v>1369</v>
      </c>
      <c r="B41" s="113" t="s">
        <v>153</v>
      </c>
      <c r="C41" s="384">
        <v>0</v>
      </c>
      <c r="D41" s="369"/>
    </row>
    <row r="42" spans="1:4" s="122" customFormat="1" ht="25.5" customHeight="1" x14ac:dyDescent="0.25">
      <c r="A42" s="381" t="s">
        <v>1370</v>
      </c>
      <c r="B42" s="131" t="s">
        <v>154</v>
      </c>
      <c r="C42" s="382">
        <f>SUM(C43)</f>
        <v>0</v>
      </c>
      <c r="D42" s="363"/>
    </row>
    <row r="43" spans="1:4" s="125" customFormat="1" ht="25.5" customHeight="1" x14ac:dyDescent="0.25">
      <c r="A43" s="383" t="s">
        <v>1371</v>
      </c>
      <c r="B43" s="113" t="s">
        <v>155</v>
      </c>
      <c r="C43" s="384">
        <v>0</v>
      </c>
      <c r="D43" s="369"/>
    </row>
    <row r="44" spans="1:4" s="122" customFormat="1" ht="25.5" customHeight="1" x14ac:dyDescent="0.25">
      <c r="A44" s="379">
        <v>1.8</v>
      </c>
      <c r="B44" s="111" t="s">
        <v>156</v>
      </c>
      <c r="C44" s="380">
        <f>C45</f>
        <v>0</v>
      </c>
      <c r="D44" s="363"/>
    </row>
    <row r="45" spans="1:4" s="122" customFormat="1" ht="25.5" customHeight="1" x14ac:dyDescent="0.25">
      <c r="A45" s="381" t="s">
        <v>1372</v>
      </c>
      <c r="B45" s="131" t="s">
        <v>157</v>
      </c>
      <c r="C45" s="382">
        <f>SUM(C46:C47)</f>
        <v>0</v>
      </c>
      <c r="D45" s="363"/>
    </row>
    <row r="46" spans="1:4" s="125" customFormat="1" ht="25.5" customHeight="1" x14ac:dyDescent="0.25">
      <c r="A46" s="383" t="s">
        <v>1373</v>
      </c>
      <c r="B46" s="113" t="s">
        <v>157</v>
      </c>
      <c r="C46" s="384">
        <v>0</v>
      </c>
      <c r="D46" s="369"/>
    </row>
    <row r="47" spans="1:4" s="125" customFormat="1" ht="25.5" customHeight="1" x14ac:dyDescent="0.25">
      <c r="A47" s="383" t="s">
        <v>1374</v>
      </c>
      <c r="B47" s="113" t="s">
        <v>17</v>
      </c>
      <c r="C47" s="384">
        <v>0</v>
      </c>
      <c r="D47" s="369"/>
    </row>
    <row r="48" spans="1:4" s="132" customFormat="1" ht="25.5" customHeight="1" x14ac:dyDescent="0.25">
      <c r="A48" s="399">
        <v>2</v>
      </c>
      <c r="B48" s="402" t="s">
        <v>18</v>
      </c>
      <c r="C48" s="403">
        <f>SUM(C49+C50+C51+C52+C53)</f>
        <v>0</v>
      </c>
      <c r="D48" s="370"/>
    </row>
    <row r="49" spans="1:4" s="114" customFormat="1" ht="25.5" customHeight="1" x14ac:dyDescent="0.25">
      <c r="A49" s="379">
        <v>2.1</v>
      </c>
      <c r="B49" s="111" t="s">
        <v>158</v>
      </c>
      <c r="C49" s="386">
        <v>0</v>
      </c>
      <c r="D49" s="365"/>
    </row>
    <row r="50" spans="1:4" s="114" customFormat="1" ht="25.5" customHeight="1" x14ac:dyDescent="0.25">
      <c r="A50" s="379">
        <v>2.2000000000000002</v>
      </c>
      <c r="B50" s="111" t="s">
        <v>159</v>
      </c>
      <c r="C50" s="386">
        <v>0</v>
      </c>
      <c r="D50" s="365"/>
    </row>
    <row r="51" spans="1:4" s="114" customFormat="1" ht="25.5" customHeight="1" x14ac:dyDescent="0.25">
      <c r="A51" s="379">
        <v>2.2999999999999998</v>
      </c>
      <c r="B51" s="111" t="s">
        <v>160</v>
      </c>
      <c r="C51" s="386">
        <v>0</v>
      </c>
      <c r="D51" s="365"/>
    </row>
    <row r="52" spans="1:4" s="114" customFormat="1" ht="33" customHeight="1" x14ac:dyDescent="0.25">
      <c r="A52" s="379">
        <v>2.4</v>
      </c>
      <c r="B52" s="111" t="s">
        <v>161</v>
      </c>
      <c r="C52" s="386">
        <v>0</v>
      </c>
      <c r="D52" s="365"/>
    </row>
    <row r="53" spans="1:4" s="114" customFormat="1" ht="25.5" customHeight="1" x14ac:dyDescent="0.25">
      <c r="A53" s="379">
        <v>2.5</v>
      </c>
      <c r="B53" s="111" t="s">
        <v>162</v>
      </c>
      <c r="C53" s="386">
        <v>0</v>
      </c>
      <c r="D53" s="365"/>
    </row>
    <row r="54" spans="1:4" s="132" customFormat="1" ht="25.5" customHeight="1" x14ac:dyDescent="0.25">
      <c r="A54" s="399">
        <v>3</v>
      </c>
      <c r="B54" s="404" t="s">
        <v>19</v>
      </c>
      <c r="C54" s="403">
        <f>C55</f>
        <v>0</v>
      </c>
      <c r="D54" s="370"/>
    </row>
    <row r="55" spans="1:4" s="122" customFormat="1" ht="25.5" customHeight="1" x14ac:dyDescent="0.25">
      <c r="A55" s="379">
        <v>3.1</v>
      </c>
      <c r="B55" s="111" t="s">
        <v>163</v>
      </c>
      <c r="C55" s="380">
        <f>SUM(C56)</f>
        <v>0</v>
      </c>
      <c r="D55" s="363"/>
    </row>
    <row r="56" spans="1:4" s="122" customFormat="1" ht="25.5" customHeight="1" x14ac:dyDescent="0.25">
      <c r="A56" s="381" t="s">
        <v>1375</v>
      </c>
      <c r="B56" s="131" t="s">
        <v>3</v>
      </c>
      <c r="C56" s="382">
        <f>SUM(C57)</f>
        <v>0</v>
      </c>
      <c r="D56" s="363"/>
    </row>
    <row r="57" spans="1:4" s="125" customFormat="1" ht="25.5" customHeight="1" x14ac:dyDescent="0.25">
      <c r="A57" s="383" t="s">
        <v>1376</v>
      </c>
      <c r="B57" s="113" t="s">
        <v>164</v>
      </c>
      <c r="C57" s="387">
        <v>0</v>
      </c>
      <c r="D57" s="369"/>
    </row>
    <row r="58" spans="1:4" s="407" customFormat="1" ht="25.5" customHeight="1" x14ac:dyDescent="0.25">
      <c r="A58" s="399">
        <v>4</v>
      </c>
      <c r="B58" s="405" t="s">
        <v>165</v>
      </c>
      <c r="C58" s="403">
        <f>C59+C79+C80+C160+C167</f>
        <v>0</v>
      </c>
      <c r="D58" s="406"/>
    </row>
    <row r="59" spans="1:4" s="134" customFormat="1" ht="47.25" customHeight="1" x14ac:dyDescent="0.25">
      <c r="A59" s="379">
        <v>4.0999999999999996</v>
      </c>
      <c r="B59" s="133" t="s">
        <v>166</v>
      </c>
      <c r="C59" s="380">
        <f>C60+C66+C68+C73</f>
        <v>0</v>
      </c>
      <c r="D59" s="371"/>
    </row>
    <row r="60" spans="1:4" s="134" customFormat="1" ht="25.5" customHeight="1" x14ac:dyDescent="0.25">
      <c r="A60" s="381" t="s">
        <v>1377</v>
      </c>
      <c r="B60" s="131" t="s">
        <v>167</v>
      </c>
      <c r="C60" s="382">
        <f>SUM(C61:C65)</f>
        <v>0</v>
      </c>
      <c r="D60" s="371"/>
    </row>
    <row r="61" spans="1:4" s="125" customFormat="1" ht="25.5" customHeight="1" x14ac:dyDescent="0.25">
      <c r="A61" s="383" t="s">
        <v>1378</v>
      </c>
      <c r="B61" s="113" t="s">
        <v>168</v>
      </c>
      <c r="C61" s="387">
        <v>0</v>
      </c>
      <c r="D61" s="369"/>
    </row>
    <row r="62" spans="1:4" s="125" customFormat="1" ht="25.5" customHeight="1" x14ac:dyDescent="0.25">
      <c r="A62" s="383" t="s">
        <v>1379</v>
      </c>
      <c r="B62" s="113" t="s">
        <v>169</v>
      </c>
      <c r="C62" s="387">
        <v>0</v>
      </c>
      <c r="D62" s="369"/>
    </row>
    <row r="63" spans="1:4" s="125" customFormat="1" ht="25.5" customHeight="1" x14ac:dyDescent="0.25">
      <c r="A63" s="383" t="s">
        <v>1380</v>
      </c>
      <c r="B63" s="113" t="s">
        <v>170</v>
      </c>
      <c r="C63" s="387">
        <v>0</v>
      </c>
      <c r="D63" s="369"/>
    </row>
    <row r="64" spans="1:4" s="125" customFormat="1" ht="25.5" customHeight="1" x14ac:dyDescent="0.25">
      <c r="A64" s="383" t="s">
        <v>1381</v>
      </c>
      <c r="B64" s="113" t="s">
        <v>171</v>
      </c>
      <c r="C64" s="387">
        <v>0</v>
      </c>
      <c r="D64" s="369"/>
    </row>
    <row r="65" spans="1:4" s="125" customFormat="1" ht="25.5" customHeight="1" x14ac:dyDescent="0.25">
      <c r="A65" s="383" t="s">
        <v>1382</v>
      </c>
      <c r="B65" s="113" t="s">
        <v>172</v>
      </c>
      <c r="C65" s="387">
        <v>0</v>
      </c>
      <c r="D65" s="369"/>
    </row>
    <row r="66" spans="1:4" s="134" customFormat="1" ht="25.5" customHeight="1" x14ac:dyDescent="0.25">
      <c r="A66" s="381" t="s">
        <v>1383</v>
      </c>
      <c r="B66" s="131" t="s">
        <v>173</v>
      </c>
      <c r="C66" s="382">
        <f>C67</f>
        <v>0</v>
      </c>
      <c r="D66" s="371"/>
    </row>
    <row r="67" spans="1:4" s="125" customFormat="1" ht="25.5" customHeight="1" x14ac:dyDescent="0.25">
      <c r="A67" s="383" t="s">
        <v>1384</v>
      </c>
      <c r="B67" s="113" t="s">
        <v>174</v>
      </c>
      <c r="C67" s="387">
        <v>0</v>
      </c>
      <c r="D67" s="369"/>
    </row>
    <row r="68" spans="1:4" s="134" customFormat="1" ht="25.5" customHeight="1" x14ac:dyDescent="0.25">
      <c r="A68" s="381" t="s">
        <v>1385</v>
      </c>
      <c r="B68" s="131" t="s">
        <v>175</v>
      </c>
      <c r="C68" s="388">
        <f>SUM(C69:C72)</f>
        <v>0</v>
      </c>
      <c r="D68" s="371"/>
    </row>
    <row r="69" spans="1:4" s="125" customFormat="1" ht="25.5" customHeight="1" x14ac:dyDescent="0.25">
      <c r="A69" s="383" t="s">
        <v>1386</v>
      </c>
      <c r="B69" s="113" t="s">
        <v>176</v>
      </c>
      <c r="C69" s="387">
        <v>0</v>
      </c>
      <c r="D69" s="369"/>
    </row>
    <row r="70" spans="1:4" s="125" customFormat="1" ht="25.5" customHeight="1" x14ac:dyDescent="0.25">
      <c r="A70" s="383" t="s">
        <v>1387</v>
      </c>
      <c r="B70" s="135" t="s">
        <v>177</v>
      </c>
      <c r="C70" s="387">
        <v>0</v>
      </c>
      <c r="D70" s="369"/>
    </row>
    <row r="71" spans="1:4" s="125" customFormat="1" ht="25.5" customHeight="1" x14ac:dyDescent="0.25">
      <c r="A71" s="383" t="s">
        <v>1388</v>
      </c>
      <c r="B71" s="113" t="s">
        <v>178</v>
      </c>
      <c r="C71" s="387">
        <v>0</v>
      </c>
      <c r="D71" s="369"/>
    </row>
    <row r="72" spans="1:4" s="125" customFormat="1" ht="25.5" customHeight="1" x14ac:dyDescent="0.25">
      <c r="A72" s="383" t="s">
        <v>1389</v>
      </c>
      <c r="B72" s="113" t="s">
        <v>179</v>
      </c>
      <c r="C72" s="387">
        <v>0</v>
      </c>
      <c r="D72" s="369"/>
    </row>
    <row r="73" spans="1:4" s="134" customFormat="1" ht="35.25" customHeight="1" x14ac:dyDescent="0.25">
      <c r="A73" s="381" t="s">
        <v>1390</v>
      </c>
      <c r="B73" s="131" t="s">
        <v>180</v>
      </c>
      <c r="C73" s="382">
        <f>SUM(C74:C78)</f>
        <v>0</v>
      </c>
      <c r="D73" s="371"/>
    </row>
    <row r="74" spans="1:4" s="125" customFormat="1" ht="25.5" customHeight="1" x14ac:dyDescent="0.25">
      <c r="A74" s="383" t="s">
        <v>1391</v>
      </c>
      <c r="B74" s="113" t="s">
        <v>181</v>
      </c>
      <c r="C74" s="387">
        <v>0</v>
      </c>
      <c r="D74" s="369"/>
    </row>
    <row r="75" spans="1:4" s="125" customFormat="1" ht="25.5" customHeight="1" x14ac:dyDescent="0.25">
      <c r="A75" s="383" t="s">
        <v>1392</v>
      </c>
      <c r="B75" s="113" t="s">
        <v>182</v>
      </c>
      <c r="C75" s="387">
        <v>0</v>
      </c>
      <c r="D75" s="369"/>
    </row>
    <row r="76" spans="1:4" s="125" customFormat="1" ht="25.5" customHeight="1" x14ac:dyDescent="0.25">
      <c r="A76" s="383" t="s">
        <v>1393</v>
      </c>
      <c r="B76" s="113" t="s">
        <v>183</v>
      </c>
      <c r="C76" s="387">
        <v>0</v>
      </c>
      <c r="D76" s="369"/>
    </row>
    <row r="77" spans="1:4" s="125" customFormat="1" ht="25.5" customHeight="1" x14ac:dyDescent="0.25">
      <c r="A77" s="383" t="s">
        <v>1394</v>
      </c>
      <c r="B77" s="113" t="s">
        <v>184</v>
      </c>
      <c r="C77" s="387">
        <v>0</v>
      </c>
      <c r="D77" s="369"/>
    </row>
    <row r="78" spans="1:4" s="125" customFormat="1" ht="25.5" customHeight="1" x14ac:dyDescent="0.25">
      <c r="A78" s="383" t="s">
        <v>1395</v>
      </c>
      <c r="B78" s="113" t="s">
        <v>185</v>
      </c>
      <c r="C78" s="387">
        <v>0</v>
      </c>
      <c r="D78" s="369"/>
    </row>
    <row r="79" spans="1:4" s="125" customFormat="1" ht="25.5" customHeight="1" x14ac:dyDescent="0.25">
      <c r="A79" s="379">
        <v>4.2</v>
      </c>
      <c r="B79" s="111" t="s">
        <v>186</v>
      </c>
      <c r="C79" s="380">
        <v>0</v>
      </c>
      <c r="D79" s="369"/>
    </row>
    <row r="80" spans="1:4" s="134" customFormat="1" ht="25.5" customHeight="1" x14ac:dyDescent="0.25">
      <c r="A80" s="379">
        <v>4.3</v>
      </c>
      <c r="B80" s="111" t="s">
        <v>187</v>
      </c>
      <c r="C80" s="380">
        <f>C81+C86+C90+C98+C103+C107+C111+C115+C120+C127+C136+C145+C149+C153</f>
        <v>0</v>
      </c>
      <c r="D80" s="371"/>
    </row>
    <row r="81" spans="1:4" s="134" customFormat="1" ht="25.5" customHeight="1" x14ac:dyDescent="0.25">
      <c r="A81" s="381" t="s">
        <v>1396</v>
      </c>
      <c r="B81" s="131" t="s">
        <v>188</v>
      </c>
      <c r="C81" s="382">
        <f>SUM(C82:C85)</f>
        <v>0</v>
      </c>
      <c r="D81" s="371"/>
    </row>
    <row r="82" spans="1:4" s="125" customFormat="1" ht="25.5" customHeight="1" x14ac:dyDescent="0.25">
      <c r="A82" s="383" t="s">
        <v>1397</v>
      </c>
      <c r="B82" s="113" t="s">
        <v>189</v>
      </c>
      <c r="C82" s="387">
        <v>0</v>
      </c>
      <c r="D82" s="369"/>
    </row>
    <row r="83" spans="1:4" s="125" customFormat="1" ht="25.5" customHeight="1" x14ac:dyDescent="0.25">
      <c r="A83" s="383" t="s">
        <v>1398</v>
      </c>
      <c r="B83" s="113" t="s">
        <v>190</v>
      </c>
      <c r="C83" s="387">
        <v>0</v>
      </c>
      <c r="D83" s="369"/>
    </row>
    <row r="84" spans="1:4" s="125" customFormat="1" ht="25.5" customHeight="1" x14ac:dyDescent="0.25">
      <c r="A84" s="383" t="s">
        <v>1399</v>
      </c>
      <c r="B84" s="113" t="s">
        <v>191</v>
      </c>
      <c r="C84" s="387">
        <v>0</v>
      </c>
      <c r="D84" s="369"/>
    </row>
    <row r="85" spans="1:4" s="125" customFormat="1" ht="25.5" customHeight="1" x14ac:dyDescent="0.25">
      <c r="A85" s="383" t="s">
        <v>1400</v>
      </c>
      <c r="B85" s="113" t="s">
        <v>192</v>
      </c>
      <c r="C85" s="387">
        <v>0</v>
      </c>
      <c r="D85" s="369"/>
    </row>
    <row r="86" spans="1:4" s="134" customFormat="1" ht="25.5" customHeight="1" x14ac:dyDescent="0.25">
      <c r="A86" s="381" t="s">
        <v>1401</v>
      </c>
      <c r="B86" s="131" t="s">
        <v>193</v>
      </c>
      <c r="C86" s="389">
        <f>SUM(C87:C89)</f>
        <v>0</v>
      </c>
      <c r="D86" s="371"/>
    </row>
    <row r="87" spans="1:4" s="126" customFormat="1" ht="25.5" customHeight="1" x14ac:dyDescent="0.25">
      <c r="A87" s="383" t="s">
        <v>1402</v>
      </c>
      <c r="B87" s="136" t="s">
        <v>194</v>
      </c>
      <c r="C87" s="387">
        <v>0</v>
      </c>
      <c r="D87" s="372"/>
    </row>
    <row r="88" spans="1:4" s="126" customFormat="1" ht="25.5" customHeight="1" x14ac:dyDescent="0.25">
      <c r="A88" s="383" t="s">
        <v>1403</v>
      </c>
      <c r="B88" s="136" t="s">
        <v>195</v>
      </c>
      <c r="C88" s="387">
        <v>0</v>
      </c>
      <c r="D88" s="372"/>
    </row>
    <row r="89" spans="1:4" s="126" customFormat="1" ht="25.5" customHeight="1" x14ac:dyDescent="0.25">
      <c r="A89" s="383" t="s">
        <v>1404</v>
      </c>
      <c r="B89" s="136" t="s">
        <v>196</v>
      </c>
      <c r="C89" s="387">
        <v>0</v>
      </c>
      <c r="D89" s="372"/>
    </row>
    <row r="90" spans="1:4" s="122" customFormat="1" ht="32.25" customHeight="1" x14ac:dyDescent="0.25">
      <c r="A90" s="381" t="s">
        <v>1405</v>
      </c>
      <c r="B90" s="131" t="s">
        <v>197</v>
      </c>
      <c r="C90" s="382">
        <f>SUM(C91:C97)</f>
        <v>0</v>
      </c>
      <c r="D90" s="363"/>
    </row>
    <row r="91" spans="1:4" s="126" customFormat="1" ht="25.5" customHeight="1" x14ac:dyDescent="0.25">
      <c r="A91" s="383" t="s">
        <v>1406</v>
      </c>
      <c r="B91" s="136" t="s">
        <v>198</v>
      </c>
      <c r="C91" s="387">
        <v>0</v>
      </c>
      <c r="D91" s="372"/>
    </row>
    <row r="92" spans="1:4" s="126" customFormat="1" ht="25.5" customHeight="1" x14ac:dyDescent="0.25">
      <c r="A92" s="383" t="s">
        <v>1407</v>
      </c>
      <c r="B92" s="136" t="s">
        <v>199</v>
      </c>
      <c r="C92" s="387">
        <v>0</v>
      </c>
      <c r="D92" s="372"/>
    </row>
    <row r="93" spans="1:4" s="126" customFormat="1" ht="25.5" customHeight="1" x14ac:dyDescent="0.25">
      <c r="A93" s="383" t="s">
        <v>1575</v>
      </c>
      <c r="B93" s="136" t="s">
        <v>200</v>
      </c>
      <c r="C93" s="387">
        <v>0</v>
      </c>
      <c r="D93" s="372"/>
    </row>
    <row r="94" spans="1:4" s="126" customFormat="1" ht="25.5" customHeight="1" x14ac:dyDescent="0.25">
      <c r="A94" s="383" t="s">
        <v>1408</v>
      </c>
      <c r="B94" s="136" t="s">
        <v>201</v>
      </c>
      <c r="C94" s="387">
        <v>0</v>
      </c>
      <c r="D94" s="372"/>
    </row>
    <row r="95" spans="1:4" s="126" customFormat="1" ht="25.5" customHeight="1" x14ac:dyDescent="0.25">
      <c r="A95" s="383" t="s">
        <v>1409</v>
      </c>
      <c r="B95" s="136" t="s">
        <v>202</v>
      </c>
      <c r="C95" s="387">
        <v>0</v>
      </c>
      <c r="D95" s="372"/>
    </row>
    <row r="96" spans="1:4" s="126" customFormat="1" ht="25.5" customHeight="1" x14ac:dyDescent="0.25">
      <c r="A96" s="383" t="s">
        <v>1410</v>
      </c>
      <c r="B96" s="136" t="s">
        <v>203</v>
      </c>
      <c r="C96" s="387">
        <v>0</v>
      </c>
      <c r="D96" s="372"/>
    </row>
    <row r="97" spans="1:4" s="126" customFormat="1" ht="25.5" customHeight="1" x14ac:dyDescent="0.25">
      <c r="A97" s="383" t="s">
        <v>1411</v>
      </c>
      <c r="B97" s="136" t="s">
        <v>204</v>
      </c>
      <c r="C97" s="387">
        <v>0</v>
      </c>
      <c r="D97" s="372"/>
    </row>
    <row r="98" spans="1:4" s="137" customFormat="1" ht="25.5" customHeight="1" x14ac:dyDescent="0.25">
      <c r="A98" s="381" t="s">
        <v>1412</v>
      </c>
      <c r="B98" s="131" t="s">
        <v>205</v>
      </c>
      <c r="C98" s="382">
        <f>SUM(C99:C102)</f>
        <v>0</v>
      </c>
      <c r="D98" s="373"/>
    </row>
    <row r="99" spans="1:4" s="126" customFormat="1" ht="25.5" customHeight="1" x14ac:dyDescent="0.25">
      <c r="A99" s="383" t="s">
        <v>1413</v>
      </c>
      <c r="B99" s="136" t="s">
        <v>206</v>
      </c>
      <c r="C99" s="387">
        <v>0</v>
      </c>
      <c r="D99" s="372"/>
    </row>
    <row r="100" spans="1:4" s="126" customFormat="1" ht="25.5" customHeight="1" x14ac:dyDescent="0.25">
      <c r="A100" s="383" t="s">
        <v>1414</v>
      </c>
      <c r="B100" s="136" t="s">
        <v>207</v>
      </c>
      <c r="C100" s="387">
        <v>0</v>
      </c>
      <c r="D100" s="372"/>
    </row>
    <row r="101" spans="1:4" s="126" customFormat="1" ht="25.5" customHeight="1" x14ac:dyDescent="0.25">
      <c r="A101" s="383" t="s">
        <v>1415</v>
      </c>
      <c r="B101" s="136" t="s">
        <v>208</v>
      </c>
      <c r="C101" s="387">
        <v>0</v>
      </c>
      <c r="D101" s="372"/>
    </row>
    <row r="102" spans="1:4" s="126" customFormat="1" ht="25.5" customHeight="1" x14ac:dyDescent="0.25">
      <c r="A102" s="383" t="s">
        <v>1416</v>
      </c>
      <c r="B102" s="136" t="s">
        <v>209</v>
      </c>
      <c r="C102" s="387">
        <v>0</v>
      </c>
      <c r="D102" s="372"/>
    </row>
    <row r="103" spans="1:4" s="134" customFormat="1" ht="25.5" customHeight="1" x14ac:dyDescent="0.25">
      <c r="A103" s="381" t="s">
        <v>1417</v>
      </c>
      <c r="B103" s="131" t="s">
        <v>210</v>
      </c>
      <c r="C103" s="382">
        <f>SUM(C104:C106)</f>
        <v>0</v>
      </c>
      <c r="D103" s="371"/>
    </row>
    <row r="104" spans="1:4" s="125" customFormat="1" ht="25.5" customHeight="1" x14ac:dyDescent="0.25">
      <c r="A104" s="383" t="s">
        <v>1576</v>
      </c>
      <c r="B104" s="138" t="s">
        <v>211</v>
      </c>
      <c r="C104" s="387">
        <v>0</v>
      </c>
      <c r="D104" s="369"/>
    </row>
    <row r="105" spans="1:4" s="125" customFormat="1" ht="25.5" customHeight="1" x14ac:dyDescent="0.25">
      <c r="A105" s="383" t="s">
        <v>1577</v>
      </c>
      <c r="B105" s="138" t="s">
        <v>212</v>
      </c>
      <c r="C105" s="387">
        <v>0</v>
      </c>
      <c r="D105" s="369"/>
    </row>
    <row r="106" spans="1:4" s="125" customFormat="1" ht="25.5" customHeight="1" x14ac:dyDescent="0.25">
      <c r="A106" s="383" t="s">
        <v>1578</v>
      </c>
      <c r="B106" s="138" t="s">
        <v>213</v>
      </c>
      <c r="C106" s="387">
        <v>0</v>
      </c>
      <c r="D106" s="369"/>
    </row>
    <row r="107" spans="1:4" s="134" customFormat="1" ht="25.5" customHeight="1" x14ac:dyDescent="0.25">
      <c r="A107" s="381" t="s">
        <v>1418</v>
      </c>
      <c r="B107" s="131" t="s">
        <v>1553</v>
      </c>
      <c r="C107" s="382">
        <f>SUM(C108:C110)</f>
        <v>0</v>
      </c>
      <c r="D107" s="371"/>
    </row>
    <row r="108" spans="1:4" s="125" customFormat="1" ht="25.5" customHeight="1" x14ac:dyDescent="0.25">
      <c r="A108" s="383" t="s">
        <v>1419</v>
      </c>
      <c r="B108" s="138" t="s">
        <v>214</v>
      </c>
      <c r="C108" s="387">
        <v>0</v>
      </c>
      <c r="D108" s="369"/>
    </row>
    <row r="109" spans="1:4" s="125" customFormat="1" ht="25.5" customHeight="1" x14ac:dyDescent="0.25">
      <c r="A109" s="383" t="s">
        <v>1420</v>
      </c>
      <c r="B109" s="138" t="s">
        <v>215</v>
      </c>
      <c r="C109" s="387">
        <v>0</v>
      </c>
      <c r="D109" s="369"/>
    </row>
    <row r="110" spans="1:4" s="125" customFormat="1" ht="25.5" customHeight="1" x14ac:dyDescent="0.25">
      <c r="A110" s="383" t="s">
        <v>1421</v>
      </c>
      <c r="B110" s="138" t="s">
        <v>216</v>
      </c>
      <c r="C110" s="387">
        <v>0</v>
      </c>
      <c r="D110" s="369"/>
    </row>
    <row r="111" spans="1:4" s="134" customFormat="1" ht="25.5" customHeight="1" x14ac:dyDescent="0.25">
      <c r="A111" s="381" t="s">
        <v>1422</v>
      </c>
      <c r="B111" s="131" t="s">
        <v>1557</v>
      </c>
      <c r="C111" s="382">
        <f>SUM(C112:C114)</f>
        <v>0</v>
      </c>
      <c r="D111" s="371"/>
    </row>
    <row r="112" spans="1:4" s="125" customFormat="1" ht="25.5" customHeight="1" x14ac:dyDescent="0.25">
      <c r="A112" s="383" t="s">
        <v>1423</v>
      </c>
      <c r="B112" s="138" t="s">
        <v>1558</v>
      </c>
      <c r="C112" s="387">
        <v>0</v>
      </c>
      <c r="D112" s="369"/>
    </row>
    <row r="113" spans="1:4" s="125" customFormat="1" ht="38.25" customHeight="1" x14ac:dyDescent="0.25">
      <c r="A113" s="383" t="s">
        <v>1424</v>
      </c>
      <c r="B113" s="138" t="s">
        <v>1560</v>
      </c>
      <c r="C113" s="387">
        <v>0</v>
      </c>
      <c r="D113" s="369"/>
    </row>
    <row r="114" spans="1:4" s="125" customFormat="1" ht="35.25" customHeight="1" x14ac:dyDescent="0.25">
      <c r="A114" s="383" t="s">
        <v>1425</v>
      </c>
      <c r="B114" s="138" t="s">
        <v>1559</v>
      </c>
      <c r="C114" s="387">
        <v>0</v>
      </c>
      <c r="D114" s="369"/>
    </row>
    <row r="115" spans="1:4" s="134" customFormat="1" ht="25.5" customHeight="1" x14ac:dyDescent="0.25">
      <c r="A115" s="381" t="s">
        <v>1426</v>
      </c>
      <c r="B115" s="131" t="s">
        <v>217</v>
      </c>
      <c r="C115" s="382">
        <f>SUM(C116:C119)</f>
        <v>0</v>
      </c>
      <c r="D115" s="371"/>
    </row>
    <row r="116" spans="1:4" s="125" customFormat="1" ht="25.5" customHeight="1" x14ac:dyDescent="0.25">
      <c r="A116" s="383" t="s">
        <v>1427</v>
      </c>
      <c r="B116" s="113" t="s">
        <v>218</v>
      </c>
      <c r="C116" s="387">
        <v>0</v>
      </c>
      <c r="D116" s="369"/>
    </row>
    <row r="117" spans="1:4" s="125" customFormat="1" ht="25.5" customHeight="1" x14ac:dyDescent="0.25">
      <c r="A117" s="383" t="s">
        <v>1428</v>
      </c>
      <c r="B117" s="113" t="s">
        <v>219</v>
      </c>
      <c r="C117" s="387">
        <v>0</v>
      </c>
      <c r="D117" s="369"/>
    </row>
    <row r="118" spans="1:4" s="125" customFormat="1" ht="25.5" customHeight="1" x14ac:dyDescent="0.25">
      <c r="A118" s="383" t="s">
        <v>1429</v>
      </c>
      <c r="B118" s="113" t="s">
        <v>220</v>
      </c>
      <c r="C118" s="387">
        <v>0</v>
      </c>
      <c r="D118" s="369"/>
    </row>
    <row r="119" spans="1:4" s="125" customFormat="1" ht="25.5" customHeight="1" x14ac:dyDescent="0.25">
      <c r="A119" s="383" t="s">
        <v>1430</v>
      </c>
      <c r="B119" s="113" t="s">
        <v>221</v>
      </c>
      <c r="C119" s="387">
        <v>0</v>
      </c>
      <c r="D119" s="369"/>
    </row>
    <row r="120" spans="1:4" s="134" customFormat="1" ht="33.75" customHeight="1" x14ac:dyDescent="0.25">
      <c r="A120" s="381" t="s">
        <v>1431</v>
      </c>
      <c r="B120" s="131" t="s">
        <v>222</v>
      </c>
      <c r="C120" s="382">
        <f>SUM(C121:C126)</f>
        <v>0</v>
      </c>
      <c r="D120" s="371"/>
    </row>
    <row r="121" spans="1:4" s="125" customFormat="1" ht="25.5" customHeight="1" x14ac:dyDescent="0.25">
      <c r="A121" s="383" t="s">
        <v>1432</v>
      </c>
      <c r="B121" s="113" t="s">
        <v>223</v>
      </c>
      <c r="C121" s="387">
        <v>0</v>
      </c>
      <c r="D121" s="369"/>
    </row>
    <row r="122" spans="1:4" s="125" customFormat="1" ht="25.5" customHeight="1" x14ac:dyDescent="0.25">
      <c r="A122" s="383" t="s">
        <v>1433</v>
      </c>
      <c r="B122" s="113" t="s">
        <v>224</v>
      </c>
      <c r="C122" s="387">
        <v>0</v>
      </c>
      <c r="D122" s="369"/>
    </row>
    <row r="123" spans="1:4" s="125" customFormat="1" ht="25.5" customHeight="1" x14ac:dyDescent="0.25">
      <c r="A123" s="383" t="s">
        <v>1434</v>
      </c>
      <c r="B123" s="113" t="s">
        <v>225</v>
      </c>
      <c r="C123" s="387">
        <v>0</v>
      </c>
      <c r="D123" s="369"/>
    </row>
    <row r="124" spans="1:4" s="125" customFormat="1" ht="25.5" customHeight="1" x14ac:dyDescent="0.25">
      <c r="A124" s="383" t="s">
        <v>1435</v>
      </c>
      <c r="B124" s="113" t="s">
        <v>226</v>
      </c>
      <c r="C124" s="387">
        <v>0</v>
      </c>
      <c r="D124" s="369"/>
    </row>
    <row r="125" spans="1:4" s="125" customFormat="1" ht="25.5" customHeight="1" x14ac:dyDescent="0.25">
      <c r="A125" s="383" t="s">
        <v>1436</v>
      </c>
      <c r="B125" s="113" t="s">
        <v>227</v>
      </c>
      <c r="C125" s="387">
        <v>0</v>
      </c>
      <c r="D125" s="369"/>
    </row>
    <row r="126" spans="1:4" s="125" customFormat="1" ht="25.5" customHeight="1" x14ac:dyDescent="0.25">
      <c r="A126" s="383" t="s">
        <v>1561</v>
      </c>
      <c r="B126" s="113" t="s">
        <v>209</v>
      </c>
      <c r="C126" s="387">
        <v>0</v>
      </c>
      <c r="D126" s="369"/>
    </row>
    <row r="127" spans="1:4" s="134" customFormat="1" ht="25.5" customHeight="1" x14ac:dyDescent="0.25">
      <c r="A127" s="381" t="s">
        <v>1437</v>
      </c>
      <c r="B127" s="131" t="s">
        <v>1554</v>
      </c>
      <c r="C127" s="382">
        <f>SUM(C128:C135)</f>
        <v>0</v>
      </c>
      <c r="D127" s="371"/>
    </row>
    <row r="128" spans="1:4" s="125" customFormat="1" ht="25.5" customHeight="1" x14ac:dyDescent="0.25">
      <c r="A128" s="383" t="s">
        <v>1438</v>
      </c>
      <c r="B128" s="113" t="s">
        <v>228</v>
      </c>
      <c r="C128" s="387">
        <v>0</v>
      </c>
      <c r="D128" s="369"/>
    </row>
    <row r="129" spans="1:4" s="125" customFormat="1" ht="25.5" customHeight="1" x14ac:dyDescent="0.25">
      <c r="A129" s="383" t="s">
        <v>1439</v>
      </c>
      <c r="B129" s="113" t="s">
        <v>229</v>
      </c>
      <c r="C129" s="387">
        <v>0</v>
      </c>
      <c r="D129" s="369"/>
    </row>
    <row r="130" spans="1:4" s="125" customFormat="1" ht="25.5" customHeight="1" x14ac:dyDescent="0.25">
      <c r="A130" s="383" t="s">
        <v>1440</v>
      </c>
      <c r="B130" s="113" t="s">
        <v>230</v>
      </c>
      <c r="C130" s="387">
        <v>0</v>
      </c>
      <c r="D130" s="369"/>
    </row>
    <row r="131" spans="1:4" s="125" customFormat="1" ht="25.5" customHeight="1" x14ac:dyDescent="0.25">
      <c r="A131" s="383" t="s">
        <v>1441</v>
      </c>
      <c r="B131" s="113" t="s">
        <v>231</v>
      </c>
      <c r="C131" s="387">
        <v>0</v>
      </c>
      <c r="D131" s="369"/>
    </row>
    <row r="132" spans="1:4" s="125" customFormat="1" ht="25.5" customHeight="1" x14ac:dyDescent="0.25">
      <c r="A132" s="383" t="s">
        <v>1442</v>
      </c>
      <c r="B132" s="113" t="s">
        <v>232</v>
      </c>
      <c r="C132" s="387">
        <v>0</v>
      </c>
      <c r="D132" s="369"/>
    </row>
    <row r="133" spans="1:4" s="125" customFormat="1" ht="25.5" customHeight="1" x14ac:dyDescent="0.25">
      <c r="A133" s="383" t="s">
        <v>1443</v>
      </c>
      <c r="B133" s="113" t="s">
        <v>233</v>
      </c>
      <c r="C133" s="387">
        <v>0</v>
      </c>
      <c r="D133" s="369"/>
    </row>
    <row r="134" spans="1:4" s="125" customFormat="1" ht="25.5" customHeight="1" x14ac:dyDescent="0.25">
      <c r="A134" s="383" t="s">
        <v>1444</v>
      </c>
      <c r="B134" s="113" t="s">
        <v>234</v>
      </c>
      <c r="C134" s="387">
        <v>0</v>
      </c>
      <c r="D134" s="369"/>
    </row>
    <row r="135" spans="1:4" s="125" customFormat="1" ht="25.5" customHeight="1" x14ac:dyDescent="0.25">
      <c r="A135" s="383" t="s">
        <v>1562</v>
      </c>
      <c r="B135" s="113" t="s">
        <v>235</v>
      </c>
      <c r="C135" s="387">
        <v>0</v>
      </c>
      <c r="D135" s="369"/>
    </row>
    <row r="136" spans="1:4" s="134" customFormat="1" ht="25.5" customHeight="1" x14ac:dyDescent="0.25">
      <c r="A136" s="381" t="s">
        <v>1445</v>
      </c>
      <c r="B136" s="131" t="s">
        <v>236</v>
      </c>
      <c r="C136" s="382">
        <f>SUM(C137:C144)</f>
        <v>0</v>
      </c>
      <c r="D136" s="371"/>
    </row>
    <row r="137" spans="1:4" s="125" customFormat="1" ht="25.5" customHeight="1" x14ac:dyDescent="0.25">
      <c r="A137" s="383" t="s">
        <v>1446</v>
      </c>
      <c r="B137" s="113" t="s">
        <v>237</v>
      </c>
      <c r="C137" s="387">
        <v>0</v>
      </c>
      <c r="D137" s="369"/>
    </row>
    <row r="138" spans="1:4" s="125" customFormat="1" ht="25.5" customHeight="1" x14ac:dyDescent="0.25">
      <c r="A138" s="383" t="s">
        <v>1447</v>
      </c>
      <c r="B138" s="113" t="s">
        <v>238</v>
      </c>
      <c r="C138" s="387">
        <v>0</v>
      </c>
      <c r="D138" s="369"/>
    </row>
    <row r="139" spans="1:4" s="125" customFormat="1" ht="25.5" customHeight="1" x14ac:dyDescent="0.25">
      <c r="A139" s="383" t="s">
        <v>1448</v>
      </c>
      <c r="B139" s="113" t="s">
        <v>239</v>
      </c>
      <c r="C139" s="387">
        <v>0</v>
      </c>
      <c r="D139" s="369"/>
    </row>
    <row r="140" spans="1:4" s="125" customFormat="1" ht="25.5" customHeight="1" x14ac:dyDescent="0.25">
      <c r="A140" s="383" t="s">
        <v>1563</v>
      </c>
      <c r="B140" s="113" t="s">
        <v>240</v>
      </c>
      <c r="C140" s="387">
        <v>0</v>
      </c>
      <c r="D140" s="369"/>
    </row>
    <row r="141" spans="1:4" s="125" customFormat="1" ht="25.5" customHeight="1" x14ac:dyDescent="0.25">
      <c r="A141" s="383" t="s">
        <v>1564</v>
      </c>
      <c r="B141" s="113" t="s">
        <v>241</v>
      </c>
      <c r="C141" s="387">
        <v>0</v>
      </c>
      <c r="D141" s="369"/>
    </row>
    <row r="142" spans="1:4" s="125" customFormat="1" ht="25.5" customHeight="1" x14ac:dyDescent="0.25">
      <c r="A142" s="383" t="s">
        <v>1565</v>
      </c>
      <c r="B142" s="113" t="s">
        <v>242</v>
      </c>
      <c r="C142" s="387">
        <v>0</v>
      </c>
      <c r="D142" s="369"/>
    </row>
    <row r="143" spans="1:4" s="125" customFormat="1" ht="25.5" customHeight="1" x14ac:dyDescent="0.25">
      <c r="A143" s="383" t="s">
        <v>1566</v>
      </c>
      <c r="B143" s="113" t="s">
        <v>243</v>
      </c>
      <c r="C143" s="387">
        <v>0</v>
      </c>
      <c r="D143" s="369"/>
    </row>
    <row r="144" spans="1:4" s="125" customFormat="1" ht="25.5" customHeight="1" x14ac:dyDescent="0.25">
      <c r="A144" s="383" t="s">
        <v>1567</v>
      </c>
      <c r="B144" s="113" t="s">
        <v>244</v>
      </c>
      <c r="C144" s="387">
        <v>0</v>
      </c>
      <c r="D144" s="369"/>
    </row>
    <row r="145" spans="1:4" s="134" customFormat="1" ht="25.5" customHeight="1" x14ac:dyDescent="0.25">
      <c r="A145" s="381" t="s">
        <v>1449</v>
      </c>
      <c r="B145" s="131" t="s">
        <v>245</v>
      </c>
      <c r="C145" s="382">
        <f>SUM(C146:C148)</f>
        <v>0</v>
      </c>
      <c r="D145" s="371"/>
    </row>
    <row r="146" spans="1:4" s="125" customFormat="1" ht="25.5" customHeight="1" x14ac:dyDescent="0.25">
      <c r="A146" s="383" t="s">
        <v>1450</v>
      </c>
      <c r="B146" s="113" t="s">
        <v>246</v>
      </c>
      <c r="C146" s="387">
        <v>0</v>
      </c>
      <c r="D146" s="369"/>
    </row>
    <row r="147" spans="1:4" s="125" customFormat="1" ht="25.5" customHeight="1" x14ac:dyDescent="0.25">
      <c r="A147" s="383" t="s">
        <v>1579</v>
      </c>
      <c r="B147" s="113" t="s">
        <v>247</v>
      </c>
      <c r="C147" s="387">
        <v>0</v>
      </c>
      <c r="D147" s="369"/>
    </row>
    <row r="148" spans="1:4" s="125" customFormat="1" ht="25.5" customHeight="1" x14ac:dyDescent="0.25">
      <c r="A148" s="383" t="s">
        <v>1451</v>
      </c>
      <c r="B148" s="113" t="s">
        <v>248</v>
      </c>
      <c r="C148" s="387">
        <v>0</v>
      </c>
      <c r="D148" s="369"/>
    </row>
    <row r="149" spans="1:4" s="134" customFormat="1" ht="25.5" customHeight="1" x14ac:dyDescent="0.25">
      <c r="A149" s="381" t="s">
        <v>1452</v>
      </c>
      <c r="B149" s="131" t="s">
        <v>249</v>
      </c>
      <c r="C149" s="382">
        <f>SUM(C150:C152)</f>
        <v>0</v>
      </c>
      <c r="D149" s="371"/>
    </row>
    <row r="150" spans="1:4" s="125" customFormat="1" ht="25.5" customHeight="1" x14ac:dyDescent="0.25">
      <c r="A150" s="383" t="s">
        <v>1453</v>
      </c>
      <c r="B150" s="113" t="s">
        <v>250</v>
      </c>
      <c r="C150" s="387">
        <v>0</v>
      </c>
      <c r="D150" s="369"/>
    </row>
    <row r="151" spans="1:4" s="125" customFormat="1" ht="25.5" customHeight="1" x14ac:dyDescent="0.25">
      <c r="A151" s="383" t="s">
        <v>1454</v>
      </c>
      <c r="B151" s="113" t="s">
        <v>251</v>
      </c>
      <c r="C151" s="387">
        <v>0</v>
      </c>
      <c r="D151" s="369"/>
    </row>
    <row r="152" spans="1:4" s="125" customFormat="1" ht="25.5" customHeight="1" x14ac:dyDescent="0.25">
      <c r="A152" s="383" t="s">
        <v>1455</v>
      </c>
      <c r="B152" s="113" t="s">
        <v>252</v>
      </c>
      <c r="C152" s="387">
        <v>0</v>
      </c>
      <c r="D152" s="369"/>
    </row>
    <row r="153" spans="1:4" s="122" customFormat="1" ht="25.5" customHeight="1" x14ac:dyDescent="0.25">
      <c r="A153" s="381" t="s">
        <v>1568</v>
      </c>
      <c r="B153" s="131" t="s">
        <v>253</v>
      </c>
      <c r="C153" s="382">
        <f>SUM(C154:C159)</f>
        <v>0</v>
      </c>
      <c r="D153" s="363"/>
    </row>
    <row r="154" spans="1:4" s="125" customFormat="1" ht="25.5" customHeight="1" x14ac:dyDescent="0.25">
      <c r="A154" s="383" t="s">
        <v>1569</v>
      </c>
      <c r="B154" s="113" t="s">
        <v>254</v>
      </c>
      <c r="C154" s="387">
        <v>0</v>
      </c>
      <c r="D154" s="369"/>
    </row>
    <row r="155" spans="1:4" s="125" customFormat="1" ht="25.5" customHeight="1" x14ac:dyDescent="0.25">
      <c r="A155" s="383" t="s">
        <v>1570</v>
      </c>
      <c r="B155" s="113" t="s">
        <v>255</v>
      </c>
      <c r="C155" s="387">
        <v>0</v>
      </c>
      <c r="D155" s="369"/>
    </row>
    <row r="156" spans="1:4" s="125" customFormat="1" ht="25.5" customHeight="1" x14ac:dyDescent="0.25">
      <c r="A156" s="383" t="s">
        <v>1571</v>
      </c>
      <c r="B156" s="113" t="s">
        <v>256</v>
      </c>
      <c r="C156" s="387">
        <v>0</v>
      </c>
      <c r="D156" s="369"/>
    </row>
    <row r="157" spans="1:4" s="125" customFormat="1" ht="25.5" customHeight="1" x14ac:dyDescent="0.25">
      <c r="A157" s="383" t="s">
        <v>1572</v>
      </c>
      <c r="B157" s="113" t="s">
        <v>257</v>
      </c>
      <c r="C157" s="387">
        <v>0</v>
      </c>
      <c r="D157" s="369"/>
    </row>
    <row r="158" spans="1:4" s="125" customFormat="1" ht="25.5" customHeight="1" x14ac:dyDescent="0.25">
      <c r="A158" s="383" t="s">
        <v>1573</v>
      </c>
      <c r="B158" s="113" t="s">
        <v>258</v>
      </c>
      <c r="C158" s="387">
        <v>0</v>
      </c>
      <c r="D158" s="369"/>
    </row>
    <row r="159" spans="1:4" s="125" customFormat="1" ht="25.5" customHeight="1" x14ac:dyDescent="0.25">
      <c r="A159" s="383" t="s">
        <v>1574</v>
      </c>
      <c r="B159" s="113" t="s">
        <v>259</v>
      </c>
      <c r="C159" s="387">
        <v>0</v>
      </c>
      <c r="D159" s="369"/>
    </row>
    <row r="160" spans="1:4" s="122" customFormat="1" ht="25.5" customHeight="1" x14ac:dyDescent="0.25">
      <c r="A160" s="379">
        <v>4.4000000000000004</v>
      </c>
      <c r="B160" s="133" t="s">
        <v>260</v>
      </c>
      <c r="C160" s="380">
        <f>C161</f>
        <v>0</v>
      </c>
      <c r="D160" s="363"/>
    </row>
    <row r="161" spans="1:4" s="122" customFormat="1" ht="25.5" customHeight="1" x14ac:dyDescent="0.25">
      <c r="A161" s="381" t="s">
        <v>1456</v>
      </c>
      <c r="B161" s="131" t="s">
        <v>261</v>
      </c>
      <c r="C161" s="382">
        <f>SUM(C162:C166)</f>
        <v>0</v>
      </c>
      <c r="D161" s="363"/>
    </row>
    <row r="162" spans="1:4" s="125" customFormat="1" ht="25.5" customHeight="1" x14ac:dyDescent="0.25">
      <c r="A162" s="383" t="s">
        <v>1457</v>
      </c>
      <c r="B162" s="138" t="s">
        <v>262</v>
      </c>
      <c r="C162" s="387">
        <v>0</v>
      </c>
      <c r="D162" s="369"/>
    </row>
    <row r="163" spans="1:4" s="125" customFormat="1" ht="25.5" customHeight="1" x14ac:dyDescent="0.25">
      <c r="A163" s="383" t="s">
        <v>1458</v>
      </c>
      <c r="B163" s="138" t="s">
        <v>263</v>
      </c>
      <c r="C163" s="387">
        <v>0</v>
      </c>
      <c r="D163" s="369"/>
    </row>
    <row r="164" spans="1:4" s="125" customFormat="1" ht="25.5" customHeight="1" x14ac:dyDescent="0.25">
      <c r="A164" s="383" t="s">
        <v>1459</v>
      </c>
      <c r="B164" s="138" t="s">
        <v>264</v>
      </c>
      <c r="C164" s="387">
        <v>0</v>
      </c>
      <c r="D164" s="369"/>
    </row>
    <row r="165" spans="1:4" s="125" customFormat="1" ht="25.5" customHeight="1" x14ac:dyDescent="0.25">
      <c r="A165" s="383" t="s">
        <v>1460</v>
      </c>
      <c r="B165" s="138" t="s">
        <v>265</v>
      </c>
      <c r="C165" s="387">
        <v>0</v>
      </c>
      <c r="D165" s="369"/>
    </row>
    <row r="166" spans="1:4" s="125" customFormat="1" ht="25.5" customHeight="1" x14ac:dyDescent="0.25">
      <c r="A166" s="383" t="s">
        <v>1461</v>
      </c>
      <c r="B166" s="138" t="s">
        <v>266</v>
      </c>
      <c r="C166" s="387">
        <v>0</v>
      </c>
      <c r="D166" s="369"/>
    </row>
    <row r="167" spans="1:4" s="134" customFormat="1" ht="25.5" customHeight="1" x14ac:dyDescent="0.25">
      <c r="A167" s="379">
        <v>4.5</v>
      </c>
      <c r="B167" s="111" t="s">
        <v>267</v>
      </c>
      <c r="C167" s="380">
        <f>C168+C170+C172+C174+C178</f>
        <v>0</v>
      </c>
      <c r="D167" s="371"/>
    </row>
    <row r="168" spans="1:4" s="134" customFormat="1" ht="25.5" customHeight="1" x14ac:dyDescent="0.25">
      <c r="A168" s="381" t="s">
        <v>1462</v>
      </c>
      <c r="B168" s="130" t="s">
        <v>144</v>
      </c>
      <c r="C168" s="382">
        <f>SUM(C169)</f>
        <v>0</v>
      </c>
      <c r="D168" s="371"/>
    </row>
    <row r="169" spans="1:4" s="125" customFormat="1" ht="25.5" customHeight="1" x14ac:dyDescent="0.25">
      <c r="A169" s="383" t="s">
        <v>1463</v>
      </c>
      <c r="B169" s="113" t="s">
        <v>145</v>
      </c>
      <c r="C169" s="387">
        <v>0</v>
      </c>
      <c r="D169" s="369"/>
    </row>
    <row r="170" spans="1:4" s="134" customFormat="1" ht="25.5" customHeight="1" x14ac:dyDescent="0.25">
      <c r="A170" s="381" t="s">
        <v>1464</v>
      </c>
      <c r="B170" s="131" t="s">
        <v>146</v>
      </c>
      <c r="C170" s="382">
        <f>SUM(C171)</f>
        <v>0</v>
      </c>
      <c r="D170" s="371"/>
    </row>
    <row r="171" spans="1:4" s="125" customFormat="1" ht="25.5" customHeight="1" x14ac:dyDescent="0.25">
      <c r="A171" s="383" t="s">
        <v>1465</v>
      </c>
      <c r="B171" s="113" t="s">
        <v>147</v>
      </c>
      <c r="C171" s="387">
        <v>0</v>
      </c>
      <c r="D171" s="369"/>
    </row>
    <row r="172" spans="1:4" s="134" customFormat="1" ht="25.5" customHeight="1" x14ac:dyDescent="0.25">
      <c r="A172" s="381" t="s">
        <v>1466</v>
      </c>
      <c r="B172" s="131" t="s">
        <v>148</v>
      </c>
      <c r="C172" s="382">
        <f>SUM(C173)</f>
        <v>0</v>
      </c>
      <c r="D172" s="371"/>
    </row>
    <row r="173" spans="1:4" s="125" customFormat="1" ht="25.5" customHeight="1" x14ac:dyDescent="0.25">
      <c r="A173" s="383" t="s">
        <v>1467</v>
      </c>
      <c r="B173" s="113" t="s">
        <v>149</v>
      </c>
      <c r="C173" s="387">
        <v>0</v>
      </c>
      <c r="D173" s="369"/>
    </row>
    <row r="174" spans="1:4" s="134" customFormat="1" ht="25.5" customHeight="1" x14ac:dyDescent="0.25">
      <c r="A174" s="381" t="s">
        <v>1468</v>
      </c>
      <c r="B174" s="131" t="s">
        <v>150</v>
      </c>
      <c r="C174" s="382">
        <f>SUM(C175:C177)</f>
        <v>0</v>
      </c>
      <c r="D174" s="371"/>
    </row>
    <row r="175" spans="1:4" s="125" customFormat="1" ht="25.5" customHeight="1" x14ac:dyDescent="0.25">
      <c r="A175" s="383" t="s">
        <v>1469</v>
      </c>
      <c r="B175" s="113" t="s">
        <v>151</v>
      </c>
      <c r="C175" s="387">
        <v>0</v>
      </c>
      <c r="D175" s="369"/>
    </row>
    <row r="176" spans="1:4" s="125" customFormat="1" ht="25.5" customHeight="1" x14ac:dyDescent="0.25">
      <c r="A176" s="383" t="s">
        <v>1470</v>
      </c>
      <c r="B176" s="113" t="s">
        <v>152</v>
      </c>
      <c r="C176" s="387">
        <v>0</v>
      </c>
      <c r="D176" s="369"/>
    </row>
    <row r="177" spans="1:4" s="125" customFormat="1" ht="25.5" customHeight="1" x14ac:dyDescent="0.25">
      <c r="A177" s="383" t="s">
        <v>1471</v>
      </c>
      <c r="B177" s="113" t="s">
        <v>153</v>
      </c>
      <c r="C177" s="387">
        <v>0</v>
      </c>
      <c r="D177" s="369"/>
    </row>
    <row r="178" spans="1:4" s="134" customFormat="1" ht="25.5" customHeight="1" x14ac:dyDescent="0.25">
      <c r="A178" s="381" t="s">
        <v>1472</v>
      </c>
      <c r="B178" s="131" t="s">
        <v>154</v>
      </c>
      <c r="C178" s="382">
        <f>SUM(C179)</f>
        <v>0</v>
      </c>
      <c r="D178" s="371"/>
    </row>
    <row r="179" spans="1:4" s="125" customFormat="1" ht="25.5" customHeight="1" x14ac:dyDescent="0.25">
      <c r="A179" s="383" t="s">
        <v>1473</v>
      </c>
      <c r="B179" s="113" t="s">
        <v>155</v>
      </c>
      <c r="C179" s="387">
        <v>0</v>
      </c>
      <c r="D179" s="369"/>
    </row>
    <row r="180" spans="1:4" s="134" customFormat="1" ht="25.5" customHeight="1" x14ac:dyDescent="0.25">
      <c r="A180" s="399">
        <v>5</v>
      </c>
      <c r="B180" s="402" t="s">
        <v>22</v>
      </c>
      <c r="C180" s="403">
        <f>C181+C203+C206</f>
        <v>0</v>
      </c>
      <c r="D180" s="371"/>
    </row>
    <row r="181" spans="1:4" s="134" customFormat="1" ht="25.5" customHeight="1" x14ac:dyDescent="0.25">
      <c r="A181" s="379">
        <v>5.0999999999999996</v>
      </c>
      <c r="B181" s="133" t="s">
        <v>268</v>
      </c>
      <c r="C181" s="380">
        <f>C182+C188+C193</f>
        <v>0</v>
      </c>
      <c r="D181" s="371"/>
    </row>
    <row r="182" spans="1:4" s="134" customFormat="1" ht="35.25" customHeight="1" x14ac:dyDescent="0.25">
      <c r="A182" s="381" t="s">
        <v>1474</v>
      </c>
      <c r="B182" s="131" t="s">
        <v>269</v>
      </c>
      <c r="C182" s="382">
        <f>SUM(C183:C187)</f>
        <v>0</v>
      </c>
      <c r="D182" s="371"/>
    </row>
    <row r="183" spans="1:4" s="125" customFormat="1" ht="25.5" customHeight="1" x14ac:dyDescent="0.25">
      <c r="A183" s="383" t="s">
        <v>1475</v>
      </c>
      <c r="B183" s="113" t="s">
        <v>181</v>
      </c>
      <c r="C183" s="387">
        <v>0</v>
      </c>
      <c r="D183" s="369"/>
    </row>
    <row r="184" spans="1:4" s="125" customFormat="1" ht="25.5" customHeight="1" x14ac:dyDescent="0.25">
      <c r="A184" s="383" t="s">
        <v>1476</v>
      </c>
      <c r="B184" s="113" t="s">
        <v>182</v>
      </c>
      <c r="C184" s="387">
        <v>0</v>
      </c>
      <c r="D184" s="369"/>
    </row>
    <row r="185" spans="1:4" s="125" customFormat="1" ht="25.5" customHeight="1" x14ac:dyDescent="0.25">
      <c r="A185" s="383" t="s">
        <v>1477</v>
      </c>
      <c r="B185" s="113" t="s">
        <v>183</v>
      </c>
      <c r="C185" s="387">
        <v>0</v>
      </c>
      <c r="D185" s="369"/>
    </row>
    <row r="186" spans="1:4" s="125" customFormat="1" ht="25.5" customHeight="1" x14ac:dyDescent="0.25">
      <c r="A186" s="383" t="s">
        <v>1478</v>
      </c>
      <c r="B186" s="113" t="s">
        <v>184</v>
      </c>
      <c r="C186" s="387">
        <v>0</v>
      </c>
      <c r="D186" s="369"/>
    </row>
    <row r="187" spans="1:4" s="125" customFormat="1" ht="25.5" customHeight="1" x14ac:dyDescent="0.25">
      <c r="A187" s="383" t="s">
        <v>1479</v>
      </c>
      <c r="B187" s="113" t="s">
        <v>185</v>
      </c>
      <c r="C187" s="387">
        <v>0</v>
      </c>
      <c r="D187" s="369"/>
    </row>
    <row r="188" spans="1:4" s="134" customFormat="1" ht="25.5" customHeight="1" x14ac:dyDescent="0.25">
      <c r="A188" s="381" t="s">
        <v>1480</v>
      </c>
      <c r="B188" s="131" t="s">
        <v>270</v>
      </c>
      <c r="C188" s="390">
        <f>SUM(C189:C192)</f>
        <v>0</v>
      </c>
      <c r="D188" s="371"/>
    </row>
    <row r="189" spans="1:4" s="125" customFormat="1" ht="25.5" customHeight="1" x14ac:dyDescent="0.25">
      <c r="A189" s="383" t="s">
        <v>1481</v>
      </c>
      <c r="B189" s="113" t="s">
        <v>176</v>
      </c>
      <c r="C189" s="387">
        <v>0</v>
      </c>
      <c r="D189" s="369"/>
    </row>
    <row r="190" spans="1:4" s="125" customFormat="1" ht="25.5" customHeight="1" x14ac:dyDescent="0.25">
      <c r="A190" s="383" t="s">
        <v>1482</v>
      </c>
      <c r="B190" s="113" t="s">
        <v>177</v>
      </c>
      <c r="C190" s="387">
        <v>0</v>
      </c>
      <c r="D190" s="369"/>
    </row>
    <row r="191" spans="1:4" s="125" customFormat="1" ht="25.5" customHeight="1" x14ac:dyDescent="0.25">
      <c r="A191" s="383" t="s">
        <v>1483</v>
      </c>
      <c r="B191" s="113" t="s">
        <v>178</v>
      </c>
      <c r="C191" s="387">
        <v>0</v>
      </c>
      <c r="D191" s="369"/>
    </row>
    <row r="192" spans="1:4" s="125" customFormat="1" ht="25.5" customHeight="1" x14ac:dyDescent="0.25">
      <c r="A192" s="383" t="s">
        <v>1484</v>
      </c>
      <c r="B192" s="113" t="s">
        <v>179</v>
      </c>
      <c r="C192" s="387">
        <v>0</v>
      </c>
      <c r="D192" s="369"/>
    </row>
    <row r="193" spans="1:4" s="134" customFormat="1" ht="25.5" customHeight="1" x14ac:dyDescent="0.25">
      <c r="A193" s="381" t="s">
        <v>1485</v>
      </c>
      <c r="B193" s="131" t="s">
        <v>271</v>
      </c>
      <c r="C193" s="382">
        <f>SUM(C194:C202)</f>
        <v>0</v>
      </c>
      <c r="D193" s="371"/>
    </row>
    <row r="194" spans="1:4" s="125" customFormat="1" ht="25.5" customHeight="1" x14ac:dyDescent="0.25">
      <c r="A194" s="383" t="s">
        <v>1486</v>
      </c>
      <c r="B194" s="138" t="s">
        <v>272</v>
      </c>
      <c r="C194" s="387">
        <v>0</v>
      </c>
      <c r="D194" s="369"/>
    </row>
    <row r="195" spans="1:4" s="125" customFormat="1" ht="25.5" customHeight="1" x14ac:dyDescent="0.25">
      <c r="A195" s="383" t="s">
        <v>1487</v>
      </c>
      <c r="B195" s="138" t="s">
        <v>273</v>
      </c>
      <c r="C195" s="387">
        <v>0</v>
      </c>
      <c r="D195" s="369"/>
    </row>
    <row r="196" spans="1:4" s="125" customFormat="1" ht="25.5" customHeight="1" x14ac:dyDescent="0.25">
      <c r="A196" s="383" t="s">
        <v>1488</v>
      </c>
      <c r="B196" s="138" t="s">
        <v>274</v>
      </c>
      <c r="C196" s="387">
        <v>0</v>
      </c>
      <c r="D196" s="369"/>
    </row>
    <row r="197" spans="1:4" s="125" customFormat="1" ht="25.5" customHeight="1" x14ac:dyDescent="0.25">
      <c r="A197" s="383" t="s">
        <v>1489</v>
      </c>
      <c r="B197" s="138" t="s">
        <v>275</v>
      </c>
      <c r="C197" s="387">
        <v>0</v>
      </c>
      <c r="D197" s="369"/>
    </row>
    <row r="198" spans="1:4" s="125" customFormat="1" ht="25.5" customHeight="1" x14ac:dyDescent="0.25">
      <c r="A198" s="383" t="s">
        <v>1490</v>
      </c>
      <c r="B198" s="138" t="s">
        <v>276</v>
      </c>
      <c r="C198" s="387">
        <v>0</v>
      </c>
      <c r="D198" s="369"/>
    </row>
    <row r="199" spans="1:4" s="125" customFormat="1" ht="25.5" customHeight="1" x14ac:dyDescent="0.25">
      <c r="A199" s="383" t="s">
        <v>1491</v>
      </c>
      <c r="B199" s="138" t="s">
        <v>277</v>
      </c>
      <c r="C199" s="387">
        <v>0</v>
      </c>
      <c r="D199" s="369"/>
    </row>
    <row r="200" spans="1:4" s="125" customFormat="1" ht="25.5" customHeight="1" x14ac:dyDescent="0.25">
      <c r="A200" s="383" t="s">
        <v>1492</v>
      </c>
      <c r="B200" s="138" t="s">
        <v>278</v>
      </c>
      <c r="C200" s="387">
        <v>0</v>
      </c>
      <c r="D200" s="369"/>
    </row>
    <row r="201" spans="1:4" s="125" customFormat="1" ht="25.5" customHeight="1" x14ac:dyDescent="0.25">
      <c r="A201" s="383" t="s">
        <v>1493</v>
      </c>
      <c r="B201" s="138" t="s">
        <v>279</v>
      </c>
      <c r="C201" s="387">
        <v>0</v>
      </c>
      <c r="D201" s="369"/>
    </row>
    <row r="202" spans="1:4" s="125" customFormat="1" ht="25.5" customHeight="1" x14ac:dyDescent="0.25">
      <c r="A202" s="383" t="s">
        <v>1580</v>
      </c>
      <c r="B202" s="138" t="s">
        <v>280</v>
      </c>
      <c r="C202" s="387">
        <v>0</v>
      </c>
      <c r="D202" s="369"/>
    </row>
    <row r="203" spans="1:4" s="134" customFormat="1" ht="25.5" customHeight="1" x14ac:dyDescent="0.25">
      <c r="A203" s="379">
        <v>5.2</v>
      </c>
      <c r="B203" s="133" t="s">
        <v>281</v>
      </c>
      <c r="C203" s="380">
        <f>C204</f>
        <v>0</v>
      </c>
      <c r="D203" s="371"/>
    </row>
    <row r="204" spans="1:4" s="134" customFormat="1" ht="25.5" customHeight="1" x14ac:dyDescent="0.25">
      <c r="A204" s="381" t="s">
        <v>1494</v>
      </c>
      <c r="B204" s="131" t="s">
        <v>23</v>
      </c>
      <c r="C204" s="382">
        <f>SUM(C205)</f>
        <v>0</v>
      </c>
      <c r="D204" s="371"/>
    </row>
    <row r="205" spans="1:4" s="125" customFormat="1" ht="25.5" customHeight="1" x14ac:dyDescent="0.25">
      <c r="A205" s="383" t="s">
        <v>1495</v>
      </c>
      <c r="B205" s="138" t="s">
        <v>154</v>
      </c>
      <c r="C205" s="387">
        <v>0</v>
      </c>
      <c r="D205" s="369"/>
    </row>
    <row r="206" spans="1:4" s="134" customFormat="1" ht="25.5" customHeight="1" x14ac:dyDescent="0.25">
      <c r="A206" s="379">
        <v>5.3</v>
      </c>
      <c r="B206" s="133" t="s">
        <v>282</v>
      </c>
      <c r="C206" s="380">
        <f>C207</f>
        <v>0</v>
      </c>
      <c r="D206" s="371"/>
    </row>
    <row r="207" spans="1:4" s="134" customFormat="1" ht="25.5" customHeight="1" x14ac:dyDescent="0.25">
      <c r="A207" s="381" t="s">
        <v>1496</v>
      </c>
      <c r="B207" s="130" t="s">
        <v>154</v>
      </c>
      <c r="C207" s="382">
        <f>SUM(C208)</f>
        <v>0</v>
      </c>
      <c r="D207" s="371"/>
    </row>
    <row r="208" spans="1:4" s="125" customFormat="1" ht="25.5" customHeight="1" x14ac:dyDescent="0.25">
      <c r="A208" s="383" t="s">
        <v>1497</v>
      </c>
      <c r="B208" s="113" t="s">
        <v>155</v>
      </c>
      <c r="C208" s="387">
        <v>0</v>
      </c>
      <c r="D208" s="369"/>
    </row>
    <row r="209" spans="1:4" s="134" customFormat="1" ht="25.5" customHeight="1" x14ac:dyDescent="0.25">
      <c r="A209" s="399">
        <v>6</v>
      </c>
      <c r="B209" s="402" t="s">
        <v>24</v>
      </c>
      <c r="C209" s="403">
        <f>C210+C225+C226+C229</f>
        <v>0</v>
      </c>
      <c r="D209" s="371"/>
    </row>
    <row r="210" spans="1:4" s="134" customFormat="1" ht="25.5" customHeight="1" x14ac:dyDescent="0.25">
      <c r="A210" s="379">
        <v>6.1</v>
      </c>
      <c r="B210" s="133" t="s">
        <v>283</v>
      </c>
      <c r="C210" s="380">
        <f>C211+C213+C215+C217+C219+C221+C223</f>
        <v>0</v>
      </c>
      <c r="D210" s="371"/>
    </row>
    <row r="211" spans="1:4" s="134" customFormat="1" ht="25.5" customHeight="1" x14ac:dyDescent="0.25">
      <c r="A211" s="381" t="s">
        <v>1498</v>
      </c>
      <c r="B211" s="130" t="s">
        <v>284</v>
      </c>
      <c r="C211" s="382">
        <f>SUM(C212)</f>
        <v>0</v>
      </c>
      <c r="D211" s="371"/>
    </row>
    <row r="212" spans="1:4" s="125" customFormat="1" ht="25.5" customHeight="1" x14ac:dyDescent="0.25">
      <c r="A212" s="383" t="s">
        <v>1499</v>
      </c>
      <c r="B212" s="113" t="s">
        <v>285</v>
      </c>
      <c r="C212" s="387">
        <v>0</v>
      </c>
      <c r="D212" s="369"/>
    </row>
    <row r="213" spans="1:4" s="134" customFormat="1" ht="25.5" customHeight="1" x14ac:dyDescent="0.25">
      <c r="A213" s="381" t="s">
        <v>1500</v>
      </c>
      <c r="B213" s="131" t="s">
        <v>146</v>
      </c>
      <c r="C213" s="382">
        <f>SUM(C214)</f>
        <v>0</v>
      </c>
      <c r="D213" s="371"/>
    </row>
    <row r="214" spans="1:4" s="125" customFormat="1" ht="25.5" customHeight="1" x14ac:dyDescent="0.25">
      <c r="A214" s="383" t="s">
        <v>1501</v>
      </c>
      <c r="B214" s="113" t="s">
        <v>147</v>
      </c>
      <c r="C214" s="387">
        <v>0</v>
      </c>
      <c r="D214" s="369"/>
    </row>
    <row r="215" spans="1:4" s="134" customFormat="1" ht="25.5" customHeight="1" x14ac:dyDescent="0.25">
      <c r="A215" s="381" t="s">
        <v>1502</v>
      </c>
      <c r="B215" s="131" t="s">
        <v>286</v>
      </c>
      <c r="C215" s="382">
        <f>SUM(C216)</f>
        <v>0</v>
      </c>
      <c r="D215" s="371"/>
    </row>
    <row r="216" spans="1:4" s="125" customFormat="1" ht="25.5" customHeight="1" x14ac:dyDescent="0.25">
      <c r="A216" s="383" t="s">
        <v>1503</v>
      </c>
      <c r="B216" s="113" t="s">
        <v>286</v>
      </c>
      <c r="C216" s="387">
        <v>0</v>
      </c>
      <c r="D216" s="369"/>
    </row>
    <row r="217" spans="1:4" s="134" customFormat="1" ht="25.5" customHeight="1" x14ac:dyDescent="0.25">
      <c r="A217" s="381" t="s">
        <v>1504</v>
      </c>
      <c r="B217" s="131" t="s">
        <v>287</v>
      </c>
      <c r="C217" s="382">
        <f>SUM(C218)</f>
        <v>0</v>
      </c>
      <c r="D217" s="371"/>
    </row>
    <row r="218" spans="1:4" s="125" customFormat="1" ht="25.5" customHeight="1" x14ac:dyDescent="0.25">
      <c r="A218" s="383" t="s">
        <v>1505</v>
      </c>
      <c r="B218" s="113" t="s">
        <v>287</v>
      </c>
      <c r="C218" s="387">
        <v>0</v>
      </c>
      <c r="D218" s="369"/>
    </row>
    <row r="219" spans="1:4" s="134" customFormat="1" ht="25.5" customHeight="1" x14ac:dyDescent="0.25">
      <c r="A219" s="381" t="s">
        <v>1506</v>
      </c>
      <c r="B219" s="131" t="s">
        <v>288</v>
      </c>
      <c r="C219" s="382">
        <f>SUM(C220)</f>
        <v>0</v>
      </c>
      <c r="D219" s="371"/>
    </row>
    <row r="220" spans="1:4" s="125" customFormat="1" ht="25.5" customHeight="1" x14ac:dyDescent="0.25">
      <c r="A220" s="383" t="s">
        <v>1507</v>
      </c>
      <c r="B220" s="113" t="s">
        <v>289</v>
      </c>
      <c r="C220" s="387">
        <v>0</v>
      </c>
      <c r="D220" s="369"/>
    </row>
    <row r="221" spans="1:4" s="134" customFormat="1" ht="34.5" customHeight="1" x14ac:dyDescent="0.25">
      <c r="A221" s="381" t="s">
        <v>1508</v>
      </c>
      <c r="B221" s="131" t="s">
        <v>290</v>
      </c>
      <c r="C221" s="382">
        <f>SUM(C222)</f>
        <v>0</v>
      </c>
      <c r="D221" s="371"/>
    </row>
    <row r="222" spans="1:4" s="125" customFormat="1" ht="25.5" customHeight="1" x14ac:dyDescent="0.25">
      <c r="A222" s="383" t="s">
        <v>1509</v>
      </c>
      <c r="B222" s="113" t="s">
        <v>290</v>
      </c>
      <c r="C222" s="387">
        <v>0</v>
      </c>
      <c r="D222" s="369"/>
    </row>
    <row r="223" spans="1:4" s="134" customFormat="1" ht="25.5" customHeight="1" x14ac:dyDescent="0.25">
      <c r="A223" s="381" t="s">
        <v>1510</v>
      </c>
      <c r="B223" s="131" t="s">
        <v>291</v>
      </c>
      <c r="C223" s="382">
        <f>C224</f>
        <v>0</v>
      </c>
      <c r="D223" s="371"/>
    </row>
    <row r="224" spans="1:4" s="125" customFormat="1" ht="25.5" customHeight="1" x14ac:dyDescent="0.25">
      <c r="A224" s="383" t="s">
        <v>1511</v>
      </c>
      <c r="B224" s="113" t="s">
        <v>291</v>
      </c>
      <c r="C224" s="387">
        <v>0</v>
      </c>
      <c r="D224" s="369"/>
    </row>
    <row r="225" spans="1:4" s="134" customFormat="1" ht="25.5" customHeight="1" x14ac:dyDescent="0.25">
      <c r="A225" s="379">
        <v>6.2</v>
      </c>
      <c r="B225" s="133" t="s">
        <v>292</v>
      </c>
      <c r="C225" s="380">
        <v>0</v>
      </c>
      <c r="D225" s="371"/>
    </row>
    <row r="226" spans="1:4" s="134" customFormat="1" ht="25.5" customHeight="1" x14ac:dyDescent="0.25">
      <c r="A226" s="379">
        <v>6.3</v>
      </c>
      <c r="B226" s="133" t="s">
        <v>293</v>
      </c>
      <c r="C226" s="380">
        <f>C227</f>
        <v>0</v>
      </c>
      <c r="D226" s="371"/>
    </row>
    <row r="227" spans="1:4" s="134" customFormat="1" ht="25.5" customHeight="1" x14ac:dyDescent="0.25">
      <c r="A227" s="381" t="s">
        <v>1512</v>
      </c>
      <c r="B227" s="131" t="s">
        <v>25</v>
      </c>
      <c r="C227" s="382">
        <f>C228</f>
        <v>0</v>
      </c>
      <c r="D227" s="371"/>
    </row>
    <row r="228" spans="1:4" s="125" customFormat="1" ht="25.5" customHeight="1" x14ac:dyDescent="0.25">
      <c r="A228" s="383" t="s">
        <v>1513</v>
      </c>
      <c r="B228" s="113" t="s">
        <v>294</v>
      </c>
      <c r="C228" s="387">
        <v>0</v>
      </c>
      <c r="D228" s="369"/>
    </row>
    <row r="229" spans="1:4" s="134" customFormat="1" ht="25.5" customHeight="1" x14ac:dyDescent="0.25">
      <c r="A229" s="379">
        <v>6.4</v>
      </c>
      <c r="B229" s="139" t="s">
        <v>295</v>
      </c>
      <c r="C229" s="391">
        <f>C230</f>
        <v>0</v>
      </c>
      <c r="D229" s="371"/>
    </row>
    <row r="230" spans="1:4" s="134" customFormat="1" ht="25.5" customHeight="1" x14ac:dyDescent="0.25">
      <c r="A230" s="381" t="s">
        <v>1514</v>
      </c>
      <c r="B230" s="131" t="s">
        <v>154</v>
      </c>
      <c r="C230" s="382">
        <f>SUM(C231)</f>
        <v>0</v>
      </c>
      <c r="D230" s="371"/>
    </row>
    <row r="231" spans="1:4" s="125" customFormat="1" ht="25.5" customHeight="1" x14ac:dyDescent="0.25">
      <c r="A231" s="383" t="s">
        <v>1515</v>
      </c>
      <c r="B231" s="113" t="s">
        <v>155</v>
      </c>
      <c r="C231" s="387">
        <v>0</v>
      </c>
      <c r="D231" s="369"/>
    </row>
    <row r="232" spans="1:4" s="140" customFormat="1" ht="25.5" customHeight="1" x14ac:dyDescent="0.25">
      <c r="A232" s="399">
        <v>7</v>
      </c>
      <c r="B232" s="402" t="s">
        <v>296</v>
      </c>
      <c r="C232" s="403">
        <f>C233+C234+C236+C238+C240</f>
        <v>0</v>
      </c>
      <c r="D232" s="374"/>
    </row>
    <row r="233" spans="1:4" s="140" customFormat="1" ht="36.75" customHeight="1" x14ac:dyDescent="0.25">
      <c r="A233" s="381">
        <v>7.1</v>
      </c>
      <c r="B233" s="141" t="s">
        <v>297</v>
      </c>
      <c r="C233" s="382">
        <v>0</v>
      </c>
      <c r="D233" s="374"/>
    </row>
    <row r="234" spans="1:4" s="140" customFormat="1" ht="36.75" customHeight="1" x14ac:dyDescent="0.25">
      <c r="A234" s="381">
        <v>7.2</v>
      </c>
      <c r="B234" s="141" t="s">
        <v>298</v>
      </c>
      <c r="C234" s="382">
        <f>SUM(C235)</f>
        <v>0</v>
      </c>
      <c r="D234" s="374"/>
    </row>
    <row r="235" spans="1:4" s="125" customFormat="1" ht="29.25" customHeight="1" x14ac:dyDescent="0.25">
      <c r="A235" s="383" t="s">
        <v>1645</v>
      </c>
      <c r="B235" s="113" t="s">
        <v>299</v>
      </c>
      <c r="C235" s="387">
        <v>0</v>
      </c>
      <c r="D235" s="369"/>
    </row>
    <row r="236" spans="1:4" s="140" customFormat="1" ht="36.75" customHeight="1" x14ac:dyDescent="0.25">
      <c r="A236" s="381">
        <v>7.3</v>
      </c>
      <c r="B236" s="141" t="s">
        <v>300</v>
      </c>
      <c r="C236" s="382">
        <f>SUM(C237)</f>
        <v>0</v>
      </c>
      <c r="D236" s="374"/>
    </row>
    <row r="237" spans="1:4" s="125" customFormat="1" ht="25.5" customHeight="1" x14ac:dyDescent="0.25">
      <c r="A237" s="383" t="s">
        <v>1516</v>
      </c>
      <c r="B237" s="113" t="s">
        <v>1552</v>
      </c>
      <c r="C237" s="387">
        <v>0</v>
      </c>
      <c r="D237" s="369"/>
    </row>
    <row r="238" spans="1:4" s="142" customFormat="1" ht="38.25" customHeight="1" x14ac:dyDescent="0.25">
      <c r="A238" s="381">
        <v>7.4</v>
      </c>
      <c r="B238" s="141" t="s">
        <v>301</v>
      </c>
      <c r="C238" s="382">
        <f>SUM(C239)</f>
        <v>0</v>
      </c>
      <c r="D238" s="375"/>
    </row>
    <row r="239" spans="1:4" s="125" customFormat="1" ht="25.5" customHeight="1" x14ac:dyDescent="0.25">
      <c r="A239" s="383" t="s">
        <v>1581</v>
      </c>
      <c r="B239" s="113" t="s">
        <v>302</v>
      </c>
      <c r="C239" s="387">
        <v>0</v>
      </c>
      <c r="D239" s="369"/>
    </row>
    <row r="240" spans="1:4" s="134" customFormat="1" ht="65.25" customHeight="1" x14ac:dyDescent="0.25">
      <c r="A240" s="381">
        <v>7.9</v>
      </c>
      <c r="B240" s="141" t="s">
        <v>303</v>
      </c>
      <c r="C240" s="382">
        <f>SUM(C241:C242)</f>
        <v>0</v>
      </c>
      <c r="D240" s="371"/>
    </row>
    <row r="241" spans="1:4" s="125" customFormat="1" ht="39" customHeight="1" x14ac:dyDescent="0.25">
      <c r="A241" s="383" t="s">
        <v>1517</v>
      </c>
      <c r="B241" s="143" t="s">
        <v>304</v>
      </c>
      <c r="C241" s="387">
        <v>0</v>
      </c>
      <c r="D241" s="369"/>
    </row>
    <row r="242" spans="1:4" s="125" customFormat="1" ht="39" customHeight="1" x14ac:dyDescent="0.25">
      <c r="A242" s="383" t="s">
        <v>1518</v>
      </c>
      <c r="B242" s="143" t="s">
        <v>305</v>
      </c>
      <c r="C242" s="387">
        <v>0</v>
      </c>
      <c r="D242" s="369"/>
    </row>
    <row r="243" spans="1:4" s="134" customFormat="1" ht="25.5" customHeight="1" x14ac:dyDescent="0.25">
      <c r="A243" s="399">
        <v>8</v>
      </c>
      <c r="B243" s="402" t="s">
        <v>27</v>
      </c>
      <c r="C243" s="403">
        <f>C244+C248+C254</f>
        <v>0</v>
      </c>
      <c r="D243" s="371"/>
    </row>
    <row r="244" spans="1:4" s="134" customFormat="1" ht="25.5" customHeight="1" x14ac:dyDescent="0.25">
      <c r="A244" s="379">
        <v>8.1</v>
      </c>
      <c r="B244" s="133" t="s">
        <v>306</v>
      </c>
      <c r="C244" s="380">
        <f>C245</f>
        <v>0</v>
      </c>
      <c r="D244" s="371"/>
    </row>
    <row r="245" spans="1:4" s="134" customFormat="1" ht="25.5" customHeight="1" x14ac:dyDescent="0.25">
      <c r="A245" s="381" t="s">
        <v>1519</v>
      </c>
      <c r="B245" s="144" t="s">
        <v>28</v>
      </c>
      <c r="C245" s="382">
        <f>SUM(C246:C247)</f>
        <v>0</v>
      </c>
      <c r="D245" s="371"/>
    </row>
    <row r="246" spans="1:4" s="125" customFormat="1" ht="25.5" customHeight="1" x14ac:dyDescent="0.25">
      <c r="A246" s="383" t="s">
        <v>1520</v>
      </c>
      <c r="B246" s="138" t="s">
        <v>307</v>
      </c>
      <c r="C246" s="387">
        <v>0</v>
      </c>
      <c r="D246" s="369"/>
    </row>
    <row r="247" spans="1:4" s="125" customFormat="1" ht="25.5" customHeight="1" x14ac:dyDescent="0.25">
      <c r="A247" s="383" t="s">
        <v>1521</v>
      </c>
      <c r="B247" s="138" t="s">
        <v>308</v>
      </c>
      <c r="C247" s="387">
        <v>0</v>
      </c>
      <c r="D247" s="369"/>
    </row>
    <row r="248" spans="1:4" s="134" customFormat="1" ht="25.5" customHeight="1" x14ac:dyDescent="0.25">
      <c r="A248" s="379">
        <v>8.1999999999999993</v>
      </c>
      <c r="B248" s="133" t="s">
        <v>309</v>
      </c>
      <c r="C248" s="380">
        <f>C249</f>
        <v>0</v>
      </c>
      <c r="D248" s="371"/>
    </row>
    <row r="249" spans="1:4" s="134" customFormat="1" ht="25.5" customHeight="1" x14ac:dyDescent="0.25">
      <c r="A249" s="381" t="s">
        <v>1522</v>
      </c>
      <c r="B249" s="131" t="s">
        <v>310</v>
      </c>
      <c r="C249" s="382">
        <f>SUM(C250:C253)</f>
        <v>0</v>
      </c>
      <c r="D249" s="371"/>
    </row>
    <row r="250" spans="1:4" s="125" customFormat="1" ht="25.5" customHeight="1" x14ac:dyDescent="0.25">
      <c r="A250" s="383" t="s">
        <v>1523</v>
      </c>
      <c r="B250" s="138" t="s">
        <v>311</v>
      </c>
      <c r="C250" s="387">
        <v>0</v>
      </c>
      <c r="D250" s="369"/>
    </row>
    <row r="251" spans="1:4" s="125" customFormat="1" ht="25.5" customHeight="1" x14ac:dyDescent="0.25">
      <c r="A251" s="383" t="s">
        <v>1524</v>
      </c>
      <c r="B251" s="138" t="s">
        <v>312</v>
      </c>
      <c r="C251" s="387">
        <v>0</v>
      </c>
      <c r="D251" s="369"/>
    </row>
    <row r="252" spans="1:4" s="125" customFormat="1" ht="25.5" customHeight="1" x14ac:dyDescent="0.25">
      <c r="A252" s="383" t="s">
        <v>1525</v>
      </c>
      <c r="B252" s="138" t="s">
        <v>313</v>
      </c>
      <c r="C252" s="387">
        <v>0</v>
      </c>
      <c r="D252" s="369"/>
    </row>
    <row r="253" spans="1:4" s="125" customFormat="1" ht="25.5" customHeight="1" x14ac:dyDescent="0.25">
      <c r="A253" s="383" t="s">
        <v>1526</v>
      </c>
      <c r="B253" s="138" t="s">
        <v>314</v>
      </c>
      <c r="C253" s="387">
        <v>0</v>
      </c>
      <c r="D253" s="369"/>
    </row>
    <row r="254" spans="1:4" s="134" customFormat="1" ht="25.5" customHeight="1" x14ac:dyDescent="0.25">
      <c r="A254" s="379">
        <v>8.3000000000000007</v>
      </c>
      <c r="B254" s="133" t="s">
        <v>315</v>
      </c>
      <c r="C254" s="380">
        <f>C255</f>
        <v>0</v>
      </c>
      <c r="D254" s="371"/>
    </row>
    <row r="255" spans="1:4" s="134" customFormat="1" ht="25.5" customHeight="1" x14ac:dyDescent="0.25">
      <c r="A255" s="381" t="s">
        <v>1527</v>
      </c>
      <c r="B255" s="144" t="s">
        <v>30</v>
      </c>
      <c r="C255" s="382">
        <f>SUM(C256:C258)</f>
        <v>0</v>
      </c>
      <c r="D255" s="371"/>
    </row>
    <row r="256" spans="1:4" s="125" customFormat="1" ht="25.5" customHeight="1" x14ac:dyDescent="0.25">
      <c r="A256" s="383" t="s">
        <v>1528</v>
      </c>
      <c r="B256" s="138" t="s">
        <v>316</v>
      </c>
      <c r="C256" s="387">
        <v>0</v>
      </c>
      <c r="D256" s="369"/>
    </row>
    <row r="257" spans="1:4" s="125" customFormat="1" ht="25.5" customHeight="1" x14ac:dyDescent="0.25">
      <c r="A257" s="383" t="s">
        <v>1529</v>
      </c>
      <c r="B257" s="138" t="s">
        <v>317</v>
      </c>
      <c r="C257" s="387">
        <v>0</v>
      </c>
      <c r="D257" s="369"/>
    </row>
    <row r="258" spans="1:4" s="125" customFormat="1" ht="25.5" customHeight="1" x14ac:dyDescent="0.25">
      <c r="A258" s="383" t="s">
        <v>1530</v>
      </c>
      <c r="B258" s="138" t="s">
        <v>1332</v>
      </c>
      <c r="C258" s="387">
        <v>0</v>
      </c>
      <c r="D258" s="369"/>
    </row>
    <row r="259" spans="1:4" s="142" customFormat="1" ht="25.5" customHeight="1" x14ac:dyDescent="0.25">
      <c r="A259" s="399">
        <v>9</v>
      </c>
      <c r="B259" s="408" t="s">
        <v>318</v>
      </c>
      <c r="C259" s="403">
        <f>C260+C263+C265</f>
        <v>0</v>
      </c>
      <c r="D259" s="375"/>
    </row>
    <row r="260" spans="1:4" s="142" customFormat="1" ht="33.75" customHeight="1" x14ac:dyDescent="0.25">
      <c r="A260" s="379">
        <v>9.1</v>
      </c>
      <c r="B260" s="133" t="s">
        <v>319</v>
      </c>
      <c r="C260" s="382"/>
      <c r="D260" s="375"/>
    </row>
    <row r="261" spans="1:4" s="134" customFormat="1" ht="25.5" customHeight="1" x14ac:dyDescent="0.25">
      <c r="A261" s="381" t="s">
        <v>1531</v>
      </c>
      <c r="B261" s="144" t="s">
        <v>320</v>
      </c>
      <c r="C261" s="382"/>
      <c r="D261" s="371"/>
    </row>
    <row r="262" spans="1:4" s="125" customFormat="1" ht="25.5" customHeight="1" x14ac:dyDescent="0.25">
      <c r="A262" s="383" t="s">
        <v>1532</v>
      </c>
      <c r="B262" s="138" t="s">
        <v>320</v>
      </c>
      <c r="C262" s="387">
        <v>1404000</v>
      </c>
      <c r="D262" s="369"/>
    </row>
    <row r="263" spans="1:4" s="142" customFormat="1" ht="25.5" customHeight="1" x14ac:dyDescent="0.25">
      <c r="A263" s="379">
        <v>9.1999999999999993</v>
      </c>
      <c r="B263" s="133" t="s">
        <v>321</v>
      </c>
      <c r="C263" s="380">
        <v>0</v>
      </c>
      <c r="D263" s="375"/>
    </row>
    <row r="264" spans="1:4" s="142" customFormat="1" ht="25.5" customHeight="1" x14ac:dyDescent="0.25">
      <c r="A264" s="379">
        <v>9.3000000000000007</v>
      </c>
      <c r="B264" s="133" t="s">
        <v>322</v>
      </c>
      <c r="C264" s="380">
        <f>C265+C267</f>
        <v>0</v>
      </c>
      <c r="D264" s="375"/>
    </row>
    <row r="265" spans="1:4" s="134" customFormat="1" ht="25.5" customHeight="1" x14ac:dyDescent="0.25">
      <c r="A265" s="381" t="s">
        <v>1533</v>
      </c>
      <c r="B265" s="144" t="s">
        <v>323</v>
      </c>
      <c r="C265" s="382">
        <f>SUM(C266)</f>
        <v>0</v>
      </c>
      <c r="D265" s="371"/>
    </row>
    <row r="266" spans="1:4" s="125" customFormat="1" ht="25.5" customHeight="1" x14ac:dyDescent="0.25">
      <c r="A266" s="383" t="s">
        <v>1534</v>
      </c>
      <c r="B266" s="138" t="s">
        <v>323</v>
      </c>
      <c r="C266" s="387">
        <v>0</v>
      </c>
      <c r="D266" s="369"/>
    </row>
    <row r="267" spans="1:4" s="134" customFormat="1" ht="25.5" customHeight="1" x14ac:dyDescent="0.25">
      <c r="A267" s="381" t="s">
        <v>1535</v>
      </c>
      <c r="B267" s="144" t="s">
        <v>324</v>
      </c>
      <c r="C267" s="389">
        <f>SUM(C268)</f>
        <v>0</v>
      </c>
      <c r="D267" s="371"/>
    </row>
    <row r="268" spans="1:4" s="125" customFormat="1" ht="25.5" customHeight="1" x14ac:dyDescent="0.25">
      <c r="A268" s="383" t="s">
        <v>1536</v>
      </c>
      <c r="B268" s="138" t="s">
        <v>324</v>
      </c>
      <c r="C268" s="387">
        <v>0</v>
      </c>
      <c r="D268" s="369"/>
    </row>
    <row r="269" spans="1:4" s="142" customFormat="1" ht="25.5" customHeight="1" x14ac:dyDescent="0.25">
      <c r="A269" s="379">
        <v>9.4</v>
      </c>
      <c r="B269" s="133" t="s">
        <v>325</v>
      </c>
      <c r="C269" s="380">
        <f>C270</f>
        <v>0</v>
      </c>
      <c r="D269" s="375"/>
    </row>
    <row r="270" spans="1:4" s="134" customFormat="1" ht="25.5" customHeight="1" x14ac:dyDescent="0.25">
      <c r="A270" s="381" t="s">
        <v>1537</v>
      </c>
      <c r="B270" s="131" t="s">
        <v>82</v>
      </c>
      <c r="C270" s="382">
        <f>SUM(C271:C272)</f>
        <v>0</v>
      </c>
      <c r="D270" s="371"/>
    </row>
    <row r="271" spans="1:4" s="125" customFormat="1" ht="25.5" customHeight="1" x14ac:dyDescent="0.25">
      <c r="A271" s="383" t="s">
        <v>1538</v>
      </c>
      <c r="B271" s="138" t="s">
        <v>326</v>
      </c>
      <c r="C271" s="387">
        <v>0</v>
      </c>
      <c r="D271" s="369"/>
    </row>
    <row r="272" spans="1:4" s="125" customFormat="1" ht="25.5" customHeight="1" x14ac:dyDescent="0.25">
      <c r="A272" s="383" t="s">
        <v>1539</v>
      </c>
      <c r="B272" s="138" t="s">
        <v>327</v>
      </c>
      <c r="C272" s="387">
        <v>0</v>
      </c>
      <c r="D272" s="369"/>
    </row>
    <row r="273" spans="1:4" s="142" customFormat="1" ht="25.5" customHeight="1" x14ac:dyDescent="0.25">
      <c r="A273" s="379">
        <v>9.5</v>
      </c>
      <c r="B273" s="133" t="s">
        <v>328</v>
      </c>
      <c r="C273" s="380">
        <v>0</v>
      </c>
      <c r="D273" s="375"/>
    </row>
    <row r="274" spans="1:4" s="142" customFormat="1" ht="38.25" customHeight="1" x14ac:dyDescent="0.25">
      <c r="A274" s="379">
        <v>9.6</v>
      </c>
      <c r="B274" s="133" t="s">
        <v>329</v>
      </c>
      <c r="C274" s="380">
        <f>C275</f>
        <v>0</v>
      </c>
      <c r="D274" s="375"/>
    </row>
    <row r="275" spans="1:4" s="142" customFormat="1" ht="25.5" customHeight="1" x14ac:dyDescent="0.25">
      <c r="A275" s="381" t="s">
        <v>1540</v>
      </c>
      <c r="B275" s="144" t="s">
        <v>330</v>
      </c>
      <c r="C275" s="392">
        <f>SUM(C276:C278)</f>
        <v>0</v>
      </c>
      <c r="D275" s="375"/>
    </row>
    <row r="276" spans="1:4" s="145" customFormat="1" ht="25.5" customHeight="1" x14ac:dyDescent="0.25">
      <c r="A276" s="383" t="s">
        <v>1541</v>
      </c>
      <c r="B276" s="138" t="s">
        <v>331</v>
      </c>
      <c r="C276" s="387">
        <v>0</v>
      </c>
      <c r="D276" s="376"/>
    </row>
    <row r="277" spans="1:4" s="145" customFormat="1" ht="25.5" customHeight="1" x14ac:dyDescent="0.25">
      <c r="A277" s="383" t="s">
        <v>1542</v>
      </c>
      <c r="B277" s="138" t="s">
        <v>332</v>
      </c>
      <c r="C277" s="387">
        <v>0</v>
      </c>
      <c r="D277" s="376"/>
    </row>
    <row r="278" spans="1:4" s="145" customFormat="1" ht="25.5" customHeight="1" x14ac:dyDescent="0.25">
      <c r="A278" s="383" t="s">
        <v>1543</v>
      </c>
      <c r="B278" s="138" t="s">
        <v>179</v>
      </c>
      <c r="C278" s="387">
        <v>0</v>
      </c>
      <c r="D278" s="376"/>
    </row>
    <row r="279" spans="1:4" s="142" customFormat="1" ht="25.5" customHeight="1" x14ac:dyDescent="0.25">
      <c r="A279" s="399">
        <v>10</v>
      </c>
      <c r="B279" s="402" t="s">
        <v>333</v>
      </c>
      <c r="C279" s="403">
        <f>C280+C283+C285</f>
        <v>0</v>
      </c>
      <c r="D279" s="375"/>
    </row>
    <row r="280" spans="1:4" s="142" customFormat="1" ht="25.5" customHeight="1" x14ac:dyDescent="0.25">
      <c r="A280" s="381">
        <v>10.1</v>
      </c>
      <c r="B280" s="131" t="s">
        <v>334</v>
      </c>
      <c r="C280" s="382">
        <f>SUM(C281:C282)</f>
        <v>0</v>
      </c>
      <c r="D280" s="375"/>
    </row>
    <row r="281" spans="1:4" s="146" customFormat="1" ht="25.5" customHeight="1" x14ac:dyDescent="0.25">
      <c r="A281" s="383" t="s">
        <v>1544</v>
      </c>
      <c r="B281" s="138" t="s">
        <v>334</v>
      </c>
      <c r="C281" s="387">
        <v>0</v>
      </c>
      <c r="D281" s="377"/>
    </row>
    <row r="282" spans="1:4" s="146" customFormat="1" ht="25.5" customHeight="1" x14ac:dyDescent="0.25">
      <c r="A282" s="383" t="s">
        <v>1545</v>
      </c>
      <c r="B282" s="138" t="s">
        <v>335</v>
      </c>
      <c r="C282" s="387">
        <v>0</v>
      </c>
      <c r="D282" s="377"/>
    </row>
    <row r="283" spans="1:4" s="142" customFormat="1" ht="25.5" customHeight="1" x14ac:dyDescent="0.25">
      <c r="A283" s="381">
        <v>10.199999999999999</v>
      </c>
      <c r="B283" s="131" t="s">
        <v>336</v>
      </c>
      <c r="C283" s="382">
        <f>SUM(C284)</f>
        <v>0</v>
      </c>
      <c r="D283" s="375"/>
    </row>
    <row r="284" spans="1:4" s="146" customFormat="1" ht="25.5" customHeight="1" x14ac:dyDescent="0.25">
      <c r="A284" s="383" t="s">
        <v>1546</v>
      </c>
      <c r="B284" s="138" t="s">
        <v>336</v>
      </c>
      <c r="C284" s="387">
        <v>0</v>
      </c>
      <c r="D284" s="377"/>
    </row>
    <row r="285" spans="1:4" s="142" customFormat="1" ht="25.5" customHeight="1" x14ac:dyDescent="0.25">
      <c r="A285" s="381">
        <v>10.3</v>
      </c>
      <c r="B285" s="131" t="s">
        <v>337</v>
      </c>
      <c r="C285" s="382">
        <f>SUM(C286)</f>
        <v>0</v>
      </c>
      <c r="D285" s="375"/>
    </row>
    <row r="286" spans="1:4" s="146" customFormat="1" ht="25.5" customHeight="1" x14ac:dyDescent="0.25">
      <c r="A286" s="383" t="s">
        <v>1547</v>
      </c>
      <c r="B286" s="138" t="s">
        <v>337</v>
      </c>
      <c r="C286" s="387">
        <v>0</v>
      </c>
      <c r="D286" s="377"/>
    </row>
    <row r="287" spans="1:4" s="142" customFormat="1" ht="25.5" customHeight="1" x14ac:dyDescent="0.25">
      <c r="A287" s="399">
        <v>11</v>
      </c>
      <c r="B287" s="402" t="s">
        <v>32</v>
      </c>
      <c r="C287" s="403">
        <f>C288</f>
        <v>0</v>
      </c>
      <c r="D287" s="375"/>
    </row>
    <row r="288" spans="1:4" s="142" customFormat="1" ht="25.5" customHeight="1" x14ac:dyDescent="0.25">
      <c r="A288" s="379">
        <v>11.1</v>
      </c>
      <c r="B288" s="133" t="s">
        <v>338</v>
      </c>
      <c r="C288" s="380">
        <f>C289</f>
        <v>0</v>
      </c>
      <c r="D288" s="375"/>
    </row>
    <row r="289" spans="1:4" s="134" customFormat="1" ht="25.5" customHeight="1" x14ac:dyDescent="0.25">
      <c r="A289" s="381" t="s">
        <v>1548</v>
      </c>
      <c r="B289" s="131" t="s">
        <v>339</v>
      </c>
      <c r="C289" s="382">
        <f>SUM(C290:C292)</f>
        <v>0</v>
      </c>
      <c r="D289" s="371"/>
    </row>
    <row r="290" spans="1:4" s="125" customFormat="1" ht="25.5" customHeight="1" x14ac:dyDescent="0.25">
      <c r="A290" s="383" t="s">
        <v>1549</v>
      </c>
      <c r="B290" s="138" t="s">
        <v>340</v>
      </c>
      <c r="C290" s="387">
        <v>0</v>
      </c>
      <c r="D290" s="369"/>
    </row>
    <row r="291" spans="1:4" s="125" customFormat="1" ht="25.5" customHeight="1" x14ac:dyDescent="0.25">
      <c r="A291" s="383" t="s">
        <v>1550</v>
      </c>
      <c r="B291" s="138" t="s">
        <v>341</v>
      </c>
      <c r="C291" s="387">
        <v>0</v>
      </c>
      <c r="D291" s="369"/>
    </row>
    <row r="292" spans="1:4" s="125" customFormat="1" ht="25.5" customHeight="1" x14ac:dyDescent="0.25">
      <c r="A292" s="383" t="s">
        <v>1551</v>
      </c>
      <c r="B292" s="138" t="s">
        <v>342</v>
      </c>
      <c r="C292" s="387">
        <v>0</v>
      </c>
      <c r="D292" s="369"/>
    </row>
    <row r="293" spans="1:4" s="142" customFormat="1" ht="25.5" customHeight="1" x14ac:dyDescent="0.25">
      <c r="A293" s="399">
        <v>12</v>
      </c>
      <c r="B293" s="402" t="s">
        <v>343</v>
      </c>
      <c r="C293" s="403">
        <v>0</v>
      </c>
      <c r="D293" s="375"/>
    </row>
    <row r="294" spans="1:4" s="414" customFormat="1" ht="3.75" customHeight="1" x14ac:dyDescent="0.25">
      <c r="A294" s="410"/>
      <c r="B294" s="411"/>
      <c r="C294" s="412"/>
      <c r="D294" s="413"/>
    </row>
    <row r="295" spans="1:4" s="147" customFormat="1" ht="26.25" customHeight="1" x14ac:dyDescent="0.25">
      <c r="A295" s="732" t="s">
        <v>344</v>
      </c>
      <c r="B295" s="733"/>
      <c r="C295" s="409">
        <f>SUM(C261:C294)</f>
        <v>1404000</v>
      </c>
      <c r="D295" s="378"/>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59055118110236227" right="0.19685039370078741" top="0.62992125984251968" bottom="3.937007874015748E-2" header="0.39370078740157483" footer="0.23622047244094491"/>
  <pageSetup scale="90" orientation="portrait" r:id="rId1"/>
  <headerFooter>
    <oddFooter xml:space="preserve">&amp;L&amp;"-,Cursiva"          Ejercicio Fiscal 2018&amp;RPágina &amp;P de &amp;N&amp;K00+000----------- &amp;K01+000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3" tint="0.39997558519241921"/>
  </sheetPr>
  <dimension ref="A1:AB521"/>
  <sheetViews>
    <sheetView topLeftCell="A420" zoomScalePageLayoutView="90" workbookViewId="0">
      <selection activeCell="A428" sqref="A428"/>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47" t="s">
        <v>1788</v>
      </c>
      <c r="B1" s="748"/>
      <c r="C1" s="748"/>
      <c r="D1" s="748"/>
      <c r="E1" s="748"/>
      <c r="F1" s="748"/>
      <c r="G1" s="748"/>
      <c r="H1" s="748"/>
      <c r="I1" s="748"/>
      <c r="J1" s="748"/>
      <c r="K1" s="748"/>
      <c r="L1" s="748"/>
      <c r="M1" s="748"/>
      <c r="N1" s="749"/>
    </row>
    <row r="2" spans="1:15" customFormat="1" ht="16.5" customHeight="1" x14ac:dyDescent="0.35">
      <c r="A2" s="750" t="str">
        <f>'Objetivos PMD'!$B$3</f>
        <v>Sistema DIF de Villa Guerrero, Jalisco</v>
      </c>
      <c r="B2" s="751"/>
      <c r="C2" s="751"/>
      <c r="D2" s="751"/>
      <c r="E2" s="751"/>
      <c r="F2" s="751"/>
      <c r="G2" s="751"/>
      <c r="H2" s="751"/>
      <c r="I2" s="751"/>
      <c r="J2" s="751"/>
      <c r="K2" s="751"/>
      <c r="L2" s="751"/>
      <c r="M2" s="751"/>
      <c r="N2" s="752"/>
    </row>
    <row r="3" spans="1:15" s="90" customFormat="1" ht="21" customHeight="1" x14ac:dyDescent="0.25">
      <c r="A3" s="756" t="s">
        <v>754</v>
      </c>
      <c r="B3" s="758" t="s">
        <v>5</v>
      </c>
      <c r="C3" s="745" t="s">
        <v>1333</v>
      </c>
      <c r="D3" s="745" t="s">
        <v>41</v>
      </c>
      <c r="E3" s="760" t="s">
        <v>755</v>
      </c>
      <c r="F3" s="761"/>
      <c r="G3" s="761"/>
      <c r="H3" s="762"/>
      <c r="I3" s="760" t="s">
        <v>43</v>
      </c>
      <c r="J3" s="763"/>
      <c r="K3" s="753" t="s">
        <v>40</v>
      </c>
      <c r="L3" s="753" t="s">
        <v>1048</v>
      </c>
      <c r="M3" s="755" t="s">
        <v>757</v>
      </c>
      <c r="N3" s="421"/>
    </row>
    <row r="4" spans="1:15" s="90" customFormat="1" ht="49.5" customHeight="1" x14ac:dyDescent="0.25">
      <c r="A4" s="757"/>
      <c r="B4" s="759"/>
      <c r="C4" s="746"/>
      <c r="D4" s="746"/>
      <c r="E4" s="422" t="s">
        <v>1634</v>
      </c>
      <c r="F4" s="423" t="s">
        <v>1635</v>
      </c>
      <c r="G4" s="423" t="s">
        <v>758</v>
      </c>
      <c r="H4" s="424" t="s">
        <v>315</v>
      </c>
      <c r="I4" s="425" t="s">
        <v>1047</v>
      </c>
      <c r="J4" s="425" t="s">
        <v>315</v>
      </c>
      <c r="K4" s="764"/>
      <c r="L4" s="754"/>
      <c r="M4" s="755"/>
      <c r="N4" s="421"/>
    </row>
    <row r="5" spans="1:15" s="420" customFormat="1" ht="3.75" customHeight="1" x14ac:dyDescent="0.25">
      <c r="A5" s="415"/>
      <c r="B5" s="416"/>
      <c r="C5" s="417"/>
      <c r="D5" s="417"/>
      <c r="E5" s="416"/>
      <c r="F5" s="416"/>
      <c r="G5" s="416"/>
      <c r="H5" s="416"/>
      <c r="I5" s="418"/>
      <c r="J5" s="418"/>
      <c r="K5" s="418"/>
      <c r="L5" s="418"/>
      <c r="M5" s="418"/>
      <c r="N5" s="419"/>
    </row>
    <row r="6" spans="1:15" s="89" customFormat="1" ht="25.5" customHeight="1" x14ac:dyDescent="0.25">
      <c r="A6" s="428">
        <v>1000</v>
      </c>
      <c r="B6" s="429" t="s">
        <v>46</v>
      </c>
      <c r="C6" s="427">
        <f t="shared" ref="C6:N6" si="0">C7+C12+C17+C26+C31+C38+C40</f>
        <v>1052532</v>
      </c>
      <c r="D6" s="427">
        <f>D7+D12+D17+D26+D31+D38+D40</f>
        <v>0</v>
      </c>
      <c r="E6" s="427">
        <f t="shared" si="0"/>
        <v>0</v>
      </c>
      <c r="F6" s="427">
        <f t="shared" si="0"/>
        <v>0</v>
      </c>
      <c r="G6" s="427">
        <f t="shared" si="0"/>
        <v>0</v>
      </c>
      <c r="H6" s="427">
        <f t="shared" si="0"/>
        <v>0</v>
      </c>
      <c r="I6" s="427">
        <f t="shared" si="0"/>
        <v>0</v>
      </c>
      <c r="J6" s="427">
        <f t="shared" si="0"/>
        <v>0</v>
      </c>
      <c r="K6" s="427">
        <f t="shared" si="0"/>
        <v>0</v>
      </c>
      <c r="L6" s="427">
        <f t="shared" si="0"/>
        <v>0</v>
      </c>
      <c r="M6" s="427">
        <f>SUM(C6:L6)</f>
        <v>1052532</v>
      </c>
      <c r="N6" s="426">
        <f t="shared" si="0"/>
        <v>0</v>
      </c>
    </row>
    <row r="7" spans="1:15" customFormat="1" ht="25.5" customHeight="1" x14ac:dyDescent="0.25">
      <c r="A7" s="154">
        <v>1100</v>
      </c>
      <c r="B7" s="155" t="s">
        <v>346</v>
      </c>
      <c r="C7" s="148">
        <f>SUM(C8:C11)</f>
        <v>802404</v>
      </c>
      <c r="D7" s="148">
        <f>SUM(D8:D11)</f>
        <v>0</v>
      </c>
      <c r="E7" s="148">
        <f t="shared" ref="E7:L7" si="1">SUM(E8:E11)</f>
        <v>0</v>
      </c>
      <c r="F7" s="148">
        <f t="shared" si="1"/>
        <v>0</v>
      </c>
      <c r="G7" s="148">
        <f t="shared" si="1"/>
        <v>0</v>
      </c>
      <c r="H7" s="148">
        <f t="shared" si="1"/>
        <v>0</v>
      </c>
      <c r="I7" s="148">
        <f t="shared" si="1"/>
        <v>0</v>
      </c>
      <c r="J7" s="148">
        <f t="shared" si="1"/>
        <v>0</v>
      </c>
      <c r="K7" s="148">
        <f t="shared" si="1"/>
        <v>0</v>
      </c>
      <c r="L7" s="148">
        <f t="shared" si="1"/>
        <v>0</v>
      </c>
      <c r="M7" s="148">
        <f t="shared" ref="M7:M70" si="2">SUM(C7:L7)</f>
        <v>802404</v>
      </c>
      <c r="N7" s="160"/>
      <c r="O7">
        <v>1</v>
      </c>
    </row>
    <row r="8" spans="1:15" customFormat="1" ht="25.5" customHeight="1" x14ac:dyDescent="0.25">
      <c r="A8" s="161">
        <v>111</v>
      </c>
      <c r="B8" s="156" t="s">
        <v>347</v>
      </c>
      <c r="C8" s="151">
        <v>0</v>
      </c>
      <c r="D8" s="151">
        <v>0</v>
      </c>
      <c r="E8" s="151">
        <v>0</v>
      </c>
      <c r="F8" s="151">
        <v>0</v>
      </c>
      <c r="G8" s="151">
        <v>0</v>
      </c>
      <c r="H8" s="151">
        <v>0</v>
      </c>
      <c r="I8" s="151">
        <v>0</v>
      </c>
      <c r="J8" s="151">
        <v>0</v>
      </c>
      <c r="K8" s="151">
        <v>0</v>
      </c>
      <c r="L8" s="151">
        <v>0</v>
      </c>
      <c r="M8" s="149">
        <f t="shared" si="2"/>
        <v>0</v>
      </c>
      <c r="N8" s="162"/>
      <c r="O8">
        <v>2</v>
      </c>
    </row>
    <row r="9" spans="1:15" customFormat="1" ht="25.5" customHeight="1" x14ac:dyDescent="0.25">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527">
        <v>802404</v>
      </c>
      <c r="D10" s="151"/>
      <c r="E10" s="151">
        <v>0</v>
      </c>
      <c r="F10" s="151">
        <v>0</v>
      </c>
      <c r="G10" s="151">
        <v>0</v>
      </c>
      <c r="H10" s="151">
        <v>0</v>
      </c>
      <c r="I10" s="151">
        <v>0</v>
      </c>
      <c r="J10" s="151">
        <v>0</v>
      </c>
      <c r="K10" s="151">
        <v>0</v>
      </c>
      <c r="L10" s="151">
        <v>0</v>
      </c>
      <c r="M10" s="149">
        <f t="shared" si="2"/>
        <v>802404</v>
      </c>
      <c r="N10" s="160"/>
    </row>
    <row r="11" spans="1:15" customFormat="1" ht="25.5" customHeight="1" x14ac:dyDescent="0.25">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SUM(C13:C16)</f>
        <v>140210</v>
      </c>
      <c r="D12" s="148">
        <f>SUM(D13:D16)</f>
        <v>0</v>
      </c>
      <c r="E12" s="148">
        <f t="shared" ref="E12:L12" si="3">SUM(E13:E16)</f>
        <v>0</v>
      </c>
      <c r="F12" s="148">
        <f t="shared" si="3"/>
        <v>0</v>
      </c>
      <c r="G12" s="148">
        <f t="shared" si="3"/>
        <v>0</v>
      </c>
      <c r="H12" s="148">
        <f t="shared" si="3"/>
        <v>0</v>
      </c>
      <c r="I12" s="148">
        <f t="shared" si="3"/>
        <v>0</v>
      </c>
      <c r="J12" s="148">
        <f t="shared" si="3"/>
        <v>0</v>
      </c>
      <c r="K12" s="148">
        <f t="shared" si="3"/>
        <v>0</v>
      </c>
      <c r="L12" s="148">
        <f t="shared" si="3"/>
        <v>0</v>
      </c>
      <c r="M12" s="148">
        <f t="shared" si="2"/>
        <v>140210</v>
      </c>
      <c r="N12" s="163"/>
      <c r="O12">
        <v>102</v>
      </c>
    </row>
    <row r="13" spans="1:15" customFormat="1" ht="25.5" customHeight="1" x14ac:dyDescent="0.25">
      <c r="A13" s="161">
        <v>121</v>
      </c>
      <c r="B13" s="157" t="s">
        <v>352</v>
      </c>
      <c r="C13" s="151">
        <v>0</v>
      </c>
      <c r="D13" s="151">
        <v>0</v>
      </c>
      <c r="E13" s="151">
        <v>0</v>
      </c>
      <c r="F13" s="151">
        <v>0</v>
      </c>
      <c r="G13" s="151">
        <v>0</v>
      </c>
      <c r="H13" s="151">
        <v>0</v>
      </c>
      <c r="I13" s="151">
        <v>0</v>
      </c>
      <c r="J13" s="151">
        <v>0</v>
      </c>
      <c r="K13" s="151">
        <v>0</v>
      </c>
      <c r="L13" s="151">
        <v>0</v>
      </c>
      <c r="M13" s="149">
        <f t="shared" si="2"/>
        <v>0</v>
      </c>
      <c r="N13" s="160"/>
      <c r="O13">
        <v>103</v>
      </c>
    </row>
    <row r="14" spans="1:15" customFormat="1" ht="25.5" customHeight="1" x14ac:dyDescent="0.25">
      <c r="A14" s="161">
        <v>122</v>
      </c>
      <c r="B14" s="157" t="s">
        <v>353</v>
      </c>
      <c r="C14" s="527">
        <v>140210</v>
      </c>
      <c r="D14" s="151">
        <v>0</v>
      </c>
      <c r="E14" s="151">
        <v>0</v>
      </c>
      <c r="F14" s="151">
        <v>0</v>
      </c>
      <c r="G14" s="151">
        <v>0</v>
      </c>
      <c r="H14" s="151">
        <v>0</v>
      </c>
      <c r="I14" s="151">
        <v>0</v>
      </c>
      <c r="J14" s="151">
        <v>0</v>
      </c>
      <c r="K14" s="151">
        <v>0</v>
      </c>
      <c r="L14" s="151">
        <v>0</v>
      </c>
      <c r="M14" s="149">
        <f t="shared" si="2"/>
        <v>140210</v>
      </c>
      <c r="N14" s="160"/>
      <c r="O14">
        <v>104</v>
      </c>
    </row>
    <row r="15" spans="1:15" customFormat="1" ht="25.5" customHeight="1" x14ac:dyDescent="0.25">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SUM(C18:C25)</f>
        <v>109918</v>
      </c>
      <c r="D17" s="148">
        <f>SUM(D18:D25)</f>
        <v>0</v>
      </c>
      <c r="E17" s="148">
        <f t="shared" ref="E17:N17" si="4">SUM(E18:E25)</f>
        <v>0</v>
      </c>
      <c r="F17" s="148">
        <f t="shared" si="4"/>
        <v>0</v>
      </c>
      <c r="G17" s="148">
        <f t="shared" si="4"/>
        <v>0</v>
      </c>
      <c r="H17" s="148">
        <f t="shared" si="4"/>
        <v>0</v>
      </c>
      <c r="I17" s="148">
        <f t="shared" si="4"/>
        <v>0</v>
      </c>
      <c r="J17" s="148">
        <f t="shared" si="4"/>
        <v>0</v>
      </c>
      <c r="K17" s="148">
        <f t="shared" si="4"/>
        <v>0</v>
      </c>
      <c r="L17" s="148">
        <f t="shared" si="4"/>
        <v>0</v>
      </c>
      <c r="M17" s="148">
        <f t="shared" si="2"/>
        <v>109918</v>
      </c>
      <c r="N17" s="164">
        <f t="shared" si="4"/>
        <v>0</v>
      </c>
      <c r="O17">
        <v>199</v>
      </c>
    </row>
    <row r="18" spans="1:15" customFormat="1" ht="25.5" customHeight="1" x14ac:dyDescent="0.25">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527">
        <v>109918</v>
      </c>
      <c r="D19" s="151">
        <v>0</v>
      </c>
      <c r="E19" s="151">
        <v>0</v>
      </c>
      <c r="F19" s="151">
        <v>0</v>
      </c>
      <c r="G19" s="151">
        <v>0</v>
      </c>
      <c r="H19" s="151">
        <v>0</v>
      </c>
      <c r="I19" s="151">
        <v>0</v>
      </c>
      <c r="J19" s="151">
        <v>0</v>
      </c>
      <c r="K19" s="151">
        <v>0</v>
      </c>
      <c r="L19" s="151">
        <v>0</v>
      </c>
      <c r="M19" s="149">
        <f t="shared" si="2"/>
        <v>109918</v>
      </c>
      <c r="N19" s="160"/>
      <c r="O19" s="35" t="s">
        <v>359</v>
      </c>
    </row>
    <row r="20" spans="1:15" customFormat="1" ht="25.5" customHeight="1" x14ac:dyDescent="0.25">
      <c r="A20" s="161">
        <v>133</v>
      </c>
      <c r="B20" s="157" t="s">
        <v>360</v>
      </c>
      <c r="C20" s="151">
        <v>0</v>
      </c>
      <c r="D20" s="151">
        <v>0</v>
      </c>
      <c r="E20" s="151">
        <v>0</v>
      </c>
      <c r="F20" s="151">
        <v>0</v>
      </c>
      <c r="G20" s="151">
        <v>0</v>
      </c>
      <c r="H20" s="151">
        <v>0</v>
      </c>
      <c r="I20" s="151">
        <v>0</v>
      </c>
      <c r="J20" s="151">
        <v>0</v>
      </c>
      <c r="K20" s="151">
        <v>0</v>
      </c>
      <c r="L20" s="151">
        <v>0</v>
      </c>
      <c r="M20" s="149">
        <f t="shared" si="2"/>
        <v>0</v>
      </c>
      <c r="N20" s="160"/>
      <c r="O20">
        <v>201</v>
      </c>
    </row>
    <row r="21" spans="1:15" customFormat="1" ht="25.5" customHeight="1" x14ac:dyDescent="0.25">
      <c r="A21" s="161">
        <v>134</v>
      </c>
      <c r="B21" s="157" t="s">
        <v>361</v>
      </c>
      <c r="C21" s="151">
        <v>0</v>
      </c>
      <c r="D21" s="151">
        <v>0</v>
      </c>
      <c r="E21" s="151">
        <v>0</v>
      </c>
      <c r="F21" s="151">
        <v>0</v>
      </c>
      <c r="G21" s="151">
        <v>0</v>
      </c>
      <c r="H21" s="151">
        <v>0</v>
      </c>
      <c r="I21" s="151">
        <v>0</v>
      </c>
      <c r="J21" s="151">
        <v>0</v>
      </c>
      <c r="K21" s="151">
        <v>0</v>
      </c>
      <c r="L21" s="151">
        <v>0</v>
      </c>
      <c r="M21" s="149">
        <f t="shared" si="2"/>
        <v>0</v>
      </c>
      <c r="N21" s="160"/>
      <c r="O21">
        <v>203</v>
      </c>
    </row>
    <row r="22" spans="1:15" customFormat="1" ht="25.5" customHeight="1" x14ac:dyDescent="0.25">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0</v>
      </c>
      <c r="N26" s="164">
        <f t="shared" si="5"/>
        <v>0</v>
      </c>
      <c r="O26">
        <v>213</v>
      </c>
    </row>
    <row r="27" spans="1:15" customFormat="1" ht="25.5" customHeight="1" x14ac:dyDescent="0.25">
      <c r="A27" s="161">
        <v>141</v>
      </c>
      <c r="B27" s="157" t="s">
        <v>367</v>
      </c>
      <c r="C27" s="151">
        <v>0</v>
      </c>
      <c r="D27" s="151">
        <v>0</v>
      </c>
      <c r="E27" s="151">
        <v>0</v>
      </c>
      <c r="F27" s="151">
        <v>0</v>
      </c>
      <c r="G27" s="151">
        <v>0</v>
      </c>
      <c r="H27" s="151">
        <v>0</v>
      </c>
      <c r="I27" s="151">
        <v>0</v>
      </c>
      <c r="J27" s="151">
        <v>0</v>
      </c>
      <c r="K27" s="151">
        <v>0</v>
      </c>
      <c r="L27" s="151">
        <v>0</v>
      </c>
      <c r="M27" s="149">
        <f t="shared" si="2"/>
        <v>0</v>
      </c>
      <c r="N27" s="160"/>
      <c r="O27">
        <v>215</v>
      </c>
    </row>
    <row r="28" spans="1:15" customFormat="1" ht="25.5" customHeight="1" x14ac:dyDescent="0.25">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v>0</v>
      </c>
      <c r="D29" s="151">
        <v>0</v>
      </c>
      <c r="E29" s="151">
        <v>0</v>
      </c>
      <c r="F29" s="151">
        <v>0</v>
      </c>
      <c r="G29" s="151">
        <v>0</v>
      </c>
      <c r="H29" s="151">
        <v>0</v>
      </c>
      <c r="I29" s="151">
        <v>0</v>
      </c>
      <c r="J29" s="151">
        <v>0</v>
      </c>
      <c r="K29" s="151">
        <v>0</v>
      </c>
      <c r="L29" s="151">
        <v>0</v>
      </c>
      <c r="M29" s="149">
        <f t="shared" si="2"/>
        <v>0</v>
      </c>
      <c r="N29" s="160"/>
      <c r="O29">
        <v>219</v>
      </c>
    </row>
    <row r="30" spans="1:15" customFormat="1" ht="25.5" customHeight="1" x14ac:dyDescent="0.25">
      <c r="A30" s="161">
        <v>144</v>
      </c>
      <c r="B30" s="157" t="s">
        <v>370</v>
      </c>
      <c r="C30" s="151">
        <v>0</v>
      </c>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f t="shared" ref="C31:N31" si="6">SUM(C32:C37)</f>
        <v>0</v>
      </c>
      <c r="D31" s="148">
        <f>SUM(D32:D37)</f>
        <v>0</v>
      </c>
      <c r="E31" s="148">
        <f t="shared" si="6"/>
        <v>0</v>
      </c>
      <c r="F31" s="148">
        <f t="shared" si="6"/>
        <v>0</v>
      </c>
      <c r="G31" s="148">
        <f t="shared" si="6"/>
        <v>0</v>
      </c>
      <c r="H31" s="148">
        <f t="shared" si="6"/>
        <v>0</v>
      </c>
      <c r="I31" s="148">
        <f t="shared" si="6"/>
        <v>0</v>
      </c>
      <c r="J31" s="148">
        <f t="shared" si="6"/>
        <v>0</v>
      </c>
      <c r="K31" s="148">
        <f t="shared" si="6"/>
        <v>0</v>
      </c>
      <c r="L31" s="148">
        <f t="shared" si="6"/>
        <v>0</v>
      </c>
      <c r="M31" s="148">
        <f t="shared" si="2"/>
        <v>0</v>
      </c>
      <c r="N31" s="164">
        <f t="shared" si="6"/>
        <v>0</v>
      </c>
      <c r="O31">
        <v>223</v>
      </c>
    </row>
    <row r="32" spans="1:15" customFormat="1" ht="25.5" customHeight="1" x14ac:dyDescent="0.25">
      <c r="A32" s="161">
        <v>151</v>
      </c>
      <c r="B32" s="157" t="s">
        <v>372</v>
      </c>
      <c r="C32" s="151">
        <v>0</v>
      </c>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v>0</v>
      </c>
      <c r="D33" s="151">
        <v>0</v>
      </c>
      <c r="E33" s="151">
        <v>0</v>
      </c>
      <c r="F33" s="151">
        <v>0</v>
      </c>
      <c r="G33" s="151">
        <v>0</v>
      </c>
      <c r="H33" s="151">
        <v>0</v>
      </c>
      <c r="I33" s="151">
        <v>0</v>
      </c>
      <c r="J33" s="151">
        <v>0</v>
      </c>
      <c r="K33" s="151">
        <v>0</v>
      </c>
      <c r="L33" s="151">
        <v>0</v>
      </c>
      <c r="M33" s="149">
        <f t="shared" si="2"/>
        <v>0</v>
      </c>
      <c r="N33" s="160"/>
      <c r="O33">
        <v>227</v>
      </c>
    </row>
    <row r="34" spans="1:15" customFormat="1" ht="25.5" customHeight="1" x14ac:dyDescent="0.25">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v>0</v>
      </c>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v>0</v>
      </c>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v>0</v>
      </c>
      <c r="D37" s="151">
        <v>0</v>
      </c>
      <c r="E37" s="151">
        <v>0</v>
      </c>
      <c r="F37" s="151">
        <v>0</v>
      </c>
      <c r="G37" s="151">
        <v>0</v>
      </c>
      <c r="H37" s="151">
        <v>0</v>
      </c>
      <c r="I37" s="151">
        <v>0</v>
      </c>
      <c r="J37" s="151">
        <v>0</v>
      </c>
      <c r="K37" s="151">
        <v>0</v>
      </c>
      <c r="L37" s="151">
        <v>0</v>
      </c>
      <c r="M37" s="149">
        <f t="shared" si="2"/>
        <v>0</v>
      </c>
      <c r="N37" s="160"/>
      <c r="O37">
        <v>204</v>
      </c>
    </row>
    <row r="38" spans="1:15" customFormat="1" ht="25.5" customHeight="1" x14ac:dyDescent="0.25">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0</v>
      </c>
      <c r="N40" s="164">
        <f t="shared" si="8"/>
        <v>0</v>
      </c>
      <c r="O40">
        <v>210</v>
      </c>
    </row>
    <row r="41" spans="1:15" customFormat="1" ht="25.5" customHeight="1" x14ac:dyDescent="0.25">
      <c r="A41" s="161">
        <v>171</v>
      </c>
      <c r="B41" s="157" t="s">
        <v>381</v>
      </c>
      <c r="C41" s="151">
        <v>0</v>
      </c>
      <c r="D41" s="151">
        <v>0</v>
      </c>
      <c r="E41" s="151">
        <v>0</v>
      </c>
      <c r="F41" s="151">
        <v>0</v>
      </c>
      <c r="G41" s="151">
        <v>0</v>
      </c>
      <c r="H41" s="151">
        <v>0</v>
      </c>
      <c r="I41" s="151">
        <v>0</v>
      </c>
      <c r="J41" s="151">
        <v>0</v>
      </c>
      <c r="K41" s="151">
        <v>0</v>
      </c>
      <c r="L41" s="151">
        <v>0</v>
      </c>
      <c r="M41" s="149">
        <f t="shared" si="2"/>
        <v>0</v>
      </c>
      <c r="N41" s="160"/>
      <c r="O41">
        <v>212</v>
      </c>
    </row>
    <row r="42" spans="1:15" customFormat="1" ht="25.5" customHeight="1" x14ac:dyDescent="0.25">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28">
        <v>2000</v>
      </c>
      <c r="B43" s="429" t="s">
        <v>54</v>
      </c>
      <c r="C43" s="427">
        <f>C44+C53+C57+C67+C77+C85+C88+C94+C98</f>
        <v>135000</v>
      </c>
      <c r="D43" s="427">
        <f>D44+D53+D57+D67+D77+D85+D88+D94+D98</f>
        <v>0</v>
      </c>
      <c r="E43" s="427">
        <f t="shared" ref="E43:N43" si="9">E44+E53+E57+E67+E77+E85+E88+E94+E98</f>
        <v>0</v>
      </c>
      <c r="F43" s="427">
        <f t="shared" si="9"/>
        <v>0</v>
      </c>
      <c r="G43" s="427">
        <f t="shared" si="9"/>
        <v>0</v>
      </c>
      <c r="H43" s="427">
        <f t="shared" si="9"/>
        <v>0</v>
      </c>
      <c r="I43" s="427">
        <f t="shared" si="9"/>
        <v>0</v>
      </c>
      <c r="J43" s="427">
        <f t="shared" si="9"/>
        <v>0</v>
      </c>
      <c r="K43" s="427">
        <f t="shared" si="9"/>
        <v>0</v>
      </c>
      <c r="L43" s="427">
        <f t="shared" si="9"/>
        <v>0</v>
      </c>
      <c r="M43" s="427">
        <f t="shared" si="2"/>
        <v>135000</v>
      </c>
      <c r="N43" s="166">
        <f t="shared" si="9"/>
        <v>0</v>
      </c>
      <c r="O43">
        <v>216</v>
      </c>
    </row>
    <row r="44" spans="1:15" customFormat="1" ht="30" x14ac:dyDescent="0.25">
      <c r="A44" s="154">
        <v>2100</v>
      </c>
      <c r="B44" s="155" t="s">
        <v>383</v>
      </c>
      <c r="C44" s="148">
        <f t="shared" ref="C44:N44" si="10">SUM(C45:C52)</f>
        <v>30000</v>
      </c>
      <c r="D44" s="148">
        <f>SUM(D45:D52)</f>
        <v>0</v>
      </c>
      <c r="E44" s="148">
        <f t="shared" si="10"/>
        <v>0</v>
      </c>
      <c r="F44" s="148">
        <f t="shared" si="10"/>
        <v>0</v>
      </c>
      <c r="G44" s="148">
        <f t="shared" si="10"/>
        <v>0</v>
      </c>
      <c r="H44" s="148">
        <f t="shared" si="10"/>
        <v>0</v>
      </c>
      <c r="I44" s="148">
        <f t="shared" si="10"/>
        <v>0</v>
      </c>
      <c r="J44" s="148">
        <f t="shared" si="10"/>
        <v>0</v>
      </c>
      <c r="K44" s="148">
        <f t="shared" si="10"/>
        <v>0</v>
      </c>
      <c r="L44" s="148">
        <f t="shared" si="10"/>
        <v>0</v>
      </c>
      <c r="M44" s="148">
        <f t="shared" si="2"/>
        <v>30000</v>
      </c>
      <c r="N44" s="164">
        <f t="shared" si="10"/>
        <v>0</v>
      </c>
      <c r="O44">
        <v>224</v>
      </c>
    </row>
    <row r="45" spans="1:15" customFormat="1" ht="25.5" customHeight="1" x14ac:dyDescent="0.25">
      <c r="A45" s="161">
        <v>211</v>
      </c>
      <c r="B45" s="157" t="s">
        <v>384</v>
      </c>
      <c r="C45" s="527">
        <v>15000</v>
      </c>
      <c r="D45" s="151">
        <v>0</v>
      </c>
      <c r="E45" s="151">
        <v>0</v>
      </c>
      <c r="F45" s="151">
        <v>0</v>
      </c>
      <c r="G45" s="151">
        <v>0</v>
      </c>
      <c r="H45" s="151">
        <v>0</v>
      </c>
      <c r="I45" s="151">
        <v>0</v>
      </c>
      <c r="J45" s="151">
        <v>0</v>
      </c>
      <c r="K45" s="151">
        <v>0</v>
      </c>
      <c r="L45" s="151">
        <v>0</v>
      </c>
      <c r="M45" s="149">
        <f t="shared" si="2"/>
        <v>15000</v>
      </c>
      <c r="N45" s="160"/>
      <c r="O45">
        <v>226</v>
      </c>
    </row>
    <row r="46" spans="1:15" customFormat="1" ht="25.5" customHeight="1" x14ac:dyDescent="0.25">
      <c r="A46" s="161">
        <v>212</v>
      </c>
      <c r="B46" s="157" t="s">
        <v>385</v>
      </c>
      <c r="C46" s="151">
        <v>0</v>
      </c>
      <c r="D46" s="151">
        <v>0</v>
      </c>
      <c r="E46" s="151">
        <v>0</v>
      </c>
      <c r="F46" s="151">
        <v>0</v>
      </c>
      <c r="G46" s="151">
        <v>0</v>
      </c>
      <c r="H46" s="151">
        <v>0</v>
      </c>
      <c r="I46" s="151">
        <v>0</v>
      </c>
      <c r="J46" s="151">
        <v>0</v>
      </c>
      <c r="K46" s="151">
        <v>0</v>
      </c>
      <c r="L46" s="151">
        <v>0</v>
      </c>
      <c r="M46" s="149">
        <f t="shared" si="2"/>
        <v>0</v>
      </c>
      <c r="N46" s="160"/>
      <c r="O46">
        <v>228</v>
      </c>
    </row>
    <row r="47" spans="1:15" customFormat="1" ht="25.5" customHeight="1" x14ac:dyDescent="0.25">
      <c r="A47" s="161">
        <v>213</v>
      </c>
      <c r="B47" s="157" t="s">
        <v>386</v>
      </c>
      <c r="C47" s="151">
        <v>0</v>
      </c>
      <c r="D47" s="151">
        <v>0</v>
      </c>
      <c r="E47" s="151">
        <v>0</v>
      </c>
      <c r="F47" s="151">
        <v>0</v>
      </c>
      <c r="G47" s="151">
        <v>0</v>
      </c>
      <c r="H47" s="151">
        <v>0</v>
      </c>
      <c r="I47" s="151">
        <v>0</v>
      </c>
      <c r="J47" s="151">
        <v>0</v>
      </c>
      <c r="K47" s="151">
        <v>0</v>
      </c>
      <c r="L47" s="151">
        <v>0</v>
      </c>
      <c r="M47" s="149">
        <f t="shared" si="2"/>
        <v>0</v>
      </c>
      <c r="N47" s="160"/>
      <c r="O47">
        <v>230</v>
      </c>
    </row>
    <row r="48" spans="1:15" customFormat="1" ht="34.5" customHeight="1" x14ac:dyDescent="0.25">
      <c r="A48" s="161">
        <v>214</v>
      </c>
      <c r="B48" s="157" t="s">
        <v>387</v>
      </c>
      <c r="C48" s="151">
        <v>0</v>
      </c>
      <c r="D48" s="151">
        <v>0</v>
      </c>
      <c r="E48" s="151">
        <v>0</v>
      </c>
      <c r="F48" s="151">
        <v>0</v>
      </c>
      <c r="G48" s="151">
        <v>0</v>
      </c>
      <c r="H48" s="151">
        <v>0</v>
      </c>
      <c r="I48" s="151">
        <v>0</v>
      </c>
      <c r="J48" s="151">
        <v>0</v>
      </c>
      <c r="K48" s="151">
        <v>0</v>
      </c>
      <c r="L48" s="151">
        <v>0</v>
      </c>
      <c r="M48" s="149">
        <f t="shared" si="2"/>
        <v>0</v>
      </c>
      <c r="N48" s="160"/>
    </row>
    <row r="49" spans="1:15" customFormat="1" ht="25.5" customHeight="1" x14ac:dyDescent="0.25">
      <c r="A49" s="161">
        <v>215</v>
      </c>
      <c r="B49" s="157" t="s">
        <v>388</v>
      </c>
      <c r="C49" s="151">
        <v>0</v>
      </c>
      <c r="D49" s="151">
        <v>0</v>
      </c>
      <c r="E49" s="151">
        <v>0</v>
      </c>
      <c r="F49" s="151">
        <v>0</v>
      </c>
      <c r="G49" s="151">
        <v>0</v>
      </c>
      <c r="H49" s="151">
        <v>0</v>
      </c>
      <c r="I49" s="151">
        <v>0</v>
      </c>
      <c r="J49" s="151">
        <v>0</v>
      </c>
      <c r="K49" s="151">
        <v>0</v>
      </c>
      <c r="L49" s="151">
        <v>0</v>
      </c>
      <c r="M49" s="149">
        <f t="shared" si="2"/>
        <v>0</v>
      </c>
      <c r="N49" s="160"/>
      <c r="O49">
        <v>301</v>
      </c>
    </row>
    <row r="50" spans="1:15" customFormat="1" ht="25.5" customHeight="1" x14ac:dyDescent="0.25">
      <c r="A50" s="161">
        <v>216</v>
      </c>
      <c r="B50" s="157" t="s">
        <v>389</v>
      </c>
      <c r="C50" s="151">
        <v>15000</v>
      </c>
      <c r="D50" s="151">
        <v>0</v>
      </c>
      <c r="E50" s="151">
        <v>0</v>
      </c>
      <c r="F50" s="151">
        <v>0</v>
      </c>
      <c r="G50" s="151">
        <v>0</v>
      </c>
      <c r="H50" s="151">
        <v>0</v>
      </c>
      <c r="I50" s="151">
        <v>0</v>
      </c>
      <c r="J50" s="151">
        <v>0</v>
      </c>
      <c r="K50" s="151">
        <v>0</v>
      </c>
      <c r="L50" s="151">
        <v>0</v>
      </c>
      <c r="M50" s="149">
        <f t="shared" si="2"/>
        <v>15000</v>
      </c>
      <c r="N50" s="160"/>
      <c r="O50">
        <v>302</v>
      </c>
    </row>
    <row r="51" spans="1:15" customFormat="1" ht="25.5" customHeight="1" x14ac:dyDescent="0.25">
      <c r="A51" s="161">
        <v>217</v>
      </c>
      <c r="B51" s="157" t="s">
        <v>390</v>
      </c>
      <c r="C51" s="151">
        <v>0</v>
      </c>
      <c r="D51" s="151">
        <v>0</v>
      </c>
      <c r="E51" s="151">
        <v>0</v>
      </c>
      <c r="F51" s="151">
        <v>0</v>
      </c>
      <c r="G51" s="151">
        <v>0</v>
      </c>
      <c r="H51" s="151">
        <v>0</v>
      </c>
      <c r="I51" s="151">
        <v>0</v>
      </c>
      <c r="J51" s="151">
        <v>0</v>
      </c>
      <c r="K51" s="151">
        <v>0</v>
      </c>
      <c r="L51" s="151">
        <v>0</v>
      </c>
      <c r="M51" s="149">
        <f t="shared" si="2"/>
        <v>0</v>
      </c>
      <c r="N51" s="160"/>
      <c r="O51">
        <v>303</v>
      </c>
    </row>
    <row r="52" spans="1:15" customFormat="1" ht="39.75" customHeight="1" x14ac:dyDescent="0.25">
      <c r="A52" s="161">
        <v>218</v>
      </c>
      <c r="B52" s="157" t="s">
        <v>391</v>
      </c>
      <c r="C52" s="151">
        <v>0</v>
      </c>
      <c r="D52" s="151">
        <v>0</v>
      </c>
      <c r="E52" s="151">
        <v>0</v>
      </c>
      <c r="F52" s="151">
        <v>0</v>
      </c>
      <c r="G52" s="151">
        <v>0</v>
      </c>
      <c r="H52" s="151">
        <v>0</v>
      </c>
      <c r="I52" s="151">
        <v>0</v>
      </c>
      <c r="J52" s="151">
        <v>0</v>
      </c>
      <c r="K52" s="151">
        <v>0</v>
      </c>
      <c r="L52" s="151">
        <v>0</v>
      </c>
      <c r="M52" s="149">
        <f t="shared" si="2"/>
        <v>0</v>
      </c>
      <c r="N52" s="160"/>
      <c r="O52">
        <v>304</v>
      </c>
    </row>
    <row r="53" spans="1:15" customFormat="1" ht="25.5" customHeight="1" x14ac:dyDescent="0.25">
      <c r="A53" s="154">
        <v>2200</v>
      </c>
      <c r="B53" s="155" t="s">
        <v>392</v>
      </c>
      <c r="C53" s="148">
        <f t="shared" ref="C53:N53" si="11">SUM(C54:C56)</f>
        <v>6000</v>
      </c>
      <c r="D53" s="148">
        <f>SUM(D54:D56)</f>
        <v>0</v>
      </c>
      <c r="E53" s="148">
        <f t="shared" si="11"/>
        <v>0</v>
      </c>
      <c r="F53" s="148">
        <f t="shared" si="11"/>
        <v>0</v>
      </c>
      <c r="G53" s="148">
        <f t="shared" si="11"/>
        <v>0</v>
      </c>
      <c r="H53" s="148">
        <f t="shared" si="11"/>
        <v>0</v>
      </c>
      <c r="I53" s="148">
        <f t="shared" si="11"/>
        <v>0</v>
      </c>
      <c r="J53" s="148">
        <f t="shared" si="11"/>
        <v>0</v>
      </c>
      <c r="K53" s="148">
        <f t="shared" si="11"/>
        <v>0</v>
      </c>
      <c r="L53" s="148">
        <f t="shared" si="11"/>
        <v>0</v>
      </c>
      <c r="M53" s="148">
        <f t="shared" si="2"/>
        <v>6000</v>
      </c>
      <c r="N53" s="164">
        <f t="shared" si="11"/>
        <v>0</v>
      </c>
      <c r="O53">
        <v>305</v>
      </c>
    </row>
    <row r="54" spans="1:15" customFormat="1" ht="25.5" customHeight="1" x14ac:dyDescent="0.25">
      <c r="A54" s="161">
        <v>221</v>
      </c>
      <c r="B54" s="157" t="s">
        <v>393</v>
      </c>
      <c r="C54" s="527">
        <v>6000</v>
      </c>
      <c r="D54" s="151">
        <v>0</v>
      </c>
      <c r="E54" s="151">
        <v>0</v>
      </c>
      <c r="F54" s="151">
        <v>0</v>
      </c>
      <c r="G54" s="151">
        <v>0</v>
      </c>
      <c r="H54" s="151">
        <v>0</v>
      </c>
      <c r="I54" s="151">
        <v>0</v>
      </c>
      <c r="J54" s="151">
        <v>0</v>
      </c>
      <c r="K54" s="151">
        <v>0</v>
      </c>
      <c r="L54" s="151">
        <v>0</v>
      </c>
      <c r="M54" s="149">
        <f t="shared" si="2"/>
        <v>6000</v>
      </c>
      <c r="N54" s="160"/>
      <c r="O54">
        <v>306</v>
      </c>
    </row>
    <row r="55" spans="1:15" customFormat="1" ht="25.5" customHeight="1" x14ac:dyDescent="0.25">
      <c r="A55" s="161">
        <v>222</v>
      </c>
      <c r="B55" s="157" t="s">
        <v>394</v>
      </c>
      <c r="C55" s="151">
        <v>0</v>
      </c>
      <c r="D55" s="151">
        <v>0</v>
      </c>
      <c r="E55" s="151">
        <v>0</v>
      </c>
      <c r="F55" s="151">
        <v>0</v>
      </c>
      <c r="G55" s="151">
        <v>0</v>
      </c>
      <c r="H55" s="151">
        <v>0</v>
      </c>
      <c r="I55" s="151">
        <v>0</v>
      </c>
      <c r="J55" s="151">
        <v>0</v>
      </c>
      <c r="K55" s="151">
        <v>0</v>
      </c>
      <c r="L55" s="151">
        <v>0</v>
      </c>
      <c r="M55" s="149">
        <f t="shared" si="2"/>
        <v>0</v>
      </c>
      <c r="N55" s="160"/>
      <c r="O55">
        <v>307</v>
      </c>
    </row>
    <row r="56" spans="1:15" customFormat="1" ht="25.5" customHeight="1" x14ac:dyDescent="0.25">
      <c r="A56" s="161">
        <v>223</v>
      </c>
      <c r="B56" s="157" t="s">
        <v>395</v>
      </c>
      <c r="C56" s="151">
        <v>0</v>
      </c>
      <c r="D56" s="151">
        <v>0</v>
      </c>
      <c r="E56" s="151">
        <v>0</v>
      </c>
      <c r="F56" s="151">
        <v>0</v>
      </c>
      <c r="G56" s="151">
        <v>0</v>
      </c>
      <c r="H56" s="151">
        <v>0</v>
      </c>
      <c r="I56" s="151">
        <v>0</v>
      </c>
      <c r="J56" s="151">
        <v>0</v>
      </c>
      <c r="K56" s="151">
        <v>0</v>
      </c>
      <c r="L56" s="151">
        <v>0</v>
      </c>
      <c r="M56" s="149">
        <f t="shared" si="2"/>
        <v>0</v>
      </c>
      <c r="N56" s="160"/>
      <c r="O56">
        <v>308</v>
      </c>
    </row>
    <row r="57" spans="1:15" customFormat="1" ht="30" x14ac:dyDescent="0.25">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0</v>
      </c>
      <c r="D67" s="148">
        <f>SUM(D68:D76)</f>
        <v>0</v>
      </c>
      <c r="E67" s="148">
        <f t="shared" si="13"/>
        <v>0</v>
      </c>
      <c r="F67" s="148">
        <f t="shared" si="13"/>
        <v>0</v>
      </c>
      <c r="G67" s="148">
        <f t="shared" si="13"/>
        <v>0</v>
      </c>
      <c r="H67" s="148">
        <f t="shared" si="13"/>
        <v>0</v>
      </c>
      <c r="I67" s="148">
        <f t="shared" si="13"/>
        <v>0</v>
      </c>
      <c r="J67" s="148">
        <f t="shared" si="13"/>
        <v>0</v>
      </c>
      <c r="K67" s="148">
        <f t="shared" si="13"/>
        <v>0</v>
      </c>
      <c r="L67" s="148">
        <f t="shared" si="13"/>
        <v>0</v>
      </c>
      <c r="M67" s="148">
        <f t="shared" si="2"/>
        <v>0</v>
      </c>
      <c r="N67" s="164">
        <f t="shared" si="13"/>
        <v>0</v>
      </c>
    </row>
    <row r="68" spans="1:15" customFormat="1" ht="25.5" customHeight="1" x14ac:dyDescent="0.25">
      <c r="A68" s="161">
        <v>241</v>
      </c>
      <c r="B68" s="157" t="s">
        <v>407</v>
      </c>
      <c r="C68" s="151">
        <v>0</v>
      </c>
      <c r="D68" s="151">
        <v>0</v>
      </c>
      <c r="E68" s="151">
        <v>0</v>
      </c>
      <c r="F68" s="151">
        <v>0</v>
      </c>
      <c r="G68" s="151">
        <v>0</v>
      </c>
      <c r="H68" s="151">
        <v>0</v>
      </c>
      <c r="I68" s="151">
        <v>0</v>
      </c>
      <c r="J68" s="151">
        <v>0</v>
      </c>
      <c r="K68" s="151">
        <v>0</v>
      </c>
      <c r="L68" s="151">
        <v>0</v>
      </c>
      <c r="M68" s="149">
        <f t="shared" si="2"/>
        <v>0</v>
      </c>
      <c r="N68" s="160"/>
      <c r="O68">
        <v>401</v>
      </c>
    </row>
    <row r="69" spans="1:15" customFormat="1" ht="25.5" customHeight="1" x14ac:dyDescent="0.25">
      <c r="A69" s="161">
        <v>242</v>
      </c>
      <c r="B69" s="157" t="s">
        <v>408</v>
      </c>
      <c r="C69" s="151">
        <v>0</v>
      </c>
      <c r="D69" s="151">
        <v>0</v>
      </c>
      <c r="E69" s="151">
        <v>0</v>
      </c>
      <c r="F69" s="151">
        <v>0</v>
      </c>
      <c r="G69" s="151">
        <v>0</v>
      </c>
      <c r="H69" s="151">
        <v>0</v>
      </c>
      <c r="I69" s="151">
        <v>0</v>
      </c>
      <c r="J69" s="151">
        <v>0</v>
      </c>
      <c r="K69" s="151">
        <v>0</v>
      </c>
      <c r="L69" s="151">
        <v>0</v>
      </c>
      <c r="M69" s="149">
        <f t="shared" si="2"/>
        <v>0</v>
      </c>
      <c r="N69" s="160"/>
      <c r="O69">
        <v>402</v>
      </c>
    </row>
    <row r="70" spans="1:15" customFormat="1" ht="25.5" customHeight="1" x14ac:dyDescent="0.25">
      <c r="A70" s="161">
        <v>243</v>
      </c>
      <c r="B70" s="157" t="s">
        <v>409</v>
      </c>
      <c r="C70" s="151">
        <v>0</v>
      </c>
      <c r="D70" s="151">
        <v>0</v>
      </c>
      <c r="E70" s="151">
        <v>0</v>
      </c>
      <c r="F70" s="151">
        <v>0</v>
      </c>
      <c r="G70" s="151">
        <v>0</v>
      </c>
      <c r="H70" s="151">
        <v>0</v>
      </c>
      <c r="I70" s="151">
        <v>0</v>
      </c>
      <c r="J70" s="151">
        <v>0</v>
      </c>
      <c r="K70" s="151">
        <v>0</v>
      </c>
      <c r="L70" s="151">
        <v>0</v>
      </c>
      <c r="M70" s="149">
        <f t="shared" si="2"/>
        <v>0</v>
      </c>
      <c r="N70" s="160"/>
      <c r="O70">
        <v>403</v>
      </c>
    </row>
    <row r="71" spans="1:15" customFormat="1" ht="25.5" customHeight="1" x14ac:dyDescent="0.25">
      <c r="A71" s="161">
        <v>244</v>
      </c>
      <c r="B71" s="157" t="s">
        <v>410</v>
      </c>
      <c r="C71" s="151">
        <v>0</v>
      </c>
      <c r="D71" s="151">
        <v>0</v>
      </c>
      <c r="E71" s="151">
        <v>0</v>
      </c>
      <c r="F71" s="151">
        <v>0</v>
      </c>
      <c r="G71" s="151">
        <v>0</v>
      </c>
      <c r="H71" s="151">
        <v>0</v>
      </c>
      <c r="I71" s="151">
        <v>0</v>
      </c>
      <c r="J71" s="151">
        <v>0</v>
      </c>
      <c r="K71" s="151">
        <v>0</v>
      </c>
      <c r="L71" s="151">
        <v>0</v>
      </c>
      <c r="M71" s="149">
        <f t="shared" ref="M71:M134" si="14">SUM(C71:L71)</f>
        <v>0</v>
      </c>
      <c r="N71" s="160"/>
      <c r="O71">
        <v>404</v>
      </c>
    </row>
    <row r="72" spans="1:15" customFormat="1" ht="25.5" customHeight="1" x14ac:dyDescent="0.25">
      <c r="A72" s="161">
        <v>245</v>
      </c>
      <c r="B72" s="157" t="s">
        <v>411</v>
      </c>
      <c r="C72" s="151">
        <v>0</v>
      </c>
      <c r="D72" s="151">
        <v>0</v>
      </c>
      <c r="E72" s="151">
        <v>0</v>
      </c>
      <c r="F72" s="151">
        <v>0</v>
      </c>
      <c r="G72" s="151">
        <v>0</v>
      </c>
      <c r="H72" s="151">
        <v>0</v>
      </c>
      <c r="I72" s="151">
        <v>0</v>
      </c>
      <c r="J72" s="151">
        <v>0</v>
      </c>
      <c r="K72" s="151">
        <v>0</v>
      </c>
      <c r="L72" s="151">
        <v>0</v>
      </c>
      <c r="M72" s="149">
        <f t="shared" si="14"/>
        <v>0</v>
      </c>
      <c r="N72" s="160"/>
      <c r="O72">
        <v>405</v>
      </c>
    </row>
    <row r="73" spans="1:15" customFormat="1" ht="25.5" customHeight="1" x14ac:dyDescent="0.25">
      <c r="A73" s="161">
        <v>246</v>
      </c>
      <c r="B73" s="157" t="s">
        <v>412</v>
      </c>
      <c r="C73" s="151">
        <v>0</v>
      </c>
      <c r="D73" s="151">
        <v>0</v>
      </c>
      <c r="E73" s="151">
        <v>0</v>
      </c>
      <c r="F73" s="151">
        <v>0</v>
      </c>
      <c r="G73" s="151">
        <v>0</v>
      </c>
      <c r="H73" s="151">
        <v>0</v>
      </c>
      <c r="I73" s="151">
        <v>0</v>
      </c>
      <c r="J73" s="151">
        <v>0</v>
      </c>
      <c r="K73" s="151">
        <v>0</v>
      </c>
      <c r="L73" s="151">
        <v>0</v>
      </c>
      <c r="M73" s="149">
        <f t="shared" si="14"/>
        <v>0</v>
      </c>
      <c r="N73" s="160"/>
      <c r="O73">
        <v>406</v>
      </c>
    </row>
    <row r="74" spans="1:15" customFormat="1" ht="25.5" customHeight="1" x14ac:dyDescent="0.25">
      <c r="A74" s="161">
        <v>247</v>
      </c>
      <c r="B74" s="157" t="s">
        <v>413</v>
      </c>
      <c r="C74" s="151">
        <v>0</v>
      </c>
      <c r="D74" s="151">
        <v>0</v>
      </c>
      <c r="E74" s="151">
        <v>0</v>
      </c>
      <c r="F74" s="151">
        <v>0</v>
      </c>
      <c r="G74" s="151">
        <v>0</v>
      </c>
      <c r="H74" s="151">
        <v>0</v>
      </c>
      <c r="I74" s="151">
        <v>0</v>
      </c>
      <c r="J74" s="151">
        <v>0</v>
      </c>
      <c r="K74" s="151">
        <v>0</v>
      </c>
      <c r="L74" s="151">
        <v>0</v>
      </c>
      <c r="M74" s="149">
        <f t="shared" si="14"/>
        <v>0</v>
      </c>
      <c r="N74" s="160"/>
      <c r="O74">
        <v>407</v>
      </c>
    </row>
    <row r="75" spans="1:15" customFormat="1" ht="25.5" customHeight="1" x14ac:dyDescent="0.25">
      <c r="A75" s="161">
        <v>248</v>
      </c>
      <c r="B75" s="157" t="s">
        <v>414</v>
      </c>
      <c r="C75" s="151">
        <v>0</v>
      </c>
      <c r="D75" s="151">
        <v>0</v>
      </c>
      <c r="E75" s="151">
        <v>0</v>
      </c>
      <c r="F75" s="151">
        <v>0</v>
      </c>
      <c r="G75" s="151">
        <v>0</v>
      </c>
      <c r="H75" s="151">
        <v>0</v>
      </c>
      <c r="I75" s="151">
        <v>0</v>
      </c>
      <c r="J75" s="151">
        <v>0</v>
      </c>
      <c r="K75" s="151">
        <v>0</v>
      </c>
      <c r="L75" s="151">
        <v>0</v>
      </c>
      <c r="M75" s="149">
        <f t="shared" si="14"/>
        <v>0</v>
      </c>
      <c r="N75" s="160"/>
      <c r="O75">
        <v>499</v>
      </c>
    </row>
    <row r="76" spans="1:15" customFormat="1" ht="25.5" customHeight="1" x14ac:dyDescent="0.25">
      <c r="A76" s="161">
        <v>249</v>
      </c>
      <c r="B76" s="157" t="s">
        <v>415</v>
      </c>
      <c r="C76" s="151">
        <v>0</v>
      </c>
      <c r="D76" s="151">
        <v>0</v>
      </c>
      <c r="E76" s="151">
        <v>0</v>
      </c>
      <c r="F76" s="151">
        <v>0</v>
      </c>
      <c r="G76" s="151">
        <v>0</v>
      </c>
      <c r="H76" s="151">
        <v>0</v>
      </c>
      <c r="I76" s="151">
        <v>0</v>
      </c>
      <c r="J76" s="151">
        <v>0</v>
      </c>
      <c r="K76" s="151">
        <v>0</v>
      </c>
      <c r="L76" s="151">
        <v>0</v>
      </c>
      <c r="M76" s="149">
        <f t="shared" si="14"/>
        <v>0</v>
      </c>
      <c r="N76" s="160"/>
    </row>
    <row r="77" spans="1:15" customFormat="1" ht="25.5" customHeight="1" x14ac:dyDescent="0.25">
      <c r="A77" s="154">
        <v>2500</v>
      </c>
      <c r="B77" s="155" t="s">
        <v>416</v>
      </c>
      <c r="C77" s="148">
        <f t="shared" ref="C77:N77" si="15">SUM(C78:C84)</f>
        <v>24000</v>
      </c>
      <c r="D77" s="148">
        <f>SUM(D78:D84)</f>
        <v>0</v>
      </c>
      <c r="E77" s="148">
        <f t="shared" si="15"/>
        <v>0</v>
      </c>
      <c r="F77" s="148">
        <f t="shared" si="15"/>
        <v>0</v>
      </c>
      <c r="G77" s="148">
        <f t="shared" si="15"/>
        <v>0</v>
      </c>
      <c r="H77" s="148">
        <f t="shared" si="15"/>
        <v>0</v>
      </c>
      <c r="I77" s="148">
        <f t="shared" si="15"/>
        <v>0</v>
      </c>
      <c r="J77" s="148">
        <f t="shared" si="15"/>
        <v>0</v>
      </c>
      <c r="K77" s="148">
        <f t="shared" si="15"/>
        <v>0</v>
      </c>
      <c r="L77" s="148">
        <f t="shared" si="15"/>
        <v>0</v>
      </c>
      <c r="M77" s="148">
        <f t="shared" si="14"/>
        <v>24000</v>
      </c>
      <c r="N77" s="164">
        <f t="shared" si="15"/>
        <v>0</v>
      </c>
      <c r="O77">
        <v>501</v>
      </c>
    </row>
    <row r="78" spans="1:15" customFormat="1" ht="25.5" customHeight="1" x14ac:dyDescent="0.25">
      <c r="A78" s="161">
        <v>251</v>
      </c>
      <c r="B78" s="157" t="s">
        <v>417</v>
      </c>
      <c r="C78" s="151">
        <v>0</v>
      </c>
      <c r="D78" s="151">
        <v>0</v>
      </c>
      <c r="E78" s="151">
        <v>0</v>
      </c>
      <c r="F78" s="151">
        <v>0</v>
      </c>
      <c r="G78" s="151">
        <v>0</v>
      </c>
      <c r="H78" s="151">
        <v>0</v>
      </c>
      <c r="I78" s="151">
        <v>0</v>
      </c>
      <c r="J78" s="151">
        <v>0</v>
      </c>
      <c r="K78" s="151">
        <v>0</v>
      </c>
      <c r="L78" s="151">
        <v>0</v>
      </c>
      <c r="M78" s="149">
        <f t="shared" si="14"/>
        <v>0</v>
      </c>
      <c r="N78" s="160"/>
      <c r="O78">
        <v>502</v>
      </c>
    </row>
    <row r="79" spans="1:15" customFormat="1" ht="25.5" customHeight="1" x14ac:dyDescent="0.25">
      <c r="A79" s="161">
        <v>252</v>
      </c>
      <c r="B79" s="157" t="s">
        <v>418</v>
      </c>
      <c r="C79" s="151">
        <v>0</v>
      </c>
      <c r="D79" s="151">
        <v>0</v>
      </c>
      <c r="E79" s="151">
        <v>0</v>
      </c>
      <c r="F79" s="151">
        <v>0</v>
      </c>
      <c r="G79" s="151">
        <v>0</v>
      </c>
      <c r="H79" s="151">
        <v>0</v>
      </c>
      <c r="I79" s="151">
        <v>0</v>
      </c>
      <c r="J79" s="151">
        <v>0</v>
      </c>
      <c r="K79" s="151">
        <v>0</v>
      </c>
      <c r="L79" s="151">
        <v>0</v>
      </c>
      <c r="M79" s="149">
        <f t="shared" si="14"/>
        <v>0</v>
      </c>
      <c r="N79" s="160"/>
      <c r="O79">
        <v>503</v>
      </c>
    </row>
    <row r="80" spans="1:15" customFormat="1" ht="25.5" customHeight="1" x14ac:dyDescent="0.25">
      <c r="A80" s="161">
        <v>253</v>
      </c>
      <c r="B80" s="157" t="s">
        <v>419</v>
      </c>
      <c r="C80" s="527">
        <v>24000</v>
      </c>
      <c r="D80" s="151">
        <v>0</v>
      </c>
      <c r="E80" s="151">
        <v>0</v>
      </c>
      <c r="F80" s="151">
        <v>0</v>
      </c>
      <c r="G80" s="151">
        <v>0</v>
      </c>
      <c r="H80" s="151">
        <v>0</v>
      </c>
      <c r="I80" s="151">
        <v>0</v>
      </c>
      <c r="J80" s="151">
        <v>0</v>
      </c>
      <c r="K80" s="151">
        <v>0</v>
      </c>
      <c r="L80" s="151">
        <v>0</v>
      </c>
      <c r="M80" s="149">
        <f t="shared" si="14"/>
        <v>24000</v>
      </c>
      <c r="N80" s="160"/>
      <c r="O80">
        <v>599</v>
      </c>
    </row>
    <row r="81" spans="1:15" customFormat="1" ht="25.5" customHeight="1" x14ac:dyDescent="0.25">
      <c r="A81" s="161">
        <v>254</v>
      </c>
      <c r="B81" s="157" t="s">
        <v>420</v>
      </c>
      <c r="C81" s="151">
        <v>0</v>
      </c>
      <c r="D81" s="151">
        <v>0</v>
      </c>
      <c r="E81" s="151">
        <v>0</v>
      </c>
      <c r="F81" s="151">
        <v>0</v>
      </c>
      <c r="G81" s="151">
        <v>0</v>
      </c>
      <c r="H81" s="151">
        <v>0</v>
      </c>
      <c r="I81" s="151">
        <v>0</v>
      </c>
      <c r="J81" s="151">
        <v>0</v>
      </c>
      <c r="K81" s="151">
        <v>0</v>
      </c>
      <c r="L81" s="151">
        <v>0</v>
      </c>
      <c r="M81" s="149">
        <f t="shared" si="14"/>
        <v>0</v>
      </c>
      <c r="N81" s="160"/>
    </row>
    <row r="82" spans="1:15" customFormat="1" ht="25.5" customHeight="1" x14ac:dyDescent="0.25">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v>0</v>
      </c>
      <c r="D84" s="151">
        <v>0</v>
      </c>
      <c r="E84" s="151">
        <v>0</v>
      </c>
      <c r="F84" s="151">
        <v>0</v>
      </c>
      <c r="G84" s="151">
        <v>0</v>
      </c>
      <c r="H84" s="151">
        <v>0</v>
      </c>
      <c r="I84" s="151">
        <v>0</v>
      </c>
      <c r="J84" s="151">
        <v>0</v>
      </c>
      <c r="K84" s="151">
        <v>0</v>
      </c>
      <c r="L84" s="151">
        <v>0</v>
      </c>
      <c r="M84" s="149">
        <f t="shared" si="14"/>
        <v>0</v>
      </c>
      <c r="N84" s="160"/>
      <c r="O84">
        <v>903</v>
      </c>
    </row>
    <row r="85" spans="1:15" customFormat="1" ht="25.5" customHeight="1" x14ac:dyDescent="0.25">
      <c r="A85" s="154">
        <v>2600</v>
      </c>
      <c r="B85" s="155" t="s">
        <v>424</v>
      </c>
      <c r="C85" s="148">
        <f t="shared" ref="C85:N85" si="16">SUM(C86:C87)</f>
        <v>55000</v>
      </c>
      <c r="D85" s="148">
        <f>SUM(D86:D87)</f>
        <v>0</v>
      </c>
      <c r="E85" s="148">
        <f t="shared" si="16"/>
        <v>0</v>
      </c>
      <c r="F85" s="148">
        <f t="shared" si="16"/>
        <v>0</v>
      </c>
      <c r="G85" s="148">
        <f t="shared" si="16"/>
        <v>0</v>
      </c>
      <c r="H85" s="148">
        <f t="shared" si="16"/>
        <v>0</v>
      </c>
      <c r="I85" s="148">
        <f t="shared" si="16"/>
        <v>0</v>
      </c>
      <c r="J85" s="148">
        <f t="shared" si="16"/>
        <v>0</v>
      </c>
      <c r="K85" s="148">
        <f t="shared" si="16"/>
        <v>0</v>
      </c>
      <c r="L85" s="148">
        <f t="shared" si="16"/>
        <v>0</v>
      </c>
      <c r="M85" s="148">
        <f t="shared" si="14"/>
        <v>55000</v>
      </c>
      <c r="N85" s="164">
        <f t="shared" si="16"/>
        <v>0</v>
      </c>
      <c r="O85">
        <v>904</v>
      </c>
    </row>
    <row r="86" spans="1:15" customFormat="1" ht="25.5" customHeight="1" x14ac:dyDescent="0.25">
      <c r="A86" s="161">
        <v>261</v>
      </c>
      <c r="B86" s="157" t="s">
        <v>425</v>
      </c>
      <c r="C86" s="527">
        <v>55000</v>
      </c>
      <c r="D86" s="151">
        <v>0</v>
      </c>
      <c r="E86" s="151">
        <v>0</v>
      </c>
      <c r="F86" s="151">
        <v>0</v>
      </c>
      <c r="G86" s="151">
        <v>0</v>
      </c>
      <c r="H86" s="151">
        <v>0</v>
      </c>
      <c r="I86" s="151">
        <v>0</v>
      </c>
      <c r="J86" s="151">
        <v>0</v>
      </c>
      <c r="K86" s="151">
        <v>0</v>
      </c>
      <c r="L86" s="151">
        <v>0</v>
      </c>
      <c r="M86" s="149">
        <f t="shared" si="14"/>
        <v>55000</v>
      </c>
      <c r="N86" s="160"/>
      <c r="O86">
        <v>999</v>
      </c>
    </row>
    <row r="87" spans="1:15" customFormat="1" ht="25.5" customHeight="1" x14ac:dyDescent="0.25">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f t="shared" ref="C88:N88" si="17">SUM(C89:C93)</f>
        <v>5000</v>
      </c>
      <c r="D88" s="148">
        <f>SUM(D89:D93)</f>
        <v>0</v>
      </c>
      <c r="E88" s="148">
        <f t="shared" si="17"/>
        <v>0</v>
      </c>
      <c r="F88" s="148">
        <f t="shared" si="17"/>
        <v>0</v>
      </c>
      <c r="G88" s="148">
        <f t="shared" si="17"/>
        <v>0</v>
      </c>
      <c r="H88" s="148">
        <f t="shared" si="17"/>
        <v>0</v>
      </c>
      <c r="I88" s="148">
        <f t="shared" si="17"/>
        <v>0</v>
      </c>
      <c r="J88" s="148">
        <f t="shared" si="17"/>
        <v>0</v>
      </c>
      <c r="K88" s="148">
        <f t="shared" si="17"/>
        <v>0</v>
      </c>
      <c r="L88" s="148">
        <f t="shared" si="17"/>
        <v>0</v>
      </c>
      <c r="M88" s="148">
        <f t="shared" si="14"/>
        <v>5000</v>
      </c>
      <c r="N88" s="164">
        <f t="shared" si="17"/>
        <v>0</v>
      </c>
    </row>
    <row r="89" spans="1:15" customFormat="1" ht="25.5" customHeight="1" x14ac:dyDescent="0.25">
      <c r="A89" s="161">
        <v>271</v>
      </c>
      <c r="B89" s="157" t="s">
        <v>428</v>
      </c>
      <c r="C89" s="527">
        <v>5000</v>
      </c>
      <c r="D89" s="151">
        <v>0</v>
      </c>
      <c r="E89" s="151">
        <v>0</v>
      </c>
      <c r="F89" s="151">
        <v>0</v>
      </c>
      <c r="G89" s="151">
        <v>0</v>
      </c>
      <c r="H89" s="151">
        <v>0</v>
      </c>
      <c r="I89" s="151">
        <v>0</v>
      </c>
      <c r="J89" s="151">
        <v>0</v>
      </c>
      <c r="K89" s="151">
        <v>0</v>
      </c>
      <c r="L89" s="151">
        <v>0</v>
      </c>
      <c r="M89" s="149">
        <f t="shared" si="14"/>
        <v>5000</v>
      </c>
      <c r="N89" s="160"/>
    </row>
    <row r="90" spans="1:15" customFormat="1" ht="25.5" customHeight="1" x14ac:dyDescent="0.25">
      <c r="A90" s="161">
        <v>272</v>
      </c>
      <c r="B90" s="157" t="s">
        <v>429</v>
      </c>
      <c r="C90" s="151">
        <v>0</v>
      </c>
      <c r="D90" s="151">
        <v>0</v>
      </c>
      <c r="E90" s="151">
        <v>0</v>
      </c>
      <c r="F90" s="151">
        <v>0</v>
      </c>
      <c r="G90" s="151">
        <v>0</v>
      </c>
      <c r="H90" s="151">
        <v>0</v>
      </c>
      <c r="I90" s="151">
        <v>0</v>
      </c>
      <c r="J90" s="151">
        <v>0</v>
      </c>
      <c r="K90" s="151">
        <v>0</v>
      </c>
      <c r="L90" s="151">
        <v>0</v>
      </c>
      <c r="M90" s="149">
        <f t="shared" si="14"/>
        <v>0</v>
      </c>
      <c r="N90" s="160"/>
    </row>
    <row r="91" spans="1:15" customFormat="1" ht="25.5" customHeight="1" x14ac:dyDescent="0.25">
      <c r="A91" s="161">
        <v>273</v>
      </c>
      <c r="B91" s="157" t="s">
        <v>430</v>
      </c>
      <c r="C91" s="151">
        <v>0</v>
      </c>
      <c r="D91" s="151">
        <v>0</v>
      </c>
      <c r="E91" s="151">
        <v>0</v>
      </c>
      <c r="F91" s="151">
        <v>0</v>
      </c>
      <c r="G91" s="151">
        <v>0</v>
      </c>
      <c r="H91" s="151">
        <v>0</v>
      </c>
      <c r="I91" s="151">
        <v>0</v>
      </c>
      <c r="J91" s="151">
        <v>0</v>
      </c>
      <c r="K91" s="151">
        <v>0</v>
      </c>
      <c r="L91" s="151">
        <v>0</v>
      </c>
      <c r="M91" s="149">
        <f t="shared" si="14"/>
        <v>0</v>
      </c>
      <c r="N91" s="160"/>
    </row>
    <row r="92" spans="1:15" customFormat="1" ht="25.5" customHeight="1" x14ac:dyDescent="0.25">
      <c r="A92" s="161">
        <v>274</v>
      </c>
      <c r="B92" s="157" t="s">
        <v>431</v>
      </c>
      <c r="C92" s="151">
        <v>0</v>
      </c>
      <c r="D92" s="151">
        <v>0</v>
      </c>
      <c r="E92" s="151">
        <v>0</v>
      </c>
      <c r="F92" s="151">
        <v>0</v>
      </c>
      <c r="G92" s="151">
        <v>0</v>
      </c>
      <c r="H92" s="151">
        <v>0</v>
      </c>
      <c r="I92" s="151">
        <v>0</v>
      </c>
      <c r="J92" s="151">
        <v>0</v>
      </c>
      <c r="K92" s="151">
        <v>0</v>
      </c>
      <c r="L92" s="151">
        <v>0</v>
      </c>
      <c r="M92" s="149">
        <f t="shared" si="14"/>
        <v>0</v>
      </c>
      <c r="N92" s="160"/>
    </row>
    <row r="93" spans="1:15" customFormat="1" ht="25.5" customHeight="1" x14ac:dyDescent="0.25">
      <c r="A93" s="161">
        <v>275</v>
      </c>
      <c r="B93" s="157" t="s">
        <v>432</v>
      </c>
      <c r="C93" s="151">
        <v>0</v>
      </c>
      <c r="D93" s="151">
        <v>0</v>
      </c>
      <c r="E93" s="151">
        <v>0</v>
      </c>
      <c r="F93" s="151">
        <v>0</v>
      </c>
      <c r="G93" s="151">
        <v>0</v>
      </c>
      <c r="H93" s="151">
        <v>0</v>
      </c>
      <c r="I93" s="151">
        <v>0</v>
      </c>
      <c r="J93" s="151">
        <v>0</v>
      </c>
      <c r="K93" s="151">
        <v>0</v>
      </c>
      <c r="L93" s="151">
        <v>0</v>
      </c>
      <c r="M93" s="149">
        <f t="shared" si="14"/>
        <v>0</v>
      </c>
      <c r="N93" s="160"/>
    </row>
    <row r="94" spans="1:15" customFormat="1" ht="25.5" customHeight="1" x14ac:dyDescent="0.25">
      <c r="A94" s="154">
        <v>2800</v>
      </c>
      <c r="B94" s="155" t="s">
        <v>433</v>
      </c>
      <c r="C94" s="148">
        <f t="shared" ref="C94:N94" si="18">SUM(C95:C97)</f>
        <v>0</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x14ac:dyDescent="0.25">
      <c r="A95" s="161">
        <v>281</v>
      </c>
      <c r="B95" s="157" t="s">
        <v>434</v>
      </c>
      <c r="C95" s="151">
        <v>0</v>
      </c>
      <c r="D95" s="151">
        <v>0</v>
      </c>
      <c r="E95" s="151">
        <v>0</v>
      </c>
      <c r="F95" s="151">
        <v>0</v>
      </c>
      <c r="G95" s="151">
        <v>0</v>
      </c>
      <c r="H95" s="151">
        <v>0</v>
      </c>
      <c r="I95" s="151">
        <v>0</v>
      </c>
      <c r="J95" s="151">
        <v>0</v>
      </c>
      <c r="K95" s="151">
        <v>0</v>
      </c>
      <c r="L95" s="151">
        <v>0</v>
      </c>
      <c r="M95" s="149">
        <f t="shared" si="14"/>
        <v>0</v>
      </c>
      <c r="N95" s="160"/>
    </row>
    <row r="96" spans="1:15" customFormat="1" ht="25.5" customHeight="1" x14ac:dyDescent="0.25">
      <c r="A96" s="161">
        <v>282</v>
      </c>
      <c r="B96" s="157" t="s">
        <v>435</v>
      </c>
      <c r="C96" s="151">
        <v>0</v>
      </c>
      <c r="D96" s="151">
        <v>0</v>
      </c>
      <c r="E96" s="151">
        <v>0</v>
      </c>
      <c r="F96" s="151">
        <v>0</v>
      </c>
      <c r="G96" s="151">
        <v>0</v>
      </c>
      <c r="H96" s="151">
        <v>0</v>
      </c>
      <c r="I96" s="151">
        <v>0</v>
      </c>
      <c r="J96" s="151">
        <v>0</v>
      </c>
      <c r="K96" s="151">
        <v>0</v>
      </c>
      <c r="L96" s="151">
        <v>0</v>
      </c>
      <c r="M96" s="149">
        <f t="shared" si="14"/>
        <v>0</v>
      </c>
      <c r="N96" s="160"/>
    </row>
    <row r="97" spans="1:14" customFormat="1" ht="25.5" customHeight="1" x14ac:dyDescent="0.25">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f t="shared" ref="C98:N98" si="19">SUM(C99:C107)</f>
        <v>15000</v>
      </c>
      <c r="D98" s="148">
        <f>SUM(D99:D107)</f>
        <v>0</v>
      </c>
      <c r="E98" s="148">
        <f t="shared" si="19"/>
        <v>0</v>
      </c>
      <c r="F98" s="148">
        <f t="shared" si="19"/>
        <v>0</v>
      </c>
      <c r="G98" s="148">
        <f t="shared" si="19"/>
        <v>0</v>
      </c>
      <c r="H98" s="148">
        <f t="shared" si="19"/>
        <v>0</v>
      </c>
      <c r="I98" s="148">
        <f t="shared" si="19"/>
        <v>0</v>
      </c>
      <c r="J98" s="148">
        <f t="shared" si="19"/>
        <v>0</v>
      </c>
      <c r="K98" s="148">
        <f t="shared" si="19"/>
        <v>0</v>
      </c>
      <c r="L98" s="148">
        <f t="shared" si="19"/>
        <v>0</v>
      </c>
      <c r="M98" s="148">
        <f t="shared" si="14"/>
        <v>15000</v>
      </c>
      <c r="N98" s="164">
        <f t="shared" si="19"/>
        <v>0</v>
      </c>
    </row>
    <row r="99" spans="1:14" customFormat="1" ht="25.5" customHeight="1" x14ac:dyDescent="0.25">
      <c r="A99" s="161">
        <v>291</v>
      </c>
      <c r="B99" s="157" t="s">
        <v>438</v>
      </c>
      <c r="C99" s="527">
        <v>5000</v>
      </c>
      <c r="D99" s="151">
        <v>0</v>
      </c>
      <c r="E99" s="151">
        <v>0</v>
      </c>
      <c r="F99" s="151">
        <v>0</v>
      </c>
      <c r="G99" s="151">
        <v>0</v>
      </c>
      <c r="H99" s="151">
        <v>0</v>
      </c>
      <c r="I99" s="151">
        <v>0</v>
      </c>
      <c r="J99" s="151">
        <v>0</v>
      </c>
      <c r="K99" s="151">
        <v>0</v>
      </c>
      <c r="L99" s="151">
        <v>0</v>
      </c>
      <c r="M99" s="149">
        <f t="shared" si="14"/>
        <v>5000</v>
      </c>
      <c r="N99" s="160"/>
    </row>
    <row r="100" spans="1:14" customFormat="1" ht="25.5" customHeight="1" x14ac:dyDescent="0.25">
      <c r="A100" s="161">
        <v>292</v>
      </c>
      <c r="B100" s="157" t="s">
        <v>439</v>
      </c>
      <c r="C100" s="151">
        <v>0</v>
      </c>
      <c r="D100" s="151">
        <v>0</v>
      </c>
      <c r="E100" s="151">
        <v>0</v>
      </c>
      <c r="F100" s="151">
        <v>0</v>
      </c>
      <c r="G100" s="151">
        <v>0</v>
      </c>
      <c r="H100" s="151">
        <v>0</v>
      </c>
      <c r="I100" s="151">
        <v>0</v>
      </c>
      <c r="J100" s="151">
        <v>0</v>
      </c>
      <c r="K100" s="151">
        <v>0</v>
      </c>
      <c r="L100" s="151">
        <v>0</v>
      </c>
      <c r="M100" s="149">
        <f t="shared" si="14"/>
        <v>0</v>
      </c>
      <c r="N100" s="160"/>
    </row>
    <row r="101" spans="1:14" customFormat="1" ht="38.25" customHeight="1" x14ac:dyDescent="0.25">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x14ac:dyDescent="0.25">
      <c r="A102" s="161">
        <v>294</v>
      </c>
      <c r="B102" s="157" t="s">
        <v>441</v>
      </c>
      <c r="C102" s="151">
        <v>0</v>
      </c>
      <c r="D102" s="151">
        <v>0</v>
      </c>
      <c r="E102" s="151">
        <v>0</v>
      </c>
      <c r="F102" s="151">
        <v>0</v>
      </c>
      <c r="G102" s="151">
        <v>0</v>
      </c>
      <c r="H102" s="151">
        <v>0</v>
      </c>
      <c r="I102" s="151">
        <v>0</v>
      </c>
      <c r="J102" s="151">
        <v>0</v>
      </c>
      <c r="K102" s="151">
        <v>0</v>
      </c>
      <c r="L102" s="151">
        <v>0</v>
      </c>
      <c r="M102" s="149">
        <f t="shared" si="14"/>
        <v>0</v>
      </c>
      <c r="N102" s="160"/>
    </row>
    <row r="103" spans="1:14" customFormat="1" ht="42" customHeight="1" x14ac:dyDescent="0.25">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v>10000</v>
      </c>
      <c r="D104" s="151">
        <v>0</v>
      </c>
      <c r="E104" s="151">
        <v>0</v>
      </c>
      <c r="F104" s="151">
        <v>0</v>
      </c>
      <c r="G104" s="151">
        <v>0</v>
      </c>
      <c r="H104" s="151">
        <v>0</v>
      </c>
      <c r="I104" s="151">
        <v>0</v>
      </c>
      <c r="J104" s="151">
        <v>0</v>
      </c>
      <c r="K104" s="151">
        <v>0</v>
      </c>
      <c r="L104" s="151">
        <v>0</v>
      </c>
      <c r="M104" s="149">
        <f t="shared" si="14"/>
        <v>10000</v>
      </c>
      <c r="N104" s="160"/>
    </row>
    <row r="105" spans="1:14" customFormat="1" ht="25.5" x14ac:dyDescent="0.2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v>0</v>
      </c>
      <c r="D106" s="151">
        <v>0</v>
      </c>
      <c r="E106" s="151">
        <v>0</v>
      </c>
      <c r="F106" s="151">
        <v>0</v>
      </c>
      <c r="G106" s="151">
        <v>0</v>
      </c>
      <c r="H106" s="151">
        <v>0</v>
      </c>
      <c r="I106" s="151">
        <v>0</v>
      </c>
      <c r="J106" s="151">
        <v>0</v>
      </c>
      <c r="K106" s="151">
        <v>0</v>
      </c>
      <c r="L106" s="151">
        <v>0</v>
      </c>
      <c r="M106" s="149">
        <f t="shared" si="14"/>
        <v>0</v>
      </c>
      <c r="N106" s="160"/>
    </row>
    <row r="107" spans="1:14" customFormat="1" ht="25.5" customHeight="1" x14ac:dyDescent="0.25">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28">
        <v>3000</v>
      </c>
      <c r="B108" s="429" t="s">
        <v>64</v>
      </c>
      <c r="C108" s="427">
        <f t="shared" ref="C108:N108" si="20">C109+C119+C129+C139+C149+C159+C167+C177+C183</f>
        <v>143468</v>
      </c>
      <c r="D108" s="427">
        <f>D109+D119+D129+D139+D149+D159+D167+D177+D183</f>
        <v>0</v>
      </c>
      <c r="E108" s="427">
        <f t="shared" si="20"/>
        <v>0</v>
      </c>
      <c r="F108" s="427">
        <f t="shared" si="20"/>
        <v>0</v>
      </c>
      <c r="G108" s="427">
        <f t="shared" si="20"/>
        <v>0</v>
      </c>
      <c r="H108" s="427">
        <f t="shared" si="20"/>
        <v>0</v>
      </c>
      <c r="I108" s="427">
        <f t="shared" si="20"/>
        <v>0</v>
      </c>
      <c r="J108" s="427">
        <f t="shared" si="20"/>
        <v>0</v>
      </c>
      <c r="K108" s="427">
        <f t="shared" si="20"/>
        <v>0</v>
      </c>
      <c r="L108" s="427">
        <f t="shared" si="20"/>
        <v>0</v>
      </c>
      <c r="M108" s="427">
        <f t="shared" si="14"/>
        <v>143468</v>
      </c>
      <c r="N108" s="167">
        <f t="shared" si="20"/>
        <v>0</v>
      </c>
    </row>
    <row r="109" spans="1:14" customFormat="1" ht="25.5" customHeight="1" x14ac:dyDescent="0.25">
      <c r="A109" s="154">
        <v>3100</v>
      </c>
      <c r="B109" s="155" t="s">
        <v>447</v>
      </c>
      <c r="C109" s="148">
        <f>SUM(C110:C118)</f>
        <v>51468</v>
      </c>
      <c r="D109" s="148">
        <f>SUM(D110:D118)</f>
        <v>0</v>
      </c>
      <c r="E109" s="148">
        <f t="shared" ref="E109:N109" si="21">SUM(E110:E118)</f>
        <v>0</v>
      </c>
      <c r="F109" s="148">
        <f t="shared" si="21"/>
        <v>0</v>
      </c>
      <c r="G109" s="148">
        <f t="shared" si="21"/>
        <v>0</v>
      </c>
      <c r="H109" s="148">
        <f t="shared" si="21"/>
        <v>0</v>
      </c>
      <c r="I109" s="148">
        <f t="shared" si="21"/>
        <v>0</v>
      </c>
      <c r="J109" s="148">
        <f t="shared" si="21"/>
        <v>0</v>
      </c>
      <c r="K109" s="148">
        <f t="shared" si="21"/>
        <v>0</v>
      </c>
      <c r="L109" s="148">
        <f t="shared" si="21"/>
        <v>0</v>
      </c>
      <c r="M109" s="148">
        <f t="shared" si="14"/>
        <v>51468</v>
      </c>
      <c r="N109" s="164">
        <f t="shared" si="21"/>
        <v>0</v>
      </c>
    </row>
    <row r="110" spans="1:14" customFormat="1" ht="25.5" customHeight="1" x14ac:dyDescent="0.25">
      <c r="A110" s="161">
        <v>311</v>
      </c>
      <c r="B110" s="157" t="s">
        <v>448</v>
      </c>
      <c r="C110" s="151">
        <v>23380</v>
      </c>
      <c r="D110" s="151">
        <v>0</v>
      </c>
      <c r="E110" s="151">
        <v>0</v>
      </c>
      <c r="F110" s="151">
        <v>0</v>
      </c>
      <c r="G110" s="151">
        <v>0</v>
      </c>
      <c r="H110" s="151">
        <v>0</v>
      </c>
      <c r="I110" s="151">
        <v>0</v>
      </c>
      <c r="J110" s="151">
        <v>0</v>
      </c>
      <c r="K110" s="151">
        <v>0</v>
      </c>
      <c r="L110" s="151">
        <v>0</v>
      </c>
      <c r="M110" s="149">
        <f t="shared" si="14"/>
        <v>23380</v>
      </c>
      <c r="N110" s="160"/>
    </row>
    <row r="111" spans="1:14" customFormat="1" ht="25.5" customHeight="1" x14ac:dyDescent="0.25">
      <c r="A111" s="161">
        <v>312</v>
      </c>
      <c r="B111" s="157" t="s">
        <v>449</v>
      </c>
      <c r="C111" s="151">
        <v>11720</v>
      </c>
      <c r="D111" s="151">
        <v>0</v>
      </c>
      <c r="E111" s="151">
        <v>0</v>
      </c>
      <c r="F111" s="151">
        <v>0</v>
      </c>
      <c r="G111" s="151">
        <v>0</v>
      </c>
      <c r="H111" s="151">
        <v>0</v>
      </c>
      <c r="I111" s="151">
        <v>0</v>
      </c>
      <c r="J111" s="151">
        <v>0</v>
      </c>
      <c r="K111" s="151">
        <v>0</v>
      </c>
      <c r="L111" s="151">
        <v>0</v>
      </c>
      <c r="M111" s="149">
        <f t="shared" si="14"/>
        <v>11720</v>
      </c>
      <c r="N111" s="160"/>
    </row>
    <row r="112" spans="1:14" customFormat="1" ht="25.5" customHeight="1" x14ac:dyDescent="0.25">
      <c r="A112" s="161">
        <v>313</v>
      </c>
      <c r="B112" s="157" t="s">
        <v>450</v>
      </c>
      <c r="C112" s="151">
        <v>0</v>
      </c>
      <c r="D112" s="151">
        <v>0</v>
      </c>
      <c r="E112" s="151">
        <v>0</v>
      </c>
      <c r="F112" s="151">
        <v>0</v>
      </c>
      <c r="G112" s="151">
        <v>0</v>
      </c>
      <c r="H112" s="151">
        <v>0</v>
      </c>
      <c r="I112" s="151">
        <v>0</v>
      </c>
      <c r="J112" s="151">
        <v>0</v>
      </c>
      <c r="K112" s="151">
        <v>0</v>
      </c>
      <c r="L112" s="151">
        <v>0</v>
      </c>
      <c r="M112" s="149">
        <f t="shared" si="14"/>
        <v>0</v>
      </c>
      <c r="N112" s="160"/>
    </row>
    <row r="113" spans="1:14" customFormat="1" ht="25.5" customHeight="1" x14ac:dyDescent="0.25">
      <c r="A113" s="161">
        <v>314</v>
      </c>
      <c r="B113" s="157" t="s">
        <v>451</v>
      </c>
      <c r="C113" s="151">
        <v>16368</v>
      </c>
      <c r="D113" s="151">
        <v>0</v>
      </c>
      <c r="E113" s="151">
        <v>0</v>
      </c>
      <c r="F113" s="151">
        <v>0</v>
      </c>
      <c r="G113" s="151">
        <v>0</v>
      </c>
      <c r="H113" s="151">
        <v>0</v>
      </c>
      <c r="I113" s="151">
        <v>0</v>
      </c>
      <c r="J113" s="151">
        <v>0</v>
      </c>
      <c r="K113" s="151">
        <v>0</v>
      </c>
      <c r="L113" s="151">
        <v>0</v>
      </c>
      <c r="M113" s="149">
        <f t="shared" si="14"/>
        <v>16368</v>
      </c>
      <c r="N113" s="160"/>
    </row>
    <row r="114" spans="1:14" customFormat="1" ht="25.5" customHeight="1" x14ac:dyDescent="0.25">
      <c r="A114" s="161">
        <v>315</v>
      </c>
      <c r="B114" s="157" t="s">
        <v>452</v>
      </c>
      <c r="C114" s="151">
        <v>0</v>
      </c>
      <c r="D114" s="151">
        <v>0</v>
      </c>
      <c r="E114" s="151">
        <v>0</v>
      </c>
      <c r="F114" s="151">
        <v>0</v>
      </c>
      <c r="G114" s="151">
        <v>0</v>
      </c>
      <c r="H114" s="151">
        <v>0</v>
      </c>
      <c r="I114" s="151">
        <v>0</v>
      </c>
      <c r="J114" s="151">
        <v>0</v>
      </c>
      <c r="K114" s="151">
        <v>0</v>
      </c>
      <c r="L114" s="151">
        <v>0</v>
      </c>
      <c r="M114" s="149">
        <f t="shared" si="14"/>
        <v>0</v>
      </c>
      <c r="N114" s="160"/>
    </row>
    <row r="115" spans="1:14" customFormat="1" ht="25.5" customHeight="1" x14ac:dyDescent="0.25">
      <c r="A115" s="161">
        <v>316</v>
      </c>
      <c r="B115" s="157" t="s">
        <v>453</v>
      </c>
      <c r="C115" s="151">
        <v>0</v>
      </c>
      <c r="D115" s="151">
        <v>0</v>
      </c>
      <c r="E115" s="151">
        <v>0</v>
      </c>
      <c r="F115" s="151">
        <v>0</v>
      </c>
      <c r="G115" s="151">
        <v>0</v>
      </c>
      <c r="H115" s="151">
        <v>0</v>
      </c>
      <c r="I115" s="151">
        <v>0</v>
      </c>
      <c r="J115" s="151">
        <v>0</v>
      </c>
      <c r="K115" s="151">
        <v>0</v>
      </c>
      <c r="L115" s="151">
        <v>0</v>
      </c>
      <c r="M115" s="149">
        <f t="shared" si="14"/>
        <v>0</v>
      </c>
      <c r="N115" s="160"/>
    </row>
    <row r="116" spans="1:14" customFormat="1" ht="35.25" customHeight="1" x14ac:dyDescent="0.25">
      <c r="A116" s="161">
        <v>317</v>
      </c>
      <c r="B116" s="157" t="s">
        <v>454</v>
      </c>
      <c r="C116" s="151">
        <v>0</v>
      </c>
      <c r="D116" s="151">
        <v>0</v>
      </c>
      <c r="E116" s="151">
        <v>0</v>
      </c>
      <c r="F116" s="151">
        <v>0</v>
      </c>
      <c r="G116" s="151">
        <v>0</v>
      </c>
      <c r="H116" s="151">
        <v>0</v>
      </c>
      <c r="I116" s="151">
        <v>0</v>
      </c>
      <c r="J116" s="151">
        <v>0</v>
      </c>
      <c r="K116" s="151">
        <v>0</v>
      </c>
      <c r="L116" s="151">
        <v>0</v>
      </c>
      <c r="M116" s="149">
        <f t="shared" si="14"/>
        <v>0</v>
      </c>
      <c r="N116" s="160"/>
    </row>
    <row r="117" spans="1:14" customFormat="1" ht="25.5" customHeight="1" x14ac:dyDescent="0.25">
      <c r="A117" s="161">
        <v>318</v>
      </c>
      <c r="B117" s="157" t="s">
        <v>455</v>
      </c>
      <c r="C117" s="151">
        <v>0</v>
      </c>
      <c r="D117" s="151">
        <v>0</v>
      </c>
      <c r="E117" s="151">
        <v>0</v>
      </c>
      <c r="F117" s="151">
        <v>0</v>
      </c>
      <c r="G117" s="151">
        <v>0</v>
      </c>
      <c r="H117" s="151">
        <v>0</v>
      </c>
      <c r="I117" s="151">
        <v>0</v>
      </c>
      <c r="J117" s="151">
        <v>0</v>
      </c>
      <c r="K117" s="151">
        <v>0</v>
      </c>
      <c r="L117" s="151">
        <v>0</v>
      </c>
      <c r="M117" s="149">
        <f t="shared" si="14"/>
        <v>0</v>
      </c>
      <c r="N117" s="160"/>
    </row>
    <row r="118" spans="1:14" customFormat="1" ht="25.5" customHeight="1" x14ac:dyDescent="0.25">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f t="shared" ref="C119:N119" si="22">SUM(C120:C128)</f>
        <v>0</v>
      </c>
      <c r="D119" s="148">
        <f>SUM(D120:D128)</f>
        <v>0</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0</v>
      </c>
      <c r="N119" s="164">
        <f t="shared" si="22"/>
        <v>0</v>
      </c>
    </row>
    <row r="120" spans="1:14" ht="25.5" customHeight="1" x14ac:dyDescent="0.25">
      <c r="A120" s="161">
        <v>321</v>
      </c>
      <c r="B120" s="157" t="s">
        <v>458</v>
      </c>
      <c r="C120" s="151">
        <v>0</v>
      </c>
      <c r="D120" s="151">
        <v>0</v>
      </c>
      <c r="E120" s="151">
        <v>0</v>
      </c>
      <c r="F120" s="151">
        <v>0</v>
      </c>
      <c r="G120" s="151">
        <v>0</v>
      </c>
      <c r="H120" s="151">
        <v>0</v>
      </c>
      <c r="I120" s="151">
        <v>0</v>
      </c>
      <c r="J120" s="151">
        <v>0</v>
      </c>
      <c r="K120" s="151">
        <v>0</v>
      </c>
      <c r="L120" s="151">
        <v>0</v>
      </c>
      <c r="M120" s="112">
        <f t="shared" si="14"/>
        <v>0</v>
      </c>
      <c r="N120" s="168"/>
    </row>
    <row r="121" spans="1:14" ht="25.5" customHeight="1" x14ac:dyDescent="0.25">
      <c r="A121" s="161">
        <v>322</v>
      </c>
      <c r="B121" s="157" t="s">
        <v>459</v>
      </c>
      <c r="C121" s="151">
        <v>0</v>
      </c>
      <c r="D121" s="151">
        <v>0</v>
      </c>
      <c r="E121" s="151">
        <v>0</v>
      </c>
      <c r="F121" s="151">
        <v>0</v>
      </c>
      <c r="G121" s="151">
        <v>0</v>
      </c>
      <c r="H121" s="151">
        <v>0</v>
      </c>
      <c r="I121" s="151">
        <v>0</v>
      </c>
      <c r="J121" s="151">
        <v>0</v>
      </c>
      <c r="K121" s="151">
        <v>0</v>
      </c>
      <c r="L121" s="151">
        <v>0</v>
      </c>
      <c r="M121" s="112">
        <f t="shared" si="14"/>
        <v>0</v>
      </c>
      <c r="N121" s="168"/>
    </row>
    <row r="122" spans="1:14" ht="25.5" x14ac:dyDescent="0.25">
      <c r="A122" s="161">
        <v>323</v>
      </c>
      <c r="B122" s="157" t="s">
        <v>460</v>
      </c>
      <c r="C122" s="151">
        <v>0</v>
      </c>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v>0</v>
      </c>
      <c r="D124" s="151">
        <v>0</v>
      </c>
      <c r="E124" s="151">
        <v>0</v>
      </c>
      <c r="F124" s="151">
        <v>0</v>
      </c>
      <c r="G124" s="151">
        <v>0</v>
      </c>
      <c r="H124" s="151">
        <v>0</v>
      </c>
      <c r="I124" s="151">
        <v>0</v>
      </c>
      <c r="J124" s="151">
        <v>0</v>
      </c>
      <c r="K124" s="151">
        <v>0</v>
      </c>
      <c r="L124" s="151">
        <v>0</v>
      </c>
      <c r="M124" s="112">
        <f t="shared" si="14"/>
        <v>0</v>
      </c>
      <c r="N124" s="168"/>
    </row>
    <row r="125" spans="1:14" ht="25.5" customHeight="1" x14ac:dyDescent="0.25">
      <c r="A125" s="161">
        <v>326</v>
      </c>
      <c r="B125" s="157" t="s">
        <v>463</v>
      </c>
      <c r="C125" s="151">
        <v>0</v>
      </c>
      <c r="D125" s="151">
        <v>0</v>
      </c>
      <c r="E125" s="151">
        <v>0</v>
      </c>
      <c r="F125" s="151">
        <v>0</v>
      </c>
      <c r="G125" s="151">
        <v>0</v>
      </c>
      <c r="H125" s="151">
        <v>0</v>
      </c>
      <c r="I125" s="151">
        <v>0</v>
      </c>
      <c r="J125" s="151">
        <v>0</v>
      </c>
      <c r="K125" s="151">
        <v>0</v>
      </c>
      <c r="L125" s="151">
        <v>0</v>
      </c>
      <c r="M125" s="112">
        <f t="shared" si="14"/>
        <v>0</v>
      </c>
      <c r="N125" s="168"/>
    </row>
    <row r="126" spans="1:14" ht="25.5" customHeight="1" x14ac:dyDescent="0.25">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v>0</v>
      </c>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v>0</v>
      </c>
      <c r="D128" s="151">
        <v>0</v>
      </c>
      <c r="E128" s="151">
        <v>0</v>
      </c>
      <c r="F128" s="151">
        <v>0</v>
      </c>
      <c r="G128" s="151">
        <v>0</v>
      </c>
      <c r="H128" s="151">
        <v>0</v>
      </c>
      <c r="I128" s="151">
        <v>0</v>
      </c>
      <c r="J128" s="151">
        <v>0</v>
      </c>
      <c r="K128" s="151">
        <v>0</v>
      </c>
      <c r="L128" s="151">
        <v>0</v>
      </c>
      <c r="M128" s="112">
        <f t="shared" si="14"/>
        <v>0</v>
      </c>
      <c r="N128" s="168"/>
    </row>
    <row r="129" spans="1:14" customFormat="1" ht="30" x14ac:dyDescent="0.25">
      <c r="A129" s="154">
        <v>3300</v>
      </c>
      <c r="B129" s="155" t="s">
        <v>467</v>
      </c>
      <c r="C129" s="148">
        <f t="shared" ref="C129:N129" si="23">SUM(C130:C138)</f>
        <v>0</v>
      </c>
      <c r="D129" s="148">
        <f>SUM(D130:D138)</f>
        <v>0</v>
      </c>
      <c r="E129" s="148">
        <f t="shared" si="23"/>
        <v>0</v>
      </c>
      <c r="F129" s="148">
        <f t="shared" si="23"/>
        <v>0</v>
      </c>
      <c r="G129" s="148">
        <f t="shared" si="23"/>
        <v>0</v>
      </c>
      <c r="H129" s="148">
        <f t="shared" si="23"/>
        <v>0</v>
      </c>
      <c r="I129" s="148">
        <f t="shared" si="23"/>
        <v>0</v>
      </c>
      <c r="J129" s="148">
        <f t="shared" si="23"/>
        <v>0</v>
      </c>
      <c r="K129" s="148">
        <f t="shared" si="23"/>
        <v>0</v>
      </c>
      <c r="L129" s="148">
        <f t="shared" si="23"/>
        <v>0</v>
      </c>
      <c r="M129" s="148">
        <f t="shared" si="14"/>
        <v>0</v>
      </c>
      <c r="N129" s="164">
        <f t="shared" si="23"/>
        <v>0</v>
      </c>
    </row>
    <row r="130" spans="1:14" customFormat="1" ht="25.5" customHeight="1" x14ac:dyDescent="0.25">
      <c r="A130" s="161">
        <v>331</v>
      </c>
      <c r="B130" s="156" t="s">
        <v>468</v>
      </c>
      <c r="C130" s="151">
        <v>0</v>
      </c>
      <c r="D130" s="151">
        <v>0</v>
      </c>
      <c r="E130" s="151">
        <v>0</v>
      </c>
      <c r="F130" s="151">
        <v>0</v>
      </c>
      <c r="G130" s="151">
        <v>0</v>
      </c>
      <c r="H130" s="151">
        <v>0</v>
      </c>
      <c r="I130" s="151">
        <v>0</v>
      </c>
      <c r="J130" s="151">
        <v>0</v>
      </c>
      <c r="K130" s="151">
        <v>0</v>
      </c>
      <c r="L130" s="151">
        <v>0</v>
      </c>
      <c r="M130" s="149">
        <f t="shared" si="14"/>
        <v>0</v>
      </c>
      <c r="N130" s="160"/>
    </row>
    <row r="131" spans="1:14" customFormat="1" ht="30.75" customHeight="1" x14ac:dyDescent="0.25">
      <c r="A131" s="161">
        <v>332</v>
      </c>
      <c r="B131" s="157" t="s">
        <v>469</v>
      </c>
      <c r="C131" s="151">
        <v>0</v>
      </c>
      <c r="D131" s="151">
        <v>0</v>
      </c>
      <c r="E131" s="151">
        <v>0</v>
      </c>
      <c r="F131" s="151">
        <v>0</v>
      </c>
      <c r="G131" s="151">
        <v>0</v>
      </c>
      <c r="H131" s="151">
        <v>0</v>
      </c>
      <c r="I131" s="151">
        <v>0</v>
      </c>
      <c r="J131" s="151">
        <v>0</v>
      </c>
      <c r="K131" s="151">
        <v>0</v>
      </c>
      <c r="L131" s="151">
        <v>0</v>
      </c>
      <c r="M131" s="149">
        <f t="shared" si="14"/>
        <v>0</v>
      </c>
      <c r="N131" s="160"/>
    </row>
    <row r="132" spans="1:14" customFormat="1" ht="33" customHeight="1" x14ac:dyDescent="0.25">
      <c r="A132" s="161">
        <v>333</v>
      </c>
      <c r="B132" s="157" t="s">
        <v>470</v>
      </c>
      <c r="C132" s="151">
        <v>0</v>
      </c>
      <c r="D132" s="151">
        <v>0</v>
      </c>
      <c r="E132" s="151">
        <v>0</v>
      </c>
      <c r="F132" s="151">
        <v>0</v>
      </c>
      <c r="G132" s="151">
        <v>0</v>
      </c>
      <c r="H132" s="151">
        <v>0</v>
      </c>
      <c r="I132" s="151">
        <v>0</v>
      </c>
      <c r="J132" s="151">
        <v>0</v>
      </c>
      <c r="K132" s="151">
        <v>0</v>
      </c>
      <c r="L132" s="151">
        <v>0</v>
      </c>
      <c r="M132" s="149">
        <f t="shared" si="14"/>
        <v>0</v>
      </c>
      <c r="N132" s="160"/>
    </row>
    <row r="133" spans="1:14" customFormat="1" ht="25.5" customHeight="1" x14ac:dyDescent="0.25">
      <c r="A133" s="161">
        <v>334</v>
      </c>
      <c r="B133" s="157" t="s">
        <v>471</v>
      </c>
      <c r="C133" s="151">
        <v>0</v>
      </c>
      <c r="D133" s="151">
        <v>0</v>
      </c>
      <c r="E133" s="151">
        <v>0</v>
      </c>
      <c r="F133" s="151">
        <v>0</v>
      </c>
      <c r="G133" s="151">
        <v>0</v>
      </c>
      <c r="H133" s="151">
        <v>0</v>
      </c>
      <c r="I133" s="151">
        <v>0</v>
      </c>
      <c r="J133" s="151">
        <v>0</v>
      </c>
      <c r="K133" s="151">
        <v>0</v>
      </c>
      <c r="L133" s="151">
        <v>0</v>
      </c>
      <c r="M133" s="149">
        <f t="shared" si="14"/>
        <v>0</v>
      </c>
      <c r="N133" s="160"/>
    </row>
    <row r="134" spans="1:14" customFormat="1" ht="25.5" customHeight="1" x14ac:dyDescent="0.25">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v>0</v>
      </c>
      <c r="D135" s="151">
        <v>0</v>
      </c>
      <c r="E135" s="151">
        <v>0</v>
      </c>
      <c r="F135" s="151">
        <v>0</v>
      </c>
      <c r="G135" s="151">
        <v>0</v>
      </c>
      <c r="H135" s="151">
        <v>0</v>
      </c>
      <c r="I135" s="151">
        <v>0</v>
      </c>
      <c r="J135" s="151">
        <v>0</v>
      </c>
      <c r="K135" s="151">
        <v>0</v>
      </c>
      <c r="L135" s="151">
        <v>0</v>
      </c>
      <c r="M135" s="149">
        <f t="shared" ref="M135:M198" si="24">SUM(C135:L135)</f>
        <v>0</v>
      </c>
      <c r="N135" s="160"/>
    </row>
    <row r="136" spans="1:14" customFormat="1" ht="25.5" customHeight="1" x14ac:dyDescent="0.25">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v>0</v>
      </c>
      <c r="D138" s="151">
        <v>0</v>
      </c>
      <c r="E138" s="151">
        <v>0</v>
      </c>
      <c r="F138" s="151">
        <v>0</v>
      </c>
      <c r="G138" s="151">
        <v>0</v>
      </c>
      <c r="H138" s="151">
        <v>0</v>
      </c>
      <c r="I138" s="151">
        <v>0</v>
      </c>
      <c r="J138" s="151">
        <v>0</v>
      </c>
      <c r="K138" s="151">
        <v>0</v>
      </c>
      <c r="L138" s="151">
        <v>0</v>
      </c>
      <c r="M138" s="149">
        <f t="shared" si="24"/>
        <v>0</v>
      </c>
      <c r="N138" s="160"/>
    </row>
    <row r="139" spans="1:14" customFormat="1" ht="25.5" customHeight="1" x14ac:dyDescent="0.25">
      <c r="A139" s="154">
        <v>3400</v>
      </c>
      <c r="B139" s="155" t="s">
        <v>477</v>
      </c>
      <c r="C139" s="148">
        <f t="shared" ref="C139:N139" si="25">SUM(C140:C148)</f>
        <v>35000</v>
      </c>
      <c r="D139" s="148">
        <f>SUM(D140:D148)</f>
        <v>0</v>
      </c>
      <c r="E139" s="148">
        <f t="shared" si="25"/>
        <v>0</v>
      </c>
      <c r="F139" s="148">
        <f t="shared" si="25"/>
        <v>0</v>
      </c>
      <c r="G139" s="148">
        <f t="shared" si="25"/>
        <v>0</v>
      </c>
      <c r="H139" s="148">
        <f t="shared" si="25"/>
        <v>0</v>
      </c>
      <c r="I139" s="148">
        <f t="shared" si="25"/>
        <v>0</v>
      </c>
      <c r="J139" s="148">
        <f t="shared" si="25"/>
        <v>0</v>
      </c>
      <c r="K139" s="148">
        <f t="shared" si="25"/>
        <v>0</v>
      </c>
      <c r="L139" s="148">
        <f t="shared" si="25"/>
        <v>0</v>
      </c>
      <c r="M139" s="148">
        <f t="shared" si="24"/>
        <v>35000</v>
      </c>
      <c r="N139" s="164">
        <f t="shared" si="25"/>
        <v>0</v>
      </c>
    </row>
    <row r="140" spans="1:14" customFormat="1" ht="25.5" customHeight="1" x14ac:dyDescent="0.25">
      <c r="A140" s="161">
        <v>341</v>
      </c>
      <c r="B140" s="157" t="s">
        <v>478</v>
      </c>
      <c r="C140" s="151">
        <v>0</v>
      </c>
      <c r="D140" s="151">
        <v>0</v>
      </c>
      <c r="E140" s="151">
        <v>0</v>
      </c>
      <c r="F140" s="151">
        <v>0</v>
      </c>
      <c r="G140" s="151">
        <v>0</v>
      </c>
      <c r="H140" s="151">
        <v>0</v>
      </c>
      <c r="I140" s="151">
        <v>0</v>
      </c>
      <c r="J140" s="151">
        <v>0</v>
      </c>
      <c r="K140" s="151">
        <v>0</v>
      </c>
      <c r="L140" s="151">
        <v>0</v>
      </c>
      <c r="M140" s="149">
        <f t="shared" si="24"/>
        <v>0</v>
      </c>
      <c r="N140" s="160"/>
    </row>
    <row r="141" spans="1:14" customFormat="1" ht="25.5" customHeight="1" x14ac:dyDescent="0.25">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v>0</v>
      </c>
      <c r="D143" s="151">
        <v>0</v>
      </c>
      <c r="E143" s="151">
        <v>0</v>
      </c>
      <c r="F143" s="151">
        <v>0</v>
      </c>
      <c r="G143" s="151">
        <v>0</v>
      </c>
      <c r="H143" s="151">
        <v>0</v>
      </c>
      <c r="I143" s="151">
        <v>0</v>
      </c>
      <c r="J143" s="151">
        <v>0</v>
      </c>
      <c r="K143" s="151">
        <v>0</v>
      </c>
      <c r="L143" s="151">
        <v>0</v>
      </c>
      <c r="M143" s="149">
        <f t="shared" si="24"/>
        <v>0</v>
      </c>
      <c r="N143" s="160"/>
    </row>
    <row r="144" spans="1:14" customFormat="1" ht="25.5" customHeight="1" x14ac:dyDescent="0.25">
      <c r="A144" s="161">
        <v>345</v>
      </c>
      <c r="B144" s="157" t="s">
        <v>482</v>
      </c>
      <c r="C144" s="151">
        <v>35000</v>
      </c>
      <c r="D144" s="151">
        <v>0</v>
      </c>
      <c r="E144" s="151">
        <v>0</v>
      </c>
      <c r="F144" s="151">
        <v>0</v>
      </c>
      <c r="G144" s="151">
        <v>0</v>
      </c>
      <c r="H144" s="151">
        <v>0</v>
      </c>
      <c r="I144" s="151">
        <v>0</v>
      </c>
      <c r="J144" s="151">
        <v>0</v>
      </c>
      <c r="K144" s="151">
        <v>0</v>
      </c>
      <c r="L144" s="151">
        <v>0</v>
      </c>
      <c r="M144" s="149">
        <f t="shared" si="24"/>
        <v>35000</v>
      </c>
      <c r="N144" s="160"/>
    </row>
    <row r="145" spans="1:14" customFormat="1" ht="25.5" customHeight="1" x14ac:dyDescent="0.25">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v>0</v>
      </c>
      <c r="D146" s="151">
        <v>0</v>
      </c>
      <c r="E146" s="151">
        <v>0</v>
      </c>
      <c r="F146" s="151">
        <v>0</v>
      </c>
      <c r="G146" s="151">
        <v>0</v>
      </c>
      <c r="H146" s="151">
        <v>0</v>
      </c>
      <c r="I146" s="151">
        <v>0</v>
      </c>
      <c r="J146" s="151">
        <v>0</v>
      </c>
      <c r="K146" s="151">
        <v>0</v>
      </c>
      <c r="L146" s="151">
        <v>0</v>
      </c>
      <c r="M146" s="149">
        <f t="shared" si="24"/>
        <v>0</v>
      </c>
      <c r="N146" s="160"/>
    </row>
    <row r="147" spans="1:14" customFormat="1" ht="25.5" customHeight="1" x14ac:dyDescent="0.25">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f t="shared" ref="C149:N149" si="26">SUM(C150:C158)</f>
        <v>10000</v>
      </c>
      <c r="D149" s="148">
        <f>SUM(D150:D158)</f>
        <v>0</v>
      </c>
      <c r="E149" s="148">
        <f t="shared" si="26"/>
        <v>0</v>
      </c>
      <c r="F149" s="148">
        <f t="shared" si="26"/>
        <v>0</v>
      </c>
      <c r="G149" s="148">
        <f t="shared" si="26"/>
        <v>0</v>
      </c>
      <c r="H149" s="148">
        <f t="shared" si="26"/>
        <v>0</v>
      </c>
      <c r="I149" s="148">
        <f t="shared" si="26"/>
        <v>0</v>
      </c>
      <c r="J149" s="148">
        <f t="shared" si="26"/>
        <v>0</v>
      </c>
      <c r="K149" s="148">
        <f t="shared" si="26"/>
        <v>0</v>
      </c>
      <c r="L149" s="148">
        <f t="shared" si="26"/>
        <v>0</v>
      </c>
      <c r="M149" s="148">
        <f t="shared" si="24"/>
        <v>10000</v>
      </c>
      <c r="N149" s="164">
        <f t="shared" si="26"/>
        <v>0</v>
      </c>
    </row>
    <row r="150" spans="1:14" customFormat="1" ht="25.5" customHeight="1" x14ac:dyDescent="0.25">
      <c r="A150" s="161">
        <v>351</v>
      </c>
      <c r="B150" s="157" t="s">
        <v>488</v>
      </c>
      <c r="C150" s="151">
        <v>0</v>
      </c>
      <c r="D150" s="151">
        <v>0</v>
      </c>
      <c r="E150" s="151">
        <v>0</v>
      </c>
      <c r="F150" s="151">
        <v>0</v>
      </c>
      <c r="G150" s="151">
        <v>0</v>
      </c>
      <c r="H150" s="151">
        <v>0</v>
      </c>
      <c r="I150" s="151">
        <v>0</v>
      </c>
      <c r="J150" s="151">
        <v>0</v>
      </c>
      <c r="K150" s="151">
        <v>0</v>
      </c>
      <c r="L150" s="151">
        <v>0</v>
      </c>
      <c r="M150" s="149">
        <f t="shared" si="24"/>
        <v>0</v>
      </c>
      <c r="N150" s="160"/>
    </row>
    <row r="151" spans="1:14" customFormat="1" ht="34.5" customHeight="1" x14ac:dyDescent="0.25">
      <c r="A151" s="161">
        <v>352</v>
      </c>
      <c r="B151" s="157" t="s">
        <v>489</v>
      </c>
      <c r="C151" s="151">
        <v>0</v>
      </c>
      <c r="D151" s="151">
        <v>0</v>
      </c>
      <c r="E151" s="151">
        <v>0</v>
      </c>
      <c r="F151" s="151">
        <v>0</v>
      </c>
      <c r="G151" s="151">
        <v>0</v>
      </c>
      <c r="H151" s="151">
        <v>0</v>
      </c>
      <c r="I151" s="151">
        <v>0</v>
      </c>
      <c r="J151" s="151">
        <v>0</v>
      </c>
      <c r="K151" s="151">
        <v>0</v>
      </c>
      <c r="L151" s="151">
        <v>0</v>
      </c>
      <c r="M151" s="149">
        <f t="shared" si="24"/>
        <v>0</v>
      </c>
      <c r="N151" s="160"/>
    </row>
    <row r="152" spans="1:14" customFormat="1" ht="33" customHeight="1" x14ac:dyDescent="0.25">
      <c r="A152" s="161">
        <v>353</v>
      </c>
      <c r="B152" s="157" t="s">
        <v>490</v>
      </c>
      <c r="C152" s="151">
        <v>0</v>
      </c>
      <c r="D152" s="151">
        <v>0</v>
      </c>
      <c r="E152" s="151">
        <v>0</v>
      </c>
      <c r="F152" s="151">
        <v>0</v>
      </c>
      <c r="G152" s="151">
        <v>0</v>
      </c>
      <c r="H152" s="151">
        <v>0</v>
      </c>
      <c r="I152" s="151">
        <v>0</v>
      </c>
      <c r="J152" s="151">
        <v>0</v>
      </c>
      <c r="K152" s="151">
        <v>0</v>
      </c>
      <c r="L152" s="151">
        <v>0</v>
      </c>
      <c r="M152" s="149">
        <f t="shared" si="24"/>
        <v>0</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10000</v>
      </c>
      <c r="D154" s="151">
        <v>0</v>
      </c>
      <c r="E154" s="151">
        <v>0</v>
      </c>
      <c r="F154" s="151">
        <v>0</v>
      </c>
      <c r="G154" s="151">
        <v>0</v>
      </c>
      <c r="H154" s="151">
        <v>0</v>
      </c>
      <c r="I154" s="151">
        <v>0</v>
      </c>
      <c r="J154" s="151">
        <v>0</v>
      </c>
      <c r="K154" s="151">
        <v>0</v>
      </c>
      <c r="L154" s="151">
        <v>0</v>
      </c>
      <c r="M154" s="149">
        <f t="shared" si="24"/>
        <v>10000</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0</v>
      </c>
      <c r="D156" s="151">
        <v>0</v>
      </c>
      <c r="E156" s="151">
        <v>0</v>
      </c>
      <c r="F156" s="151">
        <v>0</v>
      </c>
      <c r="G156" s="151">
        <v>0</v>
      </c>
      <c r="H156" s="151">
        <v>0</v>
      </c>
      <c r="I156" s="151">
        <v>0</v>
      </c>
      <c r="J156" s="151">
        <v>0</v>
      </c>
      <c r="K156" s="151">
        <v>0</v>
      </c>
      <c r="L156" s="151">
        <v>0</v>
      </c>
      <c r="M156" s="149">
        <f t="shared" si="24"/>
        <v>0</v>
      </c>
      <c r="N156" s="160"/>
    </row>
    <row r="157" spans="1:14" customFormat="1" ht="25.5" customHeight="1" x14ac:dyDescent="0.25">
      <c r="A157" s="161">
        <v>358</v>
      </c>
      <c r="B157" s="157" t="s">
        <v>495</v>
      </c>
      <c r="C157" s="151">
        <v>0</v>
      </c>
      <c r="D157" s="151">
        <v>0</v>
      </c>
      <c r="E157" s="151">
        <v>0</v>
      </c>
      <c r="F157" s="151">
        <v>0</v>
      </c>
      <c r="G157" s="151">
        <v>0</v>
      </c>
      <c r="H157" s="151">
        <v>0</v>
      </c>
      <c r="I157" s="151">
        <v>0</v>
      </c>
      <c r="J157" s="151">
        <v>0</v>
      </c>
      <c r="K157" s="151">
        <v>0</v>
      </c>
      <c r="L157" s="151">
        <v>0</v>
      </c>
      <c r="M157" s="149">
        <f t="shared" si="24"/>
        <v>0</v>
      </c>
      <c r="N157" s="160"/>
    </row>
    <row r="158" spans="1:14" customFormat="1" ht="25.5" customHeight="1" x14ac:dyDescent="0.25">
      <c r="A158" s="161">
        <v>359</v>
      </c>
      <c r="B158" s="157" t="s">
        <v>496</v>
      </c>
      <c r="C158" s="151">
        <v>0</v>
      </c>
      <c r="D158" s="151">
        <v>0</v>
      </c>
      <c r="E158" s="151">
        <v>0</v>
      </c>
      <c r="F158" s="151">
        <v>0</v>
      </c>
      <c r="G158" s="151">
        <v>0</v>
      </c>
      <c r="H158" s="151">
        <v>0</v>
      </c>
      <c r="I158" s="151">
        <v>0</v>
      </c>
      <c r="J158" s="151">
        <v>0</v>
      </c>
      <c r="K158" s="151">
        <v>0</v>
      </c>
      <c r="L158" s="151">
        <v>0</v>
      </c>
      <c r="M158" s="149">
        <f t="shared" si="24"/>
        <v>0</v>
      </c>
      <c r="N158" s="160"/>
    </row>
    <row r="159" spans="1:14" customFormat="1" ht="25.5" customHeight="1" x14ac:dyDescent="0.25">
      <c r="A159" s="154">
        <v>3600</v>
      </c>
      <c r="B159" s="155" t="s">
        <v>497</v>
      </c>
      <c r="C159" s="148">
        <f t="shared" ref="C159:N159" si="27">SUM(C160:C166)</f>
        <v>0</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0</v>
      </c>
      <c r="N159" s="164">
        <f t="shared" si="27"/>
        <v>0</v>
      </c>
    </row>
    <row r="160" spans="1:14" customFormat="1" ht="29.25" customHeight="1" x14ac:dyDescent="0.25">
      <c r="A160" s="161">
        <v>361</v>
      </c>
      <c r="B160" s="157" t="s">
        <v>498</v>
      </c>
      <c r="C160" s="151">
        <v>0</v>
      </c>
      <c r="D160" s="151">
        <v>0</v>
      </c>
      <c r="E160" s="151">
        <v>0</v>
      </c>
      <c r="F160" s="151">
        <v>0</v>
      </c>
      <c r="G160" s="151">
        <v>0</v>
      </c>
      <c r="H160" s="151">
        <v>0</v>
      </c>
      <c r="I160" s="151">
        <v>0</v>
      </c>
      <c r="J160" s="151">
        <v>0</v>
      </c>
      <c r="K160" s="151">
        <v>0</v>
      </c>
      <c r="L160" s="151">
        <v>0</v>
      </c>
      <c r="M160" s="149">
        <f t="shared" si="24"/>
        <v>0</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x14ac:dyDescent="0.25">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f t="shared" ref="C167:N167" si="28">SUM(C168:C176)</f>
        <v>22000</v>
      </c>
      <c r="D167" s="148">
        <f>SUM(D168:D176)</f>
        <v>0</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22000</v>
      </c>
      <c r="N167" s="164">
        <f t="shared" si="28"/>
        <v>0</v>
      </c>
    </row>
    <row r="168" spans="1:14" customFormat="1" ht="25.5" customHeight="1" x14ac:dyDescent="0.25">
      <c r="A168" s="161">
        <v>371</v>
      </c>
      <c r="B168" s="157" t="s">
        <v>506</v>
      </c>
      <c r="C168" s="151">
        <v>0</v>
      </c>
      <c r="D168" s="151">
        <v>0</v>
      </c>
      <c r="E168" s="151">
        <v>0</v>
      </c>
      <c r="F168" s="151">
        <v>0</v>
      </c>
      <c r="G168" s="151">
        <v>0</v>
      </c>
      <c r="H168" s="151">
        <v>0</v>
      </c>
      <c r="I168" s="151">
        <v>0</v>
      </c>
      <c r="J168" s="151">
        <v>0</v>
      </c>
      <c r="K168" s="151">
        <v>0</v>
      </c>
      <c r="L168" s="151">
        <v>0</v>
      </c>
      <c r="M168" s="149">
        <f t="shared" si="24"/>
        <v>0</v>
      </c>
      <c r="N168" s="160"/>
    </row>
    <row r="169" spans="1:14" customFormat="1" ht="25.5" customHeight="1" x14ac:dyDescent="0.25">
      <c r="A169" s="161">
        <v>372</v>
      </c>
      <c r="B169" s="157" t="s">
        <v>507</v>
      </c>
      <c r="C169" s="151">
        <v>0</v>
      </c>
      <c r="D169" s="151">
        <v>0</v>
      </c>
      <c r="E169" s="151">
        <v>0</v>
      </c>
      <c r="F169" s="151">
        <v>0</v>
      </c>
      <c r="G169" s="151">
        <v>0</v>
      </c>
      <c r="H169" s="151">
        <v>0</v>
      </c>
      <c r="I169" s="151">
        <v>0</v>
      </c>
      <c r="J169" s="151">
        <v>0</v>
      </c>
      <c r="K169" s="151">
        <v>0</v>
      </c>
      <c r="L169" s="151">
        <v>0</v>
      </c>
      <c r="M169" s="149">
        <f t="shared" si="24"/>
        <v>0</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22000</v>
      </c>
      <c r="D172" s="151">
        <v>0</v>
      </c>
      <c r="E172" s="151">
        <v>0</v>
      </c>
      <c r="F172" s="151">
        <v>0</v>
      </c>
      <c r="G172" s="151">
        <v>0</v>
      </c>
      <c r="H172" s="151">
        <v>0</v>
      </c>
      <c r="I172" s="151">
        <v>0</v>
      </c>
      <c r="J172" s="151">
        <v>0</v>
      </c>
      <c r="K172" s="151">
        <v>0</v>
      </c>
      <c r="L172" s="151">
        <v>0</v>
      </c>
      <c r="M172" s="149">
        <f t="shared" si="24"/>
        <v>22000</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x14ac:dyDescent="0.25">
      <c r="A176" s="161">
        <v>379</v>
      </c>
      <c r="B176" s="157" t="s">
        <v>514</v>
      </c>
      <c r="C176" s="151">
        <v>0</v>
      </c>
      <c r="D176" s="151">
        <v>0</v>
      </c>
      <c r="E176" s="151">
        <v>0</v>
      </c>
      <c r="F176" s="151">
        <v>0</v>
      </c>
      <c r="G176" s="151">
        <v>0</v>
      </c>
      <c r="H176" s="151">
        <v>0</v>
      </c>
      <c r="I176" s="151">
        <v>0</v>
      </c>
      <c r="J176" s="151">
        <v>0</v>
      </c>
      <c r="K176" s="151">
        <v>0</v>
      </c>
      <c r="L176" s="151">
        <v>0</v>
      </c>
      <c r="M176" s="149">
        <f t="shared" si="24"/>
        <v>0</v>
      </c>
      <c r="N176" s="160"/>
    </row>
    <row r="177" spans="1:14" customFormat="1" ht="25.5" customHeight="1" x14ac:dyDescent="0.25">
      <c r="A177" s="154">
        <v>3800</v>
      </c>
      <c r="B177" s="155" t="s">
        <v>515</v>
      </c>
      <c r="C177" s="148">
        <f t="shared" ref="C177:N177" si="29">SUM(C178:C182)</f>
        <v>20000</v>
      </c>
      <c r="D177" s="148">
        <f>SUM(D178:D182)</f>
        <v>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20000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15000</v>
      </c>
      <c r="D179" s="151">
        <v>0</v>
      </c>
      <c r="E179" s="151">
        <v>0</v>
      </c>
      <c r="F179" s="151">
        <v>0</v>
      </c>
      <c r="G179" s="151">
        <v>0</v>
      </c>
      <c r="H179" s="151">
        <v>0</v>
      </c>
      <c r="I179" s="151">
        <v>0</v>
      </c>
      <c r="J179" s="151">
        <v>0</v>
      </c>
      <c r="K179" s="151">
        <v>0</v>
      </c>
      <c r="L179" s="151">
        <v>0</v>
      </c>
      <c r="M179" s="149">
        <f t="shared" si="24"/>
        <v>15000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5000</v>
      </c>
      <c r="D182" s="151">
        <v>0</v>
      </c>
      <c r="E182" s="151">
        <v>0</v>
      </c>
      <c r="F182" s="151">
        <v>0</v>
      </c>
      <c r="G182" s="151">
        <v>0</v>
      </c>
      <c r="H182" s="151">
        <v>0</v>
      </c>
      <c r="I182" s="151">
        <v>0</v>
      </c>
      <c r="J182" s="151">
        <v>0</v>
      </c>
      <c r="K182" s="151">
        <v>0</v>
      </c>
      <c r="L182" s="151">
        <v>0</v>
      </c>
      <c r="M182" s="149">
        <f t="shared" si="24"/>
        <v>5000</v>
      </c>
      <c r="N182" s="160"/>
    </row>
    <row r="183" spans="1:14" customFormat="1" ht="25.5" customHeight="1" x14ac:dyDescent="0.25">
      <c r="A183" s="154">
        <v>3900</v>
      </c>
      <c r="B183" s="155" t="s">
        <v>521</v>
      </c>
      <c r="C183" s="148">
        <f t="shared" ref="C183:N183" si="30">SUM(C184:C192)</f>
        <v>5000</v>
      </c>
      <c r="D183" s="148">
        <f>SUM(D184:D192)</f>
        <v>0</v>
      </c>
      <c r="E183" s="148">
        <f t="shared" si="30"/>
        <v>0</v>
      </c>
      <c r="F183" s="148">
        <f t="shared" si="30"/>
        <v>0</v>
      </c>
      <c r="G183" s="148">
        <f t="shared" si="30"/>
        <v>0</v>
      </c>
      <c r="H183" s="148">
        <f t="shared" si="30"/>
        <v>0</v>
      </c>
      <c r="I183" s="148">
        <f t="shared" si="30"/>
        <v>0</v>
      </c>
      <c r="J183" s="148">
        <f t="shared" si="30"/>
        <v>0</v>
      </c>
      <c r="K183" s="148">
        <f t="shared" si="30"/>
        <v>0</v>
      </c>
      <c r="L183" s="148">
        <f t="shared" si="30"/>
        <v>0</v>
      </c>
      <c r="M183" s="148">
        <f t="shared" si="24"/>
        <v>5000</v>
      </c>
      <c r="N183" s="164">
        <f t="shared" si="30"/>
        <v>0</v>
      </c>
    </row>
    <row r="184" spans="1:14" customFormat="1" ht="25.5" customHeight="1" x14ac:dyDescent="0.25">
      <c r="A184" s="161">
        <v>391</v>
      </c>
      <c r="B184" s="157" t="s">
        <v>522</v>
      </c>
      <c r="C184" s="151">
        <v>0</v>
      </c>
      <c r="D184" s="151">
        <v>0</v>
      </c>
      <c r="E184" s="151">
        <v>0</v>
      </c>
      <c r="F184" s="151">
        <v>0</v>
      </c>
      <c r="G184" s="151">
        <v>0</v>
      </c>
      <c r="H184" s="151">
        <v>0</v>
      </c>
      <c r="I184" s="151">
        <v>0</v>
      </c>
      <c r="J184" s="151">
        <v>0</v>
      </c>
      <c r="K184" s="151">
        <v>0</v>
      </c>
      <c r="L184" s="151">
        <v>0</v>
      </c>
      <c r="M184" s="149">
        <f t="shared" si="24"/>
        <v>0</v>
      </c>
      <c r="N184" s="160"/>
    </row>
    <row r="185" spans="1:14" customFormat="1" ht="25.5" customHeight="1" x14ac:dyDescent="0.25">
      <c r="A185" s="161">
        <v>392</v>
      </c>
      <c r="B185" s="157" t="s">
        <v>523</v>
      </c>
      <c r="C185" s="151">
        <v>0</v>
      </c>
      <c r="D185" s="151">
        <v>0</v>
      </c>
      <c r="E185" s="151">
        <v>0</v>
      </c>
      <c r="F185" s="151">
        <v>0</v>
      </c>
      <c r="G185" s="151">
        <v>0</v>
      </c>
      <c r="H185" s="151">
        <v>0</v>
      </c>
      <c r="I185" s="151">
        <v>0</v>
      </c>
      <c r="J185" s="151">
        <v>0</v>
      </c>
      <c r="K185" s="151">
        <v>0</v>
      </c>
      <c r="L185" s="151">
        <v>0</v>
      </c>
      <c r="M185" s="149">
        <f t="shared" si="24"/>
        <v>0</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5000</v>
      </c>
      <c r="D192" s="151">
        <v>0</v>
      </c>
      <c r="E192" s="151">
        <v>0</v>
      </c>
      <c r="F192" s="151">
        <v>0</v>
      </c>
      <c r="G192" s="151">
        <v>0</v>
      </c>
      <c r="H192" s="151">
        <v>0</v>
      </c>
      <c r="I192" s="151">
        <v>0</v>
      </c>
      <c r="J192" s="151">
        <v>0</v>
      </c>
      <c r="K192" s="151">
        <v>0</v>
      </c>
      <c r="L192" s="151">
        <v>0</v>
      </c>
      <c r="M192" s="149">
        <f t="shared" si="24"/>
        <v>5000</v>
      </c>
      <c r="N192" s="160"/>
    </row>
    <row r="193" spans="1:14" customFormat="1" ht="31.5" x14ac:dyDescent="0.25">
      <c r="A193" s="428">
        <v>4000</v>
      </c>
      <c r="B193" s="429" t="s">
        <v>531</v>
      </c>
      <c r="C193" s="427">
        <f t="shared" ref="C193:N193" si="31">C194+C204+C210+C220+C229+C233+C248+C240+C242</f>
        <v>73000</v>
      </c>
      <c r="D193" s="427">
        <f>D194+D204+D210+D220+D229+D233+D248+D240+D242</f>
        <v>0</v>
      </c>
      <c r="E193" s="427">
        <f t="shared" si="31"/>
        <v>0</v>
      </c>
      <c r="F193" s="427">
        <f t="shared" si="31"/>
        <v>0</v>
      </c>
      <c r="G193" s="427">
        <f t="shared" si="31"/>
        <v>0</v>
      </c>
      <c r="H193" s="427">
        <f t="shared" si="31"/>
        <v>0</v>
      </c>
      <c r="I193" s="427">
        <f t="shared" si="31"/>
        <v>0</v>
      </c>
      <c r="J193" s="427">
        <f t="shared" si="31"/>
        <v>0</v>
      </c>
      <c r="K193" s="427">
        <f t="shared" si="31"/>
        <v>0</v>
      </c>
      <c r="L193" s="427">
        <f t="shared" si="31"/>
        <v>0</v>
      </c>
      <c r="M193" s="427">
        <f t="shared" si="24"/>
        <v>73000</v>
      </c>
      <c r="N193" s="166">
        <f t="shared" si="31"/>
        <v>0</v>
      </c>
    </row>
    <row r="194" spans="1:14" customFormat="1" ht="30" x14ac:dyDescent="0.25">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x14ac:dyDescent="0.25">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0</v>
      </c>
      <c r="N204" s="163"/>
    </row>
    <row r="205" spans="1:14" customFormat="1" ht="25.5" x14ac:dyDescent="0.25">
      <c r="A205" s="161">
        <v>421</v>
      </c>
      <c r="B205" s="157" t="s">
        <v>542</v>
      </c>
      <c r="C205" s="151">
        <v>0</v>
      </c>
      <c r="D205" s="151">
        <v>0</v>
      </c>
      <c r="E205" s="151">
        <v>0</v>
      </c>
      <c r="F205" s="151">
        <v>0</v>
      </c>
      <c r="G205" s="151">
        <v>0</v>
      </c>
      <c r="H205" s="151">
        <v>0</v>
      </c>
      <c r="I205" s="151">
        <v>0</v>
      </c>
      <c r="J205" s="151">
        <v>0</v>
      </c>
      <c r="K205" s="151">
        <v>0</v>
      </c>
      <c r="L205" s="151">
        <v>0</v>
      </c>
      <c r="M205" s="149">
        <f t="shared" si="33"/>
        <v>0</v>
      </c>
      <c r="N205" s="160"/>
    </row>
    <row r="206" spans="1:14" customFormat="1" ht="26.25" customHeight="1" x14ac:dyDescent="0.25">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f t="shared" ref="C220:N220" si="36">SUM(C221:C228)</f>
        <v>73000</v>
      </c>
      <c r="D220" s="148">
        <f>SUM(D221:D228)</f>
        <v>0</v>
      </c>
      <c r="E220" s="148">
        <f t="shared" si="36"/>
        <v>0</v>
      </c>
      <c r="F220" s="148">
        <f t="shared" si="36"/>
        <v>0</v>
      </c>
      <c r="G220" s="148">
        <f t="shared" si="36"/>
        <v>0</v>
      </c>
      <c r="H220" s="148">
        <f t="shared" si="36"/>
        <v>0</v>
      </c>
      <c r="I220" s="148">
        <f t="shared" si="36"/>
        <v>0</v>
      </c>
      <c r="J220" s="148">
        <f t="shared" si="36"/>
        <v>0</v>
      </c>
      <c r="K220" s="148">
        <f t="shared" si="36"/>
        <v>0</v>
      </c>
      <c r="L220" s="148">
        <f t="shared" si="36"/>
        <v>0</v>
      </c>
      <c r="M220" s="148">
        <f t="shared" si="33"/>
        <v>73000</v>
      </c>
      <c r="N220" s="164">
        <f t="shared" si="36"/>
        <v>0</v>
      </c>
    </row>
    <row r="221" spans="1:14" customFormat="1" ht="25.5" customHeight="1" x14ac:dyDescent="0.25">
      <c r="A221" s="161">
        <v>441</v>
      </c>
      <c r="B221" s="157" t="s">
        <v>556</v>
      </c>
      <c r="C221" s="151">
        <v>73000</v>
      </c>
      <c r="D221" s="151">
        <v>0</v>
      </c>
      <c r="E221" s="151">
        <v>0</v>
      </c>
      <c r="F221" s="151">
        <v>0</v>
      </c>
      <c r="G221" s="151">
        <v>0</v>
      </c>
      <c r="H221" s="151">
        <v>0</v>
      </c>
      <c r="I221" s="151">
        <v>0</v>
      </c>
      <c r="J221" s="151">
        <v>0</v>
      </c>
      <c r="K221" s="151">
        <v>0</v>
      </c>
      <c r="L221" s="151">
        <v>0</v>
      </c>
      <c r="M221" s="149">
        <f t="shared" si="33"/>
        <v>73000</v>
      </c>
      <c r="N221" s="160"/>
    </row>
    <row r="222" spans="1:14" customFormat="1" ht="25.5" customHeight="1" x14ac:dyDescent="0.25">
      <c r="A222" s="161">
        <v>442</v>
      </c>
      <c r="B222" s="157" t="s">
        <v>557</v>
      </c>
      <c r="C222" s="151">
        <v>0</v>
      </c>
      <c r="D222" s="151">
        <v>0</v>
      </c>
      <c r="E222" s="151">
        <v>0</v>
      </c>
      <c r="F222" s="151">
        <v>0</v>
      </c>
      <c r="G222" s="151">
        <v>0</v>
      </c>
      <c r="H222" s="151">
        <v>0</v>
      </c>
      <c r="I222" s="151">
        <v>0</v>
      </c>
      <c r="J222" s="151">
        <v>0</v>
      </c>
      <c r="K222" s="151">
        <v>0</v>
      </c>
      <c r="L222" s="151">
        <v>0</v>
      </c>
      <c r="M222" s="149">
        <f t="shared" si="33"/>
        <v>0</v>
      </c>
      <c r="N222" s="160"/>
    </row>
    <row r="223" spans="1:14" customFormat="1" ht="25.5" customHeight="1" x14ac:dyDescent="0.25">
      <c r="A223" s="161">
        <v>443</v>
      </c>
      <c r="B223" s="157" t="s">
        <v>558</v>
      </c>
      <c r="C223" s="151">
        <v>0</v>
      </c>
      <c r="D223" s="151">
        <v>0</v>
      </c>
      <c r="E223" s="151">
        <v>0</v>
      </c>
      <c r="F223" s="151">
        <v>0</v>
      </c>
      <c r="G223" s="151">
        <v>0</v>
      </c>
      <c r="H223" s="151">
        <v>0</v>
      </c>
      <c r="I223" s="151">
        <v>0</v>
      </c>
      <c r="J223" s="151">
        <v>0</v>
      </c>
      <c r="K223" s="151">
        <v>0</v>
      </c>
      <c r="L223" s="151">
        <v>0</v>
      </c>
      <c r="M223" s="149">
        <f t="shared" si="33"/>
        <v>0</v>
      </c>
      <c r="N223" s="160"/>
    </row>
    <row r="224" spans="1:14" customFormat="1" ht="25.5" customHeight="1" x14ac:dyDescent="0.25">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0</v>
      </c>
      <c r="D225" s="151">
        <v>0</v>
      </c>
      <c r="E225" s="151">
        <v>0</v>
      </c>
      <c r="F225" s="151">
        <v>0</v>
      </c>
      <c r="G225" s="151">
        <v>0</v>
      </c>
      <c r="H225" s="151">
        <v>0</v>
      </c>
      <c r="I225" s="151">
        <v>0</v>
      </c>
      <c r="J225" s="151">
        <v>0</v>
      </c>
      <c r="K225" s="151">
        <v>0</v>
      </c>
      <c r="L225" s="151">
        <v>0</v>
      </c>
      <c r="M225" s="149">
        <f t="shared" si="33"/>
        <v>0</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x14ac:dyDescent="0.25">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x14ac:dyDescent="0.25">
      <c r="A229" s="154">
        <v>4500</v>
      </c>
      <c r="B229" s="155" t="s">
        <v>328</v>
      </c>
      <c r="C229" s="148">
        <f t="shared" ref="C229:N229" si="37">SUM(C230:C232)</f>
        <v>0</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0</v>
      </c>
      <c r="N229" s="164">
        <f t="shared" si="37"/>
        <v>0</v>
      </c>
    </row>
    <row r="230" spans="1:14" customFormat="1" ht="25.5" customHeight="1" x14ac:dyDescent="0.25">
      <c r="A230" s="161">
        <v>451</v>
      </c>
      <c r="B230" s="157" t="s">
        <v>564</v>
      </c>
      <c r="C230" s="151">
        <v>0</v>
      </c>
      <c r="D230" s="151">
        <v>0</v>
      </c>
      <c r="E230" s="151">
        <v>0</v>
      </c>
      <c r="F230" s="151">
        <v>0</v>
      </c>
      <c r="G230" s="151">
        <v>0</v>
      </c>
      <c r="H230" s="151">
        <v>0</v>
      </c>
      <c r="I230" s="151">
        <v>0</v>
      </c>
      <c r="J230" s="151">
        <v>0</v>
      </c>
      <c r="K230" s="151">
        <v>0</v>
      </c>
      <c r="L230" s="151">
        <v>0</v>
      </c>
      <c r="M230" s="149">
        <f t="shared" si="33"/>
        <v>0</v>
      </c>
      <c r="N230" s="160"/>
    </row>
    <row r="231" spans="1:14" customFormat="1" ht="25.5" customHeight="1" x14ac:dyDescent="0.25">
      <c r="A231" s="161">
        <v>452</v>
      </c>
      <c r="B231" s="157" t="s">
        <v>565</v>
      </c>
      <c r="C231" s="151">
        <v>0</v>
      </c>
      <c r="D231" s="151">
        <v>0</v>
      </c>
      <c r="E231" s="151">
        <v>0</v>
      </c>
      <c r="F231" s="151">
        <v>0</v>
      </c>
      <c r="G231" s="151">
        <v>0</v>
      </c>
      <c r="H231" s="151">
        <v>0</v>
      </c>
      <c r="I231" s="151">
        <v>0</v>
      </c>
      <c r="J231" s="151">
        <v>0</v>
      </c>
      <c r="K231" s="151">
        <v>0</v>
      </c>
      <c r="L231" s="151">
        <v>0</v>
      </c>
      <c r="M231" s="149">
        <f t="shared" si="33"/>
        <v>0</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0</v>
      </c>
      <c r="J233" s="148">
        <f t="shared" si="38"/>
        <v>0</v>
      </c>
      <c r="K233" s="148">
        <f t="shared" si="38"/>
        <v>0</v>
      </c>
      <c r="L233" s="148">
        <f t="shared" si="38"/>
        <v>0</v>
      </c>
      <c r="M233" s="148">
        <f t="shared" si="33"/>
        <v>0</v>
      </c>
      <c r="N233" s="164">
        <f t="shared" si="38"/>
        <v>0</v>
      </c>
    </row>
    <row r="234" spans="1:14" customFormat="1" ht="25.5" customHeight="1" x14ac:dyDescent="0.25">
      <c r="A234" s="161">
        <v>461</v>
      </c>
      <c r="B234" s="157" t="s">
        <v>568</v>
      </c>
      <c r="C234" s="151">
        <v>0</v>
      </c>
      <c r="D234" s="151">
        <v>0</v>
      </c>
      <c r="E234" s="151">
        <v>0</v>
      </c>
      <c r="F234" s="151">
        <v>0</v>
      </c>
      <c r="G234" s="151">
        <v>0</v>
      </c>
      <c r="H234" s="151">
        <v>0</v>
      </c>
      <c r="I234" s="151">
        <v>0</v>
      </c>
      <c r="J234" s="151">
        <v>0</v>
      </c>
      <c r="K234" s="151">
        <v>0</v>
      </c>
      <c r="L234" s="151">
        <v>0</v>
      </c>
      <c r="M234" s="149">
        <f t="shared" si="33"/>
        <v>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28">
        <v>5000</v>
      </c>
      <c r="B252" s="429" t="s">
        <v>586</v>
      </c>
      <c r="C252" s="427">
        <f t="shared" ref="C252:N252" si="42">C253+C260+C265+C268+C275+C277+C286+C296+C301</f>
        <v>0</v>
      </c>
      <c r="D252" s="427">
        <f>D253+D260+D265+D268+D275+D277+D286+D296+D301</f>
        <v>0</v>
      </c>
      <c r="E252" s="427">
        <f t="shared" si="42"/>
        <v>0</v>
      </c>
      <c r="F252" s="427">
        <f t="shared" si="42"/>
        <v>0</v>
      </c>
      <c r="G252" s="427">
        <f t="shared" si="42"/>
        <v>0</v>
      </c>
      <c r="H252" s="427">
        <f t="shared" si="42"/>
        <v>0</v>
      </c>
      <c r="I252" s="427">
        <f t="shared" si="42"/>
        <v>0</v>
      </c>
      <c r="J252" s="427">
        <f t="shared" si="42"/>
        <v>0</v>
      </c>
      <c r="K252" s="427">
        <f t="shared" si="42"/>
        <v>0</v>
      </c>
      <c r="L252" s="427">
        <f t="shared" si="42"/>
        <v>0</v>
      </c>
      <c r="M252" s="427">
        <f t="shared" si="33"/>
        <v>0</v>
      </c>
      <c r="N252" s="166">
        <f t="shared" si="42"/>
        <v>0</v>
      </c>
    </row>
    <row r="253" spans="1:14" customFormat="1" ht="25.5" customHeight="1" x14ac:dyDescent="0.25">
      <c r="A253" s="154">
        <v>5100</v>
      </c>
      <c r="B253" s="155" t="s">
        <v>587</v>
      </c>
      <c r="C253" s="148">
        <f>SUM(C254:C259)</f>
        <v>0</v>
      </c>
      <c r="D253" s="148">
        <f>SUM(D254:D259)</f>
        <v>0</v>
      </c>
      <c r="E253" s="148">
        <f t="shared" ref="E253:N253" si="43">SUM(E254:E259)</f>
        <v>0</v>
      </c>
      <c r="F253" s="148">
        <f t="shared" si="43"/>
        <v>0</v>
      </c>
      <c r="G253" s="148">
        <f t="shared" si="43"/>
        <v>0</v>
      </c>
      <c r="H253" s="148">
        <f t="shared" si="43"/>
        <v>0</v>
      </c>
      <c r="I253" s="148">
        <f t="shared" si="43"/>
        <v>0</v>
      </c>
      <c r="J253" s="148">
        <f t="shared" si="43"/>
        <v>0</v>
      </c>
      <c r="K253" s="148">
        <f t="shared" si="43"/>
        <v>0</v>
      </c>
      <c r="L253" s="148">
        <f t="shared" si="43"/>
        <v>0</v>
      </c>
      <c r="M253" s="148">
        <f t="shared" si="33"/>
        <v>0</v>
      </c>
      <c r="N253" s="164">
        <f t="shared" si="43"/>
        <v>0</v>
      </c>
    </row>
    <row r="254" spans="1:14" customFormat="1" ht="25.5" customHeight="1" x14ac:dyDescent="0.25">
      <c r="A254" s="161">
        <v>511</v>
      </c>
      <c r="B254" s="157" t="s">
        <v>588</v>
      </c>
      <c r="C254" s="151">
        <v>0</v>
      </c>
      <c r="D254" s="151">
        <v>0</v>
      </c>
      <c r="E254" s="151">
        <v>0</v>
      </c>
      <c r="F254" s="151">
        <v>0</v>
      </c>
      <c r="G254" s="151">
        <v>0</v>
      </c>
      <c r="H254" s="151">
        <v>0</v>
      </c>
      <c r="I254" s="151">
        <v>0</v>
      </c>
      <c r="J254" s="151">
        <v>0</v>
      </c>
      <c r="K254" s="151">
        <v>0</v>
      </c>
      <c r="L254" s="151">
        <v>0</v>
      </c>
      <c r="M254" s="149">
        <f t="shared" si="33"/>
        <v>0</v>
      </c>
      <c r="N254" s="160"/>
    </row>
    <row r="255" spans="1:14" customFormat="1" ht="25.5" customHeight="1" x14ac:dyDescent="0.25">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0</v>
      </c>
      <c r="D258" s="151">
        <v>0</v>
      </c>
      <c r="E258" s="151">
        <v>0</v>
      </c>
      <c r="F258" s="151">
        <v>0</v>
      </c>
      <c r="G258" s="151">
        <v>0</v>
      </c>
      <c r="H258" s="151">
        <v>0</v>
      </c>
      <c r="I258" s="151">
        <v>0</v>
      </c>
      <c r="J258" s="151">
        <v>0</v>
      </c>
      <c r="K258" s="151">
        <v>0</v>
      </c>
      <c r="L258" s="151">
        <v>0</v>
      </c>
      <c r="M258" s="149">
        <f t="shared" si="33"/>
        <v>0</v>
      </c>
      <c r="N258" s="160"/>
    </row>
    <row r="259" spans="1:14" customFormat="1" ht="25.5" customHeight="1" x14ac:dyDescent="0.25">
      <c r="A259" s="161">
        <v>519</v>
      </c>
      <c r="B259" s="157" t="s">
        <v>593</v>
      </c>
      <c r="C259" s="151">
        <v>0</v>
      </c>
      <c r="D259" s="151">
        <v>0</v>
      </c>
      <c r="E259" s="151">
        <v>0</v>
      </c>
      <c r="F259" s="151">
        <v>0</v>
      </c>
      <c r="G259" s="151">
        <v>0</v>
      </c>
      <c r="H259" s="151">
        <v>0</v>
      </c>
      <c r="I259" s="151">
        <v>0</v>
      </c>
      <c r="J259" s="151">
        <v>0</v>
      </c>
      <c r="K259" s="151">
        <v>0</v>
      </c>
      <c r="L259" s="151">
        <v>0</v>
      </c>
      <c r="M259" s="149">
        <f t="shared" si="33"/>
        <v>0</v>
      </c>
      <c r="N259" s="160"/>
    </row>
    <row r="260" spans="1:14" customFormat="1" ht="25.5" customHeight="1" x14ac:dyDescent="0.25">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0</v>
      </c>
      <c r="N260" s="164">
        <f t="shared" si="44"/>
        <v>0</v>
      </c>
    </row>
    <row r="261" spans="1:14" customFormat="1" ht="25.5" customHeight="1" x14ac:dyDescent="0.25">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x14ac:dyDescent="0.25">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x14ac:dyDescent="0.25">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x14ac:dyDescent="0.25">
      <c r="A264" s="161">
        <v>529</v>
      </c>
      <c r="B264" s="157" t="s">
        <v>598</v>
      </c>
      <c r="C264" s="151">
        <v>0</v>
      </c>
      <c r="D264" s="151">
        <v>0</v>
      </c>
      <c r="E264" s="151">
        <v>0</v>
      </c>
      <c r="F264" s="151">
        <v>0</v>
      </c>
      <c r="G264" s="151">
        <v>0</v>
      </c>
      <c r="H264" s="151">
        <v>0</v>
      </c>
      <c r="I264" s="151">
        <v>0</v>
      </c>
      <c r="J264" s="151">
        <v>0</v>
      </c>
      <c r="K264" s="151">
        <v>0</v>
      </c>
      <c r="L264" s="151">
        <v>0</v>
      </c>
      <c r="M264" s="149">
        <f t="shared" si="45"/>
        <v>0</v>
      </c>
      <c r="N264" s="160"/>
    </row>
    <row r="265" spans="1:14" customFormat="1" ht="25.5" customHeight="1" x14ac:dyDescent="0.25">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x14ac:dyDescent="0.25">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0</v>
      </c>
      <c r="N268" s="164">
        <f t="shared" si="47"/>
        <v>0</v>
      </c>
    </row>
    <row r="269" spans="1:14" customFormat="1" ht="25.5" customHeight="1" x14ac:dyDescent="0.25">
      <c r="A269" s="161">
        <v>541</v>
      </c>
      <c r="B269" s="157" t="s">
        <v>603</v>
      </c>
      <c r="C269" s="151">
        <v>0</v>
      </c>
      <c r="D269" s="151">
        <v>0</v>
      </c>
      <c r="E269" s="151">
        <v>0</v>
      </c>
      <c r="F269" s="151">
        <v>0</v>
      </c>
      <c r="G269" s="151">
        <v>0</v>
      </c>
      <c r="H269" s="151">
        <v>0</v>
      </c>
      <c r="I269" s="151">
        <v>0</v>
      </c>
      <c r="J269" s="151">
        <v>0</v>
      </c>
      <c r="K269" s="151">
        <v>0</v>
      </c>
      <c r="L269" s="151">
        <v>0</v>
      </c>
      <c r="M269" s="149">
        <f t="shared" si="45"/>
        <v>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x14ac:dyDescent="0.25">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x14ac:dyDescent="0.25">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x14ac:dyDescent="0.25">
      <c r="A277" s="154">
        <v>5600</v>
      </c>
      <c r="B277" s="155" t="s">
        <v>611</v>
      </c>
      <c r="C277" s="148">
        <f t="shared" ref="C277:N277" si="49">SUM(C278:C285)</f>
        <v>0</v>
      </c>
      <c r="D277" s="148">
        <f>SUM(D278:D285)</f>
        <v>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0</v>
      </c>
      <c r="N277" s="164">
        <f t="shared" si="49"/>
        <v>0</v>
      </c>
    </row>
    <row r="278" spans="1:14" customFormat="1" ht="25.5" customHeight="1" x14ac:dyDescent="0.25">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0</v>
      </c>
      <c r="D284" s="151">
        <v>0</v>
      </c>
      <c r="E284" s="151">
        <v>0</v>
      </c>
      <c r="F284" s="151">
        <v>0</v>
      </c>
      <c r="G284" s="151">
        <v>0</v>
      </c>
      <c r="H284" s="151">
        <v>0</v>
      </c>
      <c r="I284" s="151">
        <v>0</v>
      </c>
      <c r="J284" s="151">
        <v>0</v>
      </c>
      <c r="K284" s="151">
        <v>0</v>
      </c>
      <c r="L284" s="151">
        <v>0</v>
      </c>
      <c r="M284" s="149">
        <f t="shared" si="45"/>
        <v>0</v>
      </c>
      <c r="N284" s="160"/>
    </row>
    <row r="285" spans="1:14" customFormat="1" ht="25.5" customHeight="1" x14ac:dyDescent="0.25">
      <c r="A285" s="161">
        <v>569</v>
      </c>
      <c r="B285" s="157" t="s">
        <v>619</v>
      </c>
      <c r="C285" s="151">
        <v>0</v>
      </c>
      <c r="D285" s="151">
        <v>0</v>
      </c>
      <c r="E285" s="151">
        <v>0</v>
      </c>
      <c r="F285" s="151">
        <v>0</v>
      </c>
      <c r="G285" s="151">
        <v>0</v>
      </c>
      <c r="H285" s="151">
        <v>0</v>
      </c>
      <c r="I285" s="151">
        <v>0</v>
      </c>
      <c r="J285" s="151">
        <v>0</v>
      </c>
      <c r="K285" s="151">
        <v>0</v>
      </c>
      <c r="L285" s="151">
        <v>0</v>
      </c>
      <c r="M285" s="149">
        <f t="shared" si="45"/>
        <v>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f t="shared" ref="C301:N301" si="52">SUM(C302:C310)</f>
        <v>0</v>
      </c>
      <c r="D301" s="148">
        <f>SUM(D302:D310)</f>
        <v>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0</v>
      </c>
      <c r="N301" s="164">
        <f t="shared" si="52"/>
        <v>0</v>
      </c>
    </row>
    <row r="302" spans="1:14" customFormat="1" ht="25.5" customHeight="1" x14ac:dyDescent="0.25">
      <c r="A302" s="161">
        <v>591</v>
      </c>
      <c r="B302" s="157" t="s">
        <v>636</v>
      </c>
      <c r="C302" s="151">
        <v>0</v>
      </c>
      <c r="D302" s="151">
        <v>0</v>
      </c>
      <c r="E302" s="151">
        <v>0</v>
      </c>
      <c r="F302" s="151">
        <v>0</v>
      </c>
      <c r="G302" s="151">
        <v>0</v>
      </c>
      <c r="H302" s="151">
        <v>0</v>
      </c>
      <c r="I302" s="151">
        <v>0</v>
      </c>
      <c r="J302" s="151">
        <v>0</v>
      </c>
      <c r="K302" s="151">
        <v>0</v>
      </c>
      <c r="L302" s="151">
        <v>0</v>
      </c>
      <c r="M302" s="149">
        <f t="shared" si="45"/>
        <v>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28">
        <v>6000</v>
      </c>
      <c r="B311" s="429" t="s">
        <v>94</v>
      </c>
      <c r="C311" s="427">
        <f t="shared" ref="C311:N311" si="53">C312+C321+C330</f>
        <v>0</v>
      </c>
      <c r="D311" s="427">
        <f>D312+D321+D330</f>
        <v>0</v>
      </c>
      <c r="E311" s="427">
        <f t="shared" si="53"/>
        <v>0</v>
      </c>
      <c r="F311" s="427">
        <f t="shared" si="53"/>
        <v>0</v>
      </c>
      <c r="G311" s="427">
        <f t="shared" si="53"/>
        <v>0</v>
      </c>
      <c r="H311" s="427">
        <f t="shared" si="53"/>
        <v>0</v>
      </c>
      <c r="I311" s="427">
        <f t="shared" si="53"/>
        <v>0</v>
      </c>
      <c r="J311" s="427">
        <f t="shared" si="53"/>
        <v>0</v>
      </c>
      <c r="K311" s="427">
        <f t="shared" si="53"/>
        <v>0</v>
      </c>
      <c r="L311" s="427">
        <f t="shared" si="53"/>
        <v>0</v>
      </c>
      <c r="M311" s="427">
        <f t="shared" si="45"/>
        <v>0</v>
      </c>
      <c r="N311" s="167">
        <f t="shared" si="53"/>
        <v>0</v>
      </c>
    </row>
    <row r="312" spans="1:14" customFormat="1" ht="25.5" customHeight="1" x14ac:dyDescent="0.25">
      <c r="A312" s="154">
        <v>6100</v>
      </c>
      <c r="B312" s="155" t="s">
        <v>644</v>
      </c>
      <c r="C312" s="148">
        <f>SUM(C313:C320)</f>
        <v>0</v>
      </c>
      <c r="D312" s="148">
        <f>SUM(D313:D320)</f>
        <v>0</v>
      </c>
      <c r="E312" s="148">
        <f t="shared" ref="E312:N312" si="54">SUM(E313:E320)</f>
        <v>0</v>
      </c>
      <c r="F312" s="148">
        <f t="shared" si="54"/>
        <v>0</v>
      </c>
      <c r="G312" s="148">
        <f t="shared" si="54"/>
        <v>0</v>
      </c>
      <c r="H312" s="148">
        <f t="shared" si="54"/>
        <v>0</v>
      </c>
      <c r="I312" s="148">
        <f t="shared" si="54"/>
        <v>0</v>
      </c>
      <c r="J312" s="148">
        <f t="shared" si="54"/>
        <v>0</v>
      </c>
      <c r="K312" s="148">
        <f t="shared" si="54"/>
        <v>0</v>
      </c>
      <c r="L312" s="148">
        <f t="shared" si="54"/>
        <v>0</v>
      </c>
      <c r="M312" s="148">
        <f t="shared" si="45"/>
        <v>0</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x14ac:dyDescent="0.25">
      <c r="A315" s="161">
        <v>613</v>
      </c>
      <c r="B315" s="157" t="s">
        <v>647</v>
      </c>
      <c r="C315" s="151">
        <v>0</v>
      </c>
      <c r="D315" s="151">
        <v>0</v>
      </c>
      <c r="E315" s="151">
        <v>0</v>
      </c>
      <c r="F315" s="151">
        <v>0</v>
      </c>
      <c r="G315" s="151">
        <v>0</v>
      </c>
      <c r="H315" s="151">
        <v>0</v>
      </c>
      <c r="I315" s="151">
        <v>0</v>
      </c>
      <c r="J315" s="151">
        <v>0</v>
      </c>
      <c r="K315" s="151">
        <v>0</v>
      </c>
      <c r="L315" s="151">
        <v>0</v>
      </c>
      <c r="M315" s="149">
        <f t="shared" si="45"/>
        <v>0</v>
      </c>
      <c r="N315" s="160"/>
    </row>
    <row r="316" spans="1:14" customFormat="1" ht="25.5" customHeight="1" x14ac:dyDescent="0.25">
      <c r="A316" s="161">
        <v>614</v>
      </c>
      <c r="B316" s="157" t="s">
        <v>648</v>
      </c>
      <c r="C316" s="151">
        <v>0</v>
      </c>
      <c r="D316" s="151">
        <v>0</v>
      </c>
      <c r="E316" s="151">
        <v>0</v>
      </c>
      <c r="F316" s="151">
        <v>0</v>
      </c>
      <c r="G316" s="151">
        <v>0</v>
      </c>
      <c r="H316" s="151">
        <v>0</v>
      </c>
      <c r="I316" s="151">
        <v>0</v>
      </c>
      <c r="J316" s="151">
        <v>0</v>
      </c>
      <c r="K316" s="151">
        <v>0</v>
      </c>
      <c r="L316" s="151">
        <v>0</v>
      </c>
      <c r="M316" s="149">
        <f>SUM(C316:L316)</f>
        <v>0</v>
      </c>
      <c r="N316" s="160"/>
    </row>
    <row r="317" spans="1:14" customFormat="1" ht="25.5" customHeight="1" x14ac:dyDescent="0.25">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x14ac:dyDescent="0.25">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28">
        <v>7000</v>
      </c>
      <c r="B333" s="429" t="s">
        <v>98</v>
      </c>
      <c r="C333" s="427">
        <f t="shared" ref="C333:N333" si="58">C334+C337+C347+C354+C364+C374+C377</f>
        <v>0</v>
      </c>
      <c r="D333" s="427">
        <f>D334+D337+D347+D354+D364+D374+D377</f>
        <v>0</v>
      </c>
      <c r="E333" s="427">
        <f t="shared" si="58"/>
        <v>0</v>
      </c>
      <c r="F333" s="427">
        <f t="shared" si="58"/>
        <v>0</v>
      </c>
      <c r="G333" s="427">
        <f t="shared" si="58"/>
        <v>0</v>
      </c>
      <c r="H333" s="427">
        <f t="shared" si="58"/>
        <v>0</v>
      </c>
      <c r="I333" s="427">
        <f t="shared" si="58"/>
        <v>0</v>
      </c>
      <c r="J333" s="427">
        <f t="shared" si="58"/>
        <v>0</v>
      </c>
      <c r="K333" s="427">
        <f>K334+K337+K347+K354+K364+K374+K377</f>
        <v>0</v>
      </c>
      <c r="L333" s="427">
        <f>L334+L337+L347+L354+L364+L374+L377</f>
        <v>0</v>
      </c>
      <c r="M333" s="427">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28">
        <v>8000</v>
      </c>
      <c r="B381" s="429" t="s">
        <v>27</v>
      </c>
      <c r="C381" s="427">
        <f t="shared" ref="C381:N381" si="66">C382+C389+C395</f>
        <v>0</v>
      </c>
      <c r="D381" s="427">
        <f>D382+D389+D395</f>
        <v>0</v>
      </c>
      <c r="E381" s="427">
        <f t="shared" si="66"/>
        <v>0</v>
      </c>
      <c r="F381" s="427">
        <f t="shared" si="66"/>
        <v>0</v>
      </c>
      <c r="G381" s="427">
        <f t="shared" si="66"/>
        <v>0</v>
      </c>
      <c r="H381" s="427">
        <f t="shared" si="66"/>
        <v>0</v>
      </c>
      <c r="I381" s="427">
        <f t="shared" si="66"/>
        <v>0</v>
      </c>
      <c r="J381" s="427">
        <f t="shared" si="66"/>
        <v>0</v>
      </c>
      <c r="K381" s="427">
        <f t="shared" si="66"/>
        <v>0</v>
      </c>
      <c r="L381" s="427">
        <f t="shared" si="66"/>
        <v>0</v>
      </c>
      <c r="M381" s="427">
        <f t="shared" si="56"/>
        <v>0</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x14ac:dyDescent="0.25">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x14ac:dyDescent="0.25">
      <c r="A399" s="428">
        <v>9000</v>
      </c>
      <c r="B399" s="429" t="s">
        <v>721</v>
      </c>
      <c r="C399" s="427">
        <f t="shared" ref="C399:N399" si="71">C400+C409+C418+C421+C424+C426+C429</f>
        <v>0</v>
      </c>
      <c r="D399" s="427">
        <f>D400+D409+D418+D421+D424+D426+D429</f>
        <v>0</v>
      </c>
      <c r="E399" s="427">
        <f t="shared" si="71"/>
        <v>0</v>
      </c>
      <c r="F399" s="427">
        <f t="shared" si="71"/>
        <v>0</v>
      </c>
      <c r="G399" s="427">
        <f t="shared" si="71"/>
        <v>0</v>
      </c>
      <c r="H399" s="427">
        <f t="shared" si="71"/>
        <v>0</v>
      </c>
      <c r="I399" s="427">
        <f t="shared" si="71"/>
        <v>0</v>
      </c>
      <c r="J399" s="427">
        <f t="shared" si="71"/>
        <v>0</v>
      </c>
      <c r="K399" s="427">
        <f t="shared" si="71"/>
        <v>0</v>
      </c>
      <c r="L399" s="427">
        <f t="shared" si="71"/>
        <v>0</v>
      </c>
      <c r="M399" s="427">
        <f t="shared" si="69"/>
        <v>0</v>
      </c>
      <c r="N399" s="166">
        <f t="shared" si="71"/>
        <v>0</v>
      </c>
    </row>
    <row r="400" spans="1:14" customFormat="1" ht="25.5" customHeight="1" x14ac:dyDescent="0.25">
      <c r="A400" s="165">
        <v>9100</v>
      </c>
      <c r="B400" s="133" t="s">
        <v>722</v>
      </c>
      <c r="C400" s="148">
        <f>SUM(C401:C408)</f>
        <v>0</v>
      </c>
      <c r="D400" s="148">
        <f>SUM(D401:D408)</f>
        <v>0</v>
      </c>
      <c r="E400" s="148">
        <f t="shared" ref="E400:N400" si="72">SUM(E401:E408)</f>
        <v>0</v>
      </c>
      <c r="F400" s="148">
        <f t="shared" si="72"/>
        <v>0</v>
      </c>
      <c r="G400" s="148">
        <f t="shared" si="72"/>
        <v>0</v>
      </c>
      <c r="H400" s="148">
        <f t="shared" si="72"/>
        <v>0</v>
      </c>
      <c r="I400" s="148">
        <f t="shared" si="72"/>
        <v>0</v>
      </c>
      <c r="J400" s="148">
        <f t="shared" si="72"/>
        <v>0</v>
      </c>
      <c r="K400" s="148">
        <f t="shared" si="72"/>
        <v>0</v>
      </c>
      <c r="L400" s="148">
        <f t="shared" si="72"/>
        <v>0</v>
      </c>
      <c r="M400" s="148">
        <f t="shared" si="69"/>
        <v>0</v>
      </c>
      <c r="N400" s="164">
        <f t="shared" si="72"/>
        <v>0</v>
      </c>
    </row>
    <row r="401" spans="1:14" customFormat="1" ht="25.5" customHeight="1" x14ac:dyDescent="0.25">
      <c r="A401" s="161">
        <v>911</v>
      </c>
      <c r="B401" s="157" t="s">
        <v>723</v>
      </c>
      <c r="C401" s="151">
        <v>0</v>
      </c>
      <c r="D401" s="151">
        <v>0</v>
      </c>
      <c r="E401" s="151">
        <v>0</v>
      </c>
      <c r="F401" s="151">
        <v>0</v>
      </c>
      <c r="G401" s="151">
        <v>0</v>
      </c>
      <c r="H401" s="151">
        <v>0</v>
      </c>
      <c r="I401" s="151">
        <v>0</v>
      </c>
      <c r="J401" s="151">
        <v>0</v>
      </c>
      <c r="K401" s="151">
        <v>0</v>
      </c>
      <c r="L401" s="151">
        <v>0</v>
      </c>
      <c r="M401" s="149">
        <f t="shared" si="69"/>
        <v>0</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0</v>
      </c>
      <c r="D409" s="148">
        <f>SUM(D410:D417)</f>
        <v>0</v>
      </c>
      <c r="E409" s="148">
        <f t="shared" si="73"/>
        <v>0</v>
      </c>
      <c r="F409" s="148">
        <f t="shared" si="73"/>
        <v>0</v>
      </c>
      <c r="G409" s="148">
        <f t="shared" si="73"/>
        <v>0</v>
      </c>
      <c r="H409" s="148">
        <f t="shared" si="73"/>
        <v>0</v>
      </c>
      <c r="I409" s="148">
        <f t="shared" si="73"/>
        <v>0</v>
      </c>
      <c r="J409" s="148">
        <f t="shared" si="73"/>
        <v>0</v>
      </c>
      <c r="K409" s="148">
        <f t="shared" si="73"/>
        <v>0</v>
      </c>
      <c r="L409" s="148">
        <f t="shared" si="73"/>
        <v>0</v>
      </c>
      <c r="M409" s="148">
        <f t="shared" si="69"/>
        <v>0</v>
      </c>
      <c r="N409" s="164">
        <f t="shared" si="73"/>
        <v>0</v>
      </c>
    </row>
    <row r="410" spans="1:14" customFormat="1" ht="25.5" customHeight="1" x14ac:dyDescent="0.25">
      <c r="A410" s="161">
        <v>921</v>
      </c>
      <c r="B410" s="157" t="s">
        <v>732</v>
      </c>
      <c r="C410" s="151">
        <v>0</v>
      </c>
      <c r="D410" s="151">
        <v>0</v>
      </c>
      <c r="E410" s="151">
        <v>0</v>
      </c>
      <c r="F410" s="151">
        <v>0</v>
      </c>
      <c r="G410" s="151">
        <v>0</v>
      </c>
      <c r="H410" s="151">
        <v>0</v>
      </c>
      <c r="I410" s="151">
        <v>0</v>
      </c>
      <c r="J410" s="151">
        <v>0</v>
      </c>
      <c r="K410" s="151">
        <v>0</v>
      </c>
      <c r="L410" s="151">
        <v>0</v>
      </c>
      <c r="M410" s="149">
        <f t="shared" si="69"/>
        <v>0</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0</v>
      </c>
      <c r="G429" s="148">
        <f t="shared" si="78"/>
        <v>0</v>
      </c>
      <c r="H429" s="148">
        <f t="shared" si="78"/>
        <v>0</v>
      </c>
      <c r="I429" s="148">
        <f t="shared" si="78"/>
        <v>0</v>
      </c>
      <c r="J429" s="148">
        <f t="shared" si="78"/>
        <v>0</v>
      </c>
      <c r="K429" s="148">
        <f t="shared" si="78"/>
        <v>0</v>
      </c>
      <c r="L429" s="148">
        <f t="shared" si="78"/>
        <v>0</v>
      </c>
      <c r="M429" s="148">
        <f t="shared" si="69"/>
        <v>0</v>
      </c>
      <c r="N429" s="164">
        <f t="shared" si="78"/>
        <v>0</v>
      </c>
    </row>
    <row r="430" spans="1:15" customFormat="1" ht="25.5" customHeight="1" x14ac:dyDescent="0.25">
      <c r="A430" s="161">
        <v>991</v>
      </c>
      <c r="B430" s="157" t="s">
        <v>752</v>
      </c>
      <c r="C430" s="151"/>
      <c r="D430" s="151">
        <v>0</v>
      </c>
      <c r="E430" s="151">
        <v>0</v>
      </c>
      <c r="F430" s="151">
        <v>0</v>
      </c>
      <c r="G430" s="151">
        <v>0</v>
      </c>
      <c r="H430" s="151">
        <v>0</v>
      </c>
      <c r="I430" s="151">
        <v>0</v>
      </c>
      <c r="J430" s="151">
        <v>0</v>
      </c>
      <c r="K430" s="151">
        <v>0</v>
      </c>
      <c r="L430" s="151">
        <v>0</v>
      </c>
      <c r="M430" s="149">
        <f t="shared" si="69"/>
        <v>0</v>
      </c>
      <c r="N430" s="160"/>
    </row>
    <row r="431" spans="1:15" customFormat="1" ht="3" customHeight="1" x14ac:dyDescent="0.25">
      <c r="A431" s="430"/>
      <c r="B431" s="431"/>
      <c r="C431" s="432"/>
      <c r="D431" s="432"/>
      <c r="E431" s="432"/>
      <c r="F431" s="432"/>
      <c r="G431" s="432"/>
      <c r="H431" s="432"/>
      <c r="I431" s="432"/>
      <c r="J431" s="432"/>
      <c r="K431" s="432"/>
      <c r="L431" s="432"/>
      <c r="M431" s="433"/>
      <c r="N431" s="160"/>
    </row>
    <row r="432" spans="1:15" s="91" customFormat="1" ht="25.5" customHeight="1" thickBot="1" x14ac:dyDescent="0.3">
      <c r="A432" s="434"/>
      <c r="B432" s="435" t="s">
        <v>753</v>
      </c>
      <c r="C432" s="436">
        <f>C6+C43+C108+C193+C252+C311+C333+C381+C399</f>
        <v>1404000</v>
      </c>
      <c r="D432" s="436">
        <f>D6+D43+D108+D193+D252+D311+D333+D381+D399</f>
        <v>0</v>
      </c>
      <c r="E432" s="436">
        <f t="shared" ref="E432:M432" si="79">E6+E43+E108+E193+E252+E311+E333+E381+E399</f>
        <v>0</v>
      </c>
      <c r="F432" s="436">
        <f t="shared" si="79"/>
        <v>0</v>
      </c>
      <c r="G432" s="436">
        <f t="shared" si="79"/>
        <v>0</v>
      </c>
      <c r="H432" s="436">
        <f t="shared" si="79"/>
        <v>0</v>
      </c>
      <c r="I432" s="436">
        <f t="shared" si="79"/>
        <v>0</v>
      </c>
      <c r="J432" s="436">
        <f t="shared" si="79"/>
        <v>0</v>
      </c>
      <c r="K432" s="436">
        <f t="shared" si="79"/>
        <v>0</v>
      </c>
      <c r="L432" s="436">
        <f t="shared" si="79"/>
        <v>0</v>
      </c>
      <c r="M432" s="436">
        <f t="shared" si="79"/>
        <v>1404000</v>
      </c>
      <c r="N432" s="437">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scale="45" orientation="landscape" r:id="rId1"/>
  <headerFooter>
    <oddFooter>&amp;L&amp;"-,Cursiva"     Ejercicio Fiscal 2018&amp;RPágina &amp;P de &amp;N&amp;K00+000--------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topLeftCell="A139" workbookViewId="0">
      <selection activeCell="C24" sqref="C24"/>
    </sheetView>
  </sheetViews>
  <sheetFormatPr baseColWidth="10" defaultRowHeight="15" x14ac:dyDescent="0.25"/>
  <cols>
    <col min="1" max="1" width="7.85546875" customWidth="1"/>
    <col min="2" max="2" width="71.5703125" customWidth="1"/>
    <col min="3" max="5" width="19.42578125" customWidth="1"/>
    <col min="8" max="8" width="14.140625" bestFit="1" customWidth="1"/>
    <col min="16" max="16" width="11.7109375" customWidth="1"/>
  </cols>
  <sheetData>
    <row r="1" spans="1:8" ht="92.25" customHeight="1" x14ac:dyDescent="0.25">
      <c r="A1" s="765" t="s">
        <v>1796</v>
      </c>
      <c r="B1" s="766"/>
      <c r="C1" s="766"/>
      <c r="D1" s="766"/>
      <c r="E1" s="767"/>
    </row>
    <row r="2" spans="1:8" ht="19.5" customHeight="1" x14ac:dyDescent="0.25">
      <c r="A2" s="768" t="str">
        <f>'Objetivos PMD'!$B$3</f>
        <v>Sistema DIF de Villa Guerrero, Jalisco</v>
      </c>
      <c r="B2" s="769"/>
      <c r="C2" s="769"/>
      <c r="D2" s="769"/>
      <c r="E2" s="770"/>
    </row>
    <row r="3" spans="1:8" ht="15.75" customHeight="1" x14ac:dyDescent="0.25">
      <c r="A3" s="771" t="s">
        <v>1797</v>
      </c>
      <c r="B3" s="772"/>
      <c r="C3" s="775" t="s">
        <v>1798</v>
      </c>
      <c r="D3" s="775"/>
      <c r="E3" s="775"/>
    </row>
    <row r="4" spans="1:8" ht="31.5" x14ac:dyDescent="0.25">
      <c r="A4" s="773"/>
      <c r="B4" s="774"/>
      <c r="C4" s="512" t="s">
        <v>1799</v>
      </c>
      <c r="D4" s="512" t="s">
        <v>1800</v>
      </c>
      <c r="E4" s="513" t="s">
        <v>1801</v>
      </c>
    </row>
    <row r="5" spans="1:8" s="518" customFormat="1" ht="5.25" customHeight="1" x14ac:dyDescent="0.25">
      <c r="A5" s="514"/>
      <c r="B5" s="515"/>
      <c r="C5" s="516"/>
      <c r="D5" s="516"/>
      <c r="E5" s="517"/>
    </row>
    <row r="6" spans="1:8" x14ac:dyDescent="0.25">
      <c r="A6" s="519"/>
      <c r="B6" s="520" t="s">
        <v>1802</v>
      </c>
      <c r="C6" s="521">
        <f>C7+C15+C25+C35</f>
        <v>1404000</v>
      </c>
      <c r="D6" s="521">
        <f>D7+D15+D25+D35+D45+D35+D45+D55+D59+D68+D72</f>
        <v>0</v>
      </c>
      <c r="E6" s="521">
        <f>E7+E15+E25+E35</f>
        <v>1404000</v>
      </c>
    </row>
    <row r="7" spans="1:8" x14ac:dyDescent="0.25">
      <c r="A7" s="522">
        <v>1000</v>
      </c>
      <c r="B7" s="523" t="s">
        <v>1599</v>
      </c>
      <c r="C7" s="524">
        <f>C8+C9+C10+C11+C12+C13+C14</f>
        <v>1052532</v>
      </c>
      <c r="D7" s="524">
        <f>D8+D9+D10+D11+D12+D13+D14</f>
        <v>0</v>
      </c>
      <c r="E7" s="524">
        <f>E8+E9+E10+E11+E12+E13+E14</f>
        <v>1052532</v>
      </c>
    </row>
    <row r="8" spans="1:8" x14ac:dyDescent="0.25">
      <c r="A8" s="525">
        <v>1100</v>
      </c>
      <c r="B8" s="526" t="s">
        <v>1803</v>
      </c>
      <c r="C8" s="527">
        <v>802404</v>
      </c>
      <c r="D8" s="527"/>
      <c r="E8" s="527">
        <f>C8+D8</f>
        <v>802404</v>
      </c>
    </row>
    <row r="9" spans="1:8" x14ac:dyDescent="0.25">
      <c r="A9" s="525">
        <v>1200</v>
      </c>
      <c r="B9" s="526" t="s">
        <v>1804</v>
      </c>
      <c r="C9" s="527">
        <v>140210</v>
      </c>
      <c r="D9" s="527"/>
      <c r="E9" s="527">
        <f t="shared" ref="E9:E12" si="0">C9+D9</f>
        <v>140210</v>
      </c>
    </row>
    <row r="10" spans="1:8" x14ac:dyDescent="0.25">
      <c r="A10" s="525">
        <v>1300</v>
      </c>
      <c r="B10" s="526" t="s">
        <v>1805</v>
      </c>
      <c r="C10" s="527"/>
      <c r="D10" s="527"/>
      <c r="E10" s="527">
        <f t="shared" si="0"/>
        <v>0</v>
      </c>
      <c r="H10" s="554"/>
    </row>
    <row r="11" spans="1:8" x14ac:dyDescent="0.25">
      <c r="A11" s="525">
        <v>1400</v>
      </c>
      <c r="B11" s="526" t="s">
        <v>1806</v>
      </c>
      <c r="C11" s="527"/>
      <c r="D11" s="527"/>
      <c r="E11" s="527">
        <f t="shared" si="0"/>
        <v>0</v>
      </c>
    </row>
    <row r="12" spans="1:8" x14ac:dyDescent="0.25">
      <c r="A12" s="525">
        <v>1500</v>
      </c>
      <c r="B12" s="526" t="s">
        <v>1807</v>
      </c>
      <c r="C12" s="527">
        <v>109918</v>
      </c>
      <c r="D12" s="527"/>
      <c r="E12" s="527">
        <f t="shared" si="0"/>
        <v>109918</v>
      </c>
    </row>
    <row r="13" spans="1:8" x14ac:dyDescent="0.25">
      <c r="A13" s="525">
        <v>1600</v>
      </c>
      <c r="B13" s="526" t="s">
        <v>1808</v>
      </c>
      <c r="C13" s="527"/>
      <c r="D13" s="527"/>
      <c r="E13" s="527"/>
    </row>
    <row r="14" spans="1:8" x14ac:dyDescent="0.25">
      <c r="A14" s="525">
        <v>1700</v>
      </c>
      <c r="B14" s="526" t="s">
        <v>1809</v>
      </c>
      <c r="C14" s="527"/>
      <c r="D14" s="527"/>
      <c r="E14" s="527"/>
    </row>
    <row r="15" spans="1:8" x14ac:dyDescent="0.25">
      <c r="A15" s="523">
        <v>2000</v>
      </c>
      <c r="B15" s="523" t="s">
        <v>1600</v>
      </c>
      <c r="C15" s="528">
        <f>C16+C17+C18+C19+C20+C21+C22+C23+C24</f>
        <v>135000</v>
      </c>
      <c r="D15" s="528">
        <f>D16+D17+D18+D19+D20+D21+D22+D23+D24</f>
        <v>0</v>
      </c>
      <c r="E15" s="528">
        <f>E16+E17+E18+E19+E20+E21+E22+E23+E24</f>
        <v>135000</v>
      </c>
    </row>
    <row r="16" spans="1:8" x14ac:dyDescent="0.25">
      <c r="A16" s="525">
        <v>2100</v>
      </c>
      <c r="B16" s="529" t="s">
        <v>1810</v>
      </c>
      <c r="C16" s="527">
        <v>30000</v>
      </c>
      <c r="D16" s="527"/>
      <c r="E16" s="527">
        <f t="shared" ref="E16:E24" si="1">C16+D16</f>
        <v>30000</v>
      </c>
    </row>
    <row r="17" spans="1:5" x14ac:dyDescent="0.25">
      <c r="A17" s="525">
        <v>2200</v>
      </c>
      <c r="B17" s="526" t="s">
        <v>1811</v>
      </c>
      <c r="C17" s="527">
        <v>6000</v>
      </c>
      <c r="D17" s="527"/>
      <c r="E17" s="527">
        <f t="shared" si="1"/>
        <v>6000</v>
      </c>
    </row>
    <row r="18" spans="1:5" x14ac:dyDescent="0.25">
      <c r="A18" s="525">
        <v>2300</v>
      </c>
      <c r="B18" s="526" t="s">
        <v>1812</v>
      </c>
      <c r="C18" s="527"/>
      <c r="D18" s="527"/>
      <c r="E18" s="527">
        <f t="shared" si="1"/>
        <v>0</v>
      </c>
    </row>
    <row r="19" spans="1:5" x14ac:dyDescent="0.25">
      <c r="A19" s="525">
        <v>2400</v>
      </c>
      <c r="B19" s="526" t="s">
        <v>1813</v>
      </c>
      <c r="C19" s="527"/>
      <c r="D19" s="527"/>
      <c r="E19" s="527">
        <f t="shared" si="1"/>
        <v>0</v>
      </c>
    </row>
    <row r="20" spans="1:5" x14ac:dyDescent="0.25">
      <c r="A20" s="525">
        <v>2500</v>
      </c>
      <c r="B20" s="526" t="s">
        <v>1814</v>
      </c>
      <c r="C20" s="527">
        <v>24000</v>
      </c>
      <c r="D20" s="527"/>
      <c r="E20" s="527">
        <f t="shared" si="1"/>
        <v>24000</v>
      </c>
    </row>
    <row r="21" spans="1:5" x14ac:dyDescent="0.25">
      <c r="A21" s="525">
        <v>2600</v>
      </c>
      <c r="B21" s="526" t="s">
        <v>1815</v>
      </c>
      <c r="C21" s="527">
        <v>55000</v>
      </c>
      <c r="D21" s="527"/>
      <c r="E21" s="527">
        <f t="shared" si="1"/>
        <v>55000</v>
      </c>
    </row>
    <row r="22" spans="1:5" x14ac:dyDescent="0.25">
      <c r="A22" s="525">
        <v>2700</v>
      </c>
      <c r="B22" s="526" t="s">
        <v>1816</v>
      </c>
      <c r="C22" s="527">
        <v>5000</v>
      </c>
      <c r="D22" s="527"/>
      <c r="E22" s="527">
        <f t="shared" si="1"/>
        <v>5000</v>
      </c>
    </row>
    <row r="23" spans="1:5" x14ac:dyDescent="0.25">
      <c r="A23" s="525">
        <v>2800</v>
      </c>
      <c r="B23" s="526" t="s">
        <v>1817</v>
      </c>
      <c r="C23" s="527"/>
      <c r="D23" s="527"/>
      <c r="E23" s="527">
        <f t="shared" si="1"/>
        <v>0</v>
      </c>
    </row>
    <row r="24" spans="1:5" x14ac:dyDescent="0.25">
      <c r="A24" s="525">
        <v>2900</v>
      </c>
      <c r="B24" s="526" t="s">
        <v>1818</v>
      </c>
      <c r="C24" s="527">
        <v>15000</v>
      </c>
      <c r="D24" s="527"/>
      <c r="E24" s="527">
        <f t="shared" si="1"/>
        <v>15000</v>
      </c>
    </row>
    <row r="25" spans="1:5" x14ac:dyDescent="0.25">
      <c r="A25" s="523">
        <v>3000</v>
      </c>
      <c r="B25" s="523" t="s">
        <v>1819</v>
      </c>
      <c r="C25" s="528">
        <f>C26+C27+C28+C29+C30+C31+C32+C33+C34</f>
        <v>143468</v>
      </c>
      <c r="D25" s="528">
        <f>D26+D27+D28+D29+D30+D31+D32+D33+D34</f>
        <v>0</v>
      </c>
      <c r="E25" s="528">
        <f>E26+E27+E28+E29+E30+E31+E32+E33+E34</f>
        <v>143468</v>
      </c>
    </row>
    <row r="26" spans="1:5" x14ac:dyDescent="0.25">
      <c r="A26" s="525">
        <v>3100</v>
      </c>
      <c r="B26" s="526" t="s">
        <v>1820</v>
      </c>
      <c r="C26" s="527">
        <v>51468</v>
      </c>
      <c r="D26" s="527"/>
      <c r="E26" s="527">
        <v>51468</v>
      </c>
    </row>
    <row r="27" spans="1:5" x14ac:dyDescent="0.25">
      <c r="A27" s="525">
        <v>3200</v>
      </c>
      <c r="B27" s="526" t="s">
        <v>1821</v>
      </c>
      <c r="C27" s="527"/>
      <c r="D27" s="527"/>
      <c r="E27" s="527">
        <f t="shared" ref="E27:E34" si="2">C27+D27</f>
        <v>0</v>
      </c>
    </row>
    <row r="28" spans="1:5" x14ac:dyDescent="0.25">
      <c r="A28" s="525">
        <v>3300</v>
      </c>
      <c r="B28" s="526" t="s">
        <v>1822</v>
      </c>
      <c r="C28" s="527"/>
      <c r="D28" s="527"/>
      <c r="E28" s="527">
        <f t="shared" si="2"/>
        <v>0</v>
      </c>
    </row>
    <row r="29" spans="1:5" x14ac:dyDescent="0.25">
      <c r="A29" s="525">
        <v>3400</v>
      </c>
      <c r="B29" s="526" t="s">
        <v>1823</v>
      </c>
      <c r="C29" s="527">
        <v>35000</v>
      </c>
      <c r="D29" s="527"/>
      <c r="E29" s="527">
        <f t="shared" si="2"/>
        <v>35000</v>
      </c>
    </row>
    <row r="30" spans="1:5" x14ac:dyDescent="0.25">
      <c r="A30" s="525">
        <v>3500</v>
      </c>
      <c r="B30" s="529" t="s">
        <v>1824</v>
      </c>
      <c r="C30" s="527">
        <v>10000</v>
      </c>
      <c r="D30" s="527"/>
      <c r="E30" s="527">
        <f t="shared" si="2"/>
        <v>10000</v>
      </c>
    </row>
    <row r="31" spans="1:5" x14ac:dyDescent="0.25">
      <c r="A31" s="525">
        <v>3600</v>
      </c>
      <c r="B31" s="526" t="s">
        <v>1825</v>
      </c>
      <c r="C31" s="527"/>
      <c r="D31" s="527"/>
      <c r="E31" s="527">
        <f t="shared" si="2"/>
        <v>0</v>
      </c>
    </row>
    <row r="32" spans="1:5" x14ac:dyDescent="0.25">
      <c r="A32" s="525">
        <v>3700</v>
      </c>
      <c r="B32" s="526" t="s">
        <v>1826</v>
      </c>
      <c r="C32" s="527">
        <v>22000</v>
      </c>
      <c r="D32" s="527"/>
      <c r="E32" s="527">
        <f t="shared" si="2"/>
        <v>22000</v>
      </c>
    </row>
    <row r="33" spans="1:5" x14ac:dyDescent="0.25">
      <c r="A33" s="525">
        <v>3800</v>
      </c>
      <c r="B33" s="526" t="s">
        <v>1827</v>
      </c>
      <c r="C33" s="527">
        <v>20000</v>
      </c>
      <c r="D33" s="527"/>
      <c r="E33" s="527">
        <f>D33+C33</f>
        <v>20000</v>
      </c>
    </row>
    <row r="34" spans="1:5" x14ac:dyDescent="0.25">
      <c r="A34" s="525">
        <v>3900</v>
      </c>
      <c r="B34" s="526" t="s">
        <v>1828</v>
      </c>
      <c r="C34" s="527">
        <v>5000</v>
      </c>
      <c r="D34" s="527"/>
      <c r="E34" s="527">
        <f t="shared" si="2"/>
        <v>5000</v>
      </c>
    </row>
    <row r="35" spans="1:5" x14ac:dyDescent="0.25">
      <c r="A35" s="523">
        <v>4000</v>
      </c>
      <c r="B35" s="530" t="s">
        <v>1829</v>
      </c>
      <c r="C35" s="528">
        <f>C36+C37+C38+C39+C40+C41+C42+C43+C44</f>
        <v>73000</v>
      </c>
      <c r="D35" s="528">
        <f>D36+D37+D38+D39+D40+D41+D42+D43+D44</f>
        <v>0</v>
      </c>
      <c r="E35" s="528">
        <f>E36+E37+E38+E39+E40+E41+E42+E43+E44</f>
        <v>73000</v>
      </c>
    </row>
    <row r="36" spans="1:5" x14ac:dyDescent="0.25">
      <c r="A36" s="525">
        <v>4100</v>
      </c>
      <c r="B36" s="526" t="s">
        <v>1830</v>
      </c>
      <c r="C36" s="527"/>
      <c r="D36" s="527"/>
      <c r="E36" s="527"/>
    </row>
    <row r="37" spans="1:5" x14ac:dyDescent="0.25">
      <c r="A37" s="525">
        <v>4200</v>
      </c>
      <c r="B37" s="526" t="s">
        <v>1831</v>
      </c>
      <c r="C37" s="527"/>
      <c r="D37" s="527"/>
      <c r="E37" s="527"/>
    </row>
    <row r="38" spans="1:5" x14ac:dyDescent="0.25">
      <c r="A38" s="525">
        <v>4300</v>
      </c>
      <c r="B38" s="526" t="s">
        <v>1832</v>
      </c>
      <c r="C38" s="527"/>
      <c r="D38" s="527"/>
      <c r="E38" s="527"/>
    </row>
    <row r="39" spans="1:5" x14ac:dyDescent="0.25">
      <c r="A39" s="525">
        <v>4400</v>
      </c>
      <c r="B39" s="526" t="s">
        <v>1833</v>
      </c>
      <c r="C39" s="527">
        <v>73000</v>
      </c>
      <c r="D39" s="527"/>
      <c r="E39" s="527">
        <v>73000</v>
      </c>
    </row>
    <row r="40" spans="1:5" x14ac:dyDescent="0.25">
      <c r="A40" s="525">
        <v>4500</v>
      </c>
      <c r="B40" s="526" t="s">
        <v>1834</v>
      </c>
      <c r="C40" s="527"/>
      <c r="D40" s="527"/>
      <c r="E40" s="527"/>
    </row>
    <row r="41" spans="1:5" x14ac:dyDescent="0.25">
      <c r="A41" s="525">
        <v>4600</v>
      </c>
      <c r="B41" s="526" t="s">
        <v>1835</v>
      </c>
      <c r="C41" s="527"/>
      <c r="D41" s="527"/>
      <c r="E41" s="527"/>
    </row>
    <row r="42" spans="1:5" x14ac:dyDescent="0.25">
      <c r="A42" s="525">
        <v>4700</v>
      </c>
      <c r="B42" s="526" t="s">
        <v>1836</v>
      </c>
      <c r="C42" s="527"/>
      <c r="D42" s="527"/>
      <c r="E42" s="527"/>
    </row>
    <row r="43" spans="1:5" x14ac:dyDescent="0.25">
      <c r="A43" s="525">
        <v>4800</v>
      </c>
      <c r="B43" s="526" t="s">
        <v>1837</v>
      </c>
      <c r="C43" s="527"/>
      <c r="D43" s="527"/>
      <c r="E43" s="527"/>
    </row>
    <row r="44" spans="1:5" x14ac:dyDescent="0.25">
      <c r="A44" s="525">
        <v>4900</v>
      </c>
      <c r="B44" s="526" t="s">
        <v>1838</v>
      </c>
      <c r="C44" s="527"/>
      <c r="D44" s="527"/>
      <c r="E44" s="527"/>
    </row>
    <row r="45" spans="1:5" x14ac:dyDescent="0.25">
      <c r="A45" s="523">
        <v>5000</v>
      </c>
      <c r="B45" s="530" t="s">
        <v>1839</v>
      </c>
      <c r="C45" s="528">
        <f>C46+C47+C48+C49+C50+C51+C52+C53+C54</f>
        <v>0</v>
      </c>
      <c r="D45" s="528">
        <f>D46+D47+D48+D49+D50+D51+D52+D53+D54</f>
        <v>0</v>
      </c>
      <c r="E45" s="528">
        <f>E46+E47+E48+E49+E50+E51+E52+E53+E54</f>
        <v>0</v>
      </c>
    </row>
    <row r="46" spans="1:5" x14ac:dyDescent="0.25">
      <c r="A46" s="525">
        <v>5100</v>
      </c>
      <c r="B46" s="526" t="s">
        <v>1840</v>
      </c>
      <c r="C46" s="527"/>
      <c r="D46" s="527"/>
      <c r="E46" s="527"/>
    </row>
    <row r="47" spans="1:5" x14ac:dyDescent="0.25">
      <c r="A47" s="525">
        <v>5200</v>
      </c>
      <c r="B47" s="526" t="s">
        <v>1841</v>
      </c>
      <c r="C47" s="527"/>
      <c r="D47" s="527"/>
      <c r="E47" s="527"/>
    </row>
    <row r="48" spans="1:5" x14ac:dyDescent="0.25">
      <c r="A48" s="525">
        <v>5300</v>
      </c>
      <c r="B48" s="526" t="s">
        <v>1842</v>
      </c>
      <c r="C48" s="527"/>
      <c r="D48" s="527"/>
      <c r="E48" s="527"/>
    </row>
    <row r="49" spans="1:5" x14ac:dyDescent="0.25">
      <c r="A49" s="525">
        <v>5400</v>
      </c>
      <c r="B49" s="526" t="s">
        <v>1843</v>
      </c>
      <c r="C49" s="527"/>
      <c r="D49" s="527"/>
      <c r="E49" s="527"/>
    </row>
    <row r="50" spans="1:5" x14ac:dyDescent="0.25">
      <c r="A50" s="525">
        <v>5500</v>
      </c>
      <c r="B50" s="526" t="s">
        <v>1844</v>
      </c>
      <c r="C50" s="527"/>
      <c r="D50" s="527"/>
      <c r="E50" s="527"/>
    </row>
    <row r="51" spans="1:5" x14ac:dyDescent="0.25">
      <c r="A51" s="525">
        <v>5600</v>
      </c>
      <c r="B51" s="526" t="s">
        <v>1845</v>
      </c>
      <c r="C51" s="527"/>
      <c r="D51" s="527"/>
      <c r="E51" s="527"/>
    </row>
    <row r="52" spans="1:5" x14ac:dyDescent="0.25">
      <c r="A52" s="525">
        <v>5700</v>
      </c>
      <c r="B52" s="526" t="s">
        <v>1846</v>
      </c>
      <c r="C52" s="527"/>
      <c r="D52" s="527"/>
      <c r="E52" s="527"/>
    </row>
    <row r="53" spans="1:5" x14ac:dyDescent="0.25">
      <c r="A53" s="525">
        <v>5800</v>
      </c>
      <c r="B53" s="526" t="s">
        <v>1847</v>
      </c>
      <c r="C53" s="527"/>
      <c r="D53" s="527"/>
      <c r="E53" s="527"/>
    </row>
    <row r="54" spans="1:5" x14ac:dyDescent="0.25">
      <c r="A54" s="525">
        <v>5900</v>
      </c>
      <c r="B54" s="526" t="s">
        <v>1848</v>
      </c>
      <c r="C54" s="527"/>
      <c r="D54" s="527"/>
      <c r="E54" s="527"/>
    </row>
    <row r="55" spans="1:5" x14ac:dyDescent="0.25">
      <c r="A55" s="523">
        <v>6000</v>
      </c>
      <c r="B55" s="523" t="s">
        <v>1849</v>
      </c>
      <c r="C55" s="531">
        <f>C56+C57+C58</f>
        <v>0</v>
      </c>
      <c r="D55" s="531">
        <f>D56+D57+D58</f>
        <v>0</v>
      </c>
      <c r="E55" s="531">
        <f>E56+E57+E58</f>
        <v>0</v>
      </c>
    </row>
    <row r="56" spans="1:5" x14ac:dyDescent="0.25">
      <c r="A56" s="525">
        <v>6100</v>
      </c>
      <c r="B56" s="526" t="s">
        <v>1850</v>
      </c>
      <c r="C56" s="527"/>
      <c r="D56" s="527"/>
      <c r="E56" s="527"/>
    </row>
    <row r="57" spans="1:5" x14ac:dyDescent="0.25">
      <c r="A57" s="525">
        <v>6200</v>
      </c>
      <c r="B57" s="526" t="s">
        <v>1851</v>
      </c>
      <c r="C57" s="527"/>
      <c r="D57" s="527"/>
      <c r="E57" s="527"/>
    </row>
    <row r="58" spans="1:5" x14ac:dyDescent="0.25">
      <c r="A58" s="525">
        <v>6300</v>
      </c>
      <c r="B58" s="526" t="s">
        <v>1852</v>
      </c>
      <c r="C58" s="527"/>
      <c r="D58" s="527"/>
      <c r="E58" s="527"/>
    </row>
    <row r="59" spans="1:5" x14ac:dyDescent="0.25">
      <c r="A59" s="523">
        <v>7000</v>
      </c>
      <c r="B59" s="532" t="s">
        <v>1853</v>
      </c>
      <c r="C59" s="528">
        <f>C60+C61+C62+C63+C64+C65+C66+C67</f>
        <v>0</v>
      </c>
      <c r="D59" s="528">
        <f>D60+D61+D62+D63+D64+D65+D66+D67</f>
        <v>0</v>
      </c>
      <c r="E59" s="528">
        <f>E60+E61+E62+E63+E64+E65+E66+E67</f>
        <v>0</v>
      </c>
    </row>
    <row r="60" spans="1:5" x14ac:dyDescent="0.25">
      <c r="A60" s="525">
        <v>7100</v>
      </c>
      <c r="B60" s="526" t="s">
        <v>1854</v>
      </c>
      <c r="C60" s="527"/>
      <c r="D60" s="527"/>
      <c r="E60" s="527"/>
    </row>
    <row r="61" spans="1:5" x14ac:dyDescent="0.25">
      <c r="A61" s="525">
        <v>7200</v>
      </c>
      <c r="B61" s="526" t="s">
        <v>1855</v>
      </c>
      <c r="C61" s="527"/>
      <c r="D61" s="527"/>
      <c r="E61" s="527"/>
    </row>
    <row r="62" spans="1:5" x14ac:dyDescent="0.25">
      <c r="A62" s="525">
        <v>7300</v>
      </c>
      <c r="B62" s="526" t="s">
        <v>1856</v>
      </c>
      <c r="C62" s="527"/>
      <c r="D62" s="527"/>
      <c r="E62" s="527"/>
    </row>
    <row r="63" spans="1:5" x14ac:dyDescent="0.25">
      <c r="A63" s="525">
        <v>7400</v>
      </c>
      <c r="B63" s="526" t="s">
        <v>1857</v>
      </c>
      <c r="C63" s="527"/>
      <c r="D63" s="527"/>
      <c r="E63" s="527"/>
    </row>
    <row r="64" spans="1:5" x14ac:dyDescent="0.25">
      <c r="A64" s="525">
        <v>7500</v>
      </c>
      <c r="B64" s="526" t="s">
        <v>1858</v>
      </c>
      <c r="C64" s="527"/>
      <c r="D64" s="527"/>
      <c r="E64" s="527"/>
    </row>
    <row r="65" spans="1:5" x14ac:dyDescent="0.25">
      <c r="A65" s="525"/>
      <c r="B65" s="533" t="s">
        <v>1859</v>
      </c>
      <c r="C65" s="527"/>
      <c r="D65" s="527"/>
      <c r="E65" s="527"/>
    </row>
    <row r="66" spans="1:5" x14ac:dyDescent="0.25">
      <c r="A66" s="525">
        <v>7600</v>
      </c>
      <c r="B66" s="526" t="s">
        <v>1860</v>
      </c>
      <c r="C66" s="527"/>
      <c r="D66" s="527"/>
      <c r="E66" s="527"/>
    </row>
    <row r="67" spans="1:5" x14ac:dyDescent="0.25">
      <c r="A67" s="525">
        <v>7900</v>
      </c>
      <c r="B67" s="526" t="s">
        <v>1861</v>
      </c>
      <c r="C67" s="527"/>
      <c r="D67" s="527"/>
      <c r="E67" s="527"/>
    </row>
    <row r="68" spans="1:5" x14ac:dyDescent="0.25">
      <c r="A68" s="523">
        <v>8000</v>
      </c>
      <c r="B68" s="523" t="s">
        <v>1862</v>
      </c>
      <c r="C68" s="531">
        <f>C69+C70+C71</f>
        <v>0</v>
      </c>
      <c r="D68" s="531">
        <f>D69+D70+D71</f>
        <v>0</v>
      </c>
      <c r="E68" s="531">
        <f>E69+E70+E71</f>
        <v>0</v>
      </c>
    </row>
    <row r="69" spans="1:5" x14ac:dyDescent="0.25">
      <c r="A69" s="525">
        <v>8100</v>
      </c>
      <c r="B69" s="526" t="s">
        <v>1863</v>
      </c>
      <c r="C69" s="527"/>
      <c r="D69" s="527"/>
      <c r="E69" s="527"/>
    </row>
    <row r="70" spans="1:5" x14ac:dyDescent="0.25">
      <c r="A70" s="525">
        <v>8300</v>
      </c>
      <c r="B70" s="526" t="s">
        <v>1864</v>
      </c>
      <c r="C70" s="527"/>
      <c r="D70" s="527"/>
      <c r="E70" s="527"/>
    </row>
    <row r="71" spans="1:5" x14ac:dyDescent="0.25">
      <c r="A71" s="525">
        <v>8500</v>
      </c>
      <c r="B71" s="526" t="s">
        <v>1865</v>
      </c>
      <c r="C71" s="527"/>
      <c r="D71" s="527"/>
      <c r="E71" s="527"/>
    </row>
    <row r="72" spans="1:5" x14ac:dyDescent="0.25">
      <c r="A72" s="523">
        <v>9000</v>
      </c>
      <c r="B72" s="523" t="s">
        <v>1866</v>
      </c>
      <c r="C72" s="528">
        <f>C73+C74+C75+C76+C77+C78+C79</f>
        <v>0</v>
      </c>
      <c r="D72" s="528">
        <f>D73+D74+D75+D76+D77+D78+D79</f>
        <v>0</v>
      </c>
      <c r="E72" s="528">
        <f>E73+E74+E75+E76+E77+E78+E79</f>
        <v>0</v>
      </c>
    </row>
    <row r="73" spans="1:5" x14ac:dyDescent="0.25">
      <c r="A73" s="525">
        <v>9100</v>
      </c>
      <c r="B73" s="526" t="s">
        <v>1867</v>
      </c>
      <c r="C73" s="527"/>
      <c r="D73" s="527"/>
      <c r="E73" s="527"/>
    </row>
    <row r="74" spans="1:5" x14ac:dyDescent="0.25">
      <c r="A74" s="525">
        <v>9200</v>
      </c>
      <c r="B74" s="526" t="s">
        <v>1868</v>
      </c>
      <c r="C74" s="527"/>
      <c r="D74" s="527"/>
      <c r="E74" s="527"/>
    </row>
    <row r="75" spans="1:5" x14ac:dyDescent="0.25">
      <c r="A75" s="525">
        <v>9300</v>
      </c>
      <c r="B75" s="526" t="s">
        <v>1869</v>
      </c>
      <c r="C75" s="527"/>
      <c r="D75" s="527"/>
      <c r="E75" s="527"/>
    </row>
    <row r="76" spans="1:5" x14ac:dyDescent="0.25">
      <c r="A76" s="525">
        <v>9400</v>
      </c>
      <c r="B76" s="526" t="s">
        <v>1870</v>
      </c>
      <c r="C76" s="527"/>
      <c r="D76" s="527"/>
      <c r="E76" s="527"/>
    </row>
    <row r="77" spans="1:5" x14ac:dyDescent="0.25">
      <c r="A77" s="525">
        <v>9500</v>
      </c>
      <c r="B77" s="526" t="s">
        <v>1871</v>
      </c>
      <c r="C77" s="527"/>
      <c r="D77" s="527"/>
      <c r="E77" s="527"/>
    </row>
    <row r="78" spans="1:5" x14ac:dyDescent="0.25">
      <c r="A78" s="525">
        <v>9600</v>
      </c>
      <c r="B78" s="526" t="s">
        <v>1872</v>
      </c>
      <c r="C78" s="527"/>
      <c r="D78" s="527"/>
      <c r="E78" s="527"/>
    </row>
    <row r="79" spans="1:5" x14ac:dyDescent="0.25">
      <c r="A79" s="525">
        <v>9900</v>
      </c>
      <c r="B79" s="526" t="s">
        <v>1873</v>
      </c>
      <c r="C79" s="527"/>
      <c r="D79" s="527"/>
      <c r="E79" s="527"/>
    </row>
    <row r="80" spans="1:5" x14ac:dyDescent="0.25">
      <c r="A80" s="519"/>
      <c r="B80" s="520" t="s">
        <v>1874</v>
      </c>
      <c r="C80" s="534">
        <f>C81+C89+C99+C109+C119+C129+C133+C142+C146</f>
        <v>0</v>
      </c>
      <c r="D80" s="534">
        <f>D81+D89+D99+D109+D119+D129+D133+D142+D146</f>
        <v>0</v>
      </c>
      <c r="E80" s="534">
        <f>E81+E89+E99+E109+E119+E129+E133+E142+E146</f>
        <v>0</v>
      </c>
    </row>
    <row r="81" spans="1:5" x14ac:dyDescent="0.25">
      <c r="A81" s="522">
        <v>1000</v>
      </c>
      <c r="B81" s="523" t="s">
        <v>1875</v>
      </c>
      <c r="C81" s="528">
        <f>C82+C83+C84+C85+C86+C87+C88</f>
        <v>0</v>
      </c>
      <c r="D81" s="528">
        <f>D82+D83+D84+D85+D86+D87+D88</f>
        <v>0</v>
      </c>
      <c r="E81" s="528">
        <f>E82+E83+E84+E85+E86+E87+E88</f>
        <v>0</v>
      </c>
    </row>
    <row r="82" spans="1:5" x14ac:dyDescent="0.25">
      <c r="A82" s="525">
        <v>1100</v>
      </c>
      <c r="B82" s="526" t="s">
        <v>1803</v>
      </c>
      <c r="C82" s="527"/>
      <c r="D82" s="527"/>
      <c r="E82" s="527"/>
    </row>
    <row r="83" spans="1:5" x14ac:dyDescent="0.25">
      <c r="A83" s="525">
        <v>1200</v>
      </c>
      <c r="B83" s="526" t="s">
        <v>1804</v>
      </c>
      <c r="C83" s="527"/>
      <c r="D83" s="527"/>
      <c r="E83" s="527"/>
    </row>
    <row r="84" spans="1:5" x14ac:dyDescent="0.25">
      <c r="A84" s="525">
        <v>1300</v>
      </c>
      <c r="B84" s="526" t="s">
        <v>1805</v>
      </c>
      <c r="C84" s="527"/>
      <c r="D84" s="527"/>
      <c r="E84" s="527"/>
    </row>
    <row r="85" spans="1:5" x14ac:dyDescent="0.25">
      <c r="A85" s="525">
        <v>1400</v>
      </c>
      <c r="B85" s="526" t="s">
        <v>1806</v>
      </c>
      <c r="C85" s="527"/>
      <c r="D85" s="527"/>
      <c r="E85" s="527"/>
    </row>
    <row r="86" spans="1:5" x14ac:dyDescent="0.25">
      <c r="A86" s="525">
        <v>1500</v>
      </c>
      <c r="B86" s="526" t="s">
        <v>1807</v>
      </c>
      <c r="C86" s="527"/>
      <c r="D86" s="527"/>
      <c r="E86" s="527"/>
    </row>
    <row r="87" spans="1:5" x14ac:dyDescent="0.25">
      <c r="A87" s="525">
        <v>1600</v>
      </c>
      <c r="B87" s="526" t="s">
        <v>1808</v>
      </c>
      <c r="C87" s="527"/>
      <c r="D87" s="527"/>
      <c r="E87" s="527"/>
    </row>
    <row r="88" spans="1:5" x14ac:dyDescent="0.25">
      <c r="A88" s="525">
        <v>1700</v>
      </c>
      <c r="B88" s="526" t="s">
        <v>1809</v>
      </c>
      <c r="C88" s="527"/>
      <c r="D88" s="527"/>
      <c r="E88" s="527"/>
    </row>
    <row r="89" spans="1:5" x14ac:dyDescent="0.25">
      <c r="A89" s="523">
        <v>2000</v>
      </c>
      <c r="B89" s="523" t="s">
        <v>1876</v>
      </c>
      <c r="C89" s="528">
        <f>C90+C91+C92+C93+C94+C95+C96+C97+C98</f>
        <v>0</v>
      </c>
      <c r="D89" s="528">
        <f>D90+D91+D92+D93+D94+D95+D96+D97+D98</f>
        <v>0</v>
      </c>
      <c r="E89" s="528">
        <f>E90+E91+E92+E93+E94+E95+E96+E97+E98</f>
        <v>0</v>
      </c>
    </row>
    <row r="90" spans="1:5" x14ac:dyDescent="0.25">
      <c r="A90" s="525">
        <v>2100</v>
      </c>
      <c r="B90" s="529" t="s">
        <v>1810</v>
      </c>
      <c r="C90" s="527"/>
      <c r="D90" s="527"/>
      <c r="E90" s="527"/>
    </row>
    <row r="91" spans="1:5" x14ac:dyDescent="0.25">
      <c r="A91" s="525">
        <v>2200</v>
      </c>
      <c r="B91" s="526" t="s">
        <v>1811</v>
      </c>
      <c r="C91" s="527"/>
      <c r="D91" s="527"/>
      <c r="E91" s="527"/>
    </row>
    <row r="92" spans="1:5" x14ac:dyDescent="0.25">
      <c r="A92" s="525">
        <v>2300</v>
      </c>
      <c r="B92" s="526" t="s">
        <v>1812</v>
      </c>
      <c r="C92" s="527"/>
      <c r="D92" s="527"/>
      <c r="E92" s="527"/>
    </row>
    <row r="93" spans="1:5" x14ac:dyDescent="0.25">
      <c r="A93" s="525">
        <v>2400</v>
      </c>
      <c r="B93" s="526" t="s">
        <v>1813</v>
      </c>
      <c r="C93" s="527"/>
      <c r="D93" s="527"/>
      <c r="E93" s="527"/>
    </row>
    <row r="94" spans="1:5" x14ac:dyDescent="0.25">
      <c r="A94" s="525">
        <v>2500</v>
      </c>
      <c r="B94" s="526" t="s">
        <v>1814</v>
      </c>
      <c r="C94" s="527"/>
      <c r="D94" s="527"/>
      <c r="E94" s="527"/>
    </row>
    <row r="95" spans="1:5" x14ac:dyDescent="0.25">
      <c r="A95" s="525">
        <v>2600</v>
      </c>
      <c r="B95" s="526" t="s">
        <v>1815</v>
      </c>
      <c r="C95" s="527"/>
      <c r="D95" s="527"/>
      <c r="E95" s="527"/>
    </row>
    <row r="96" spans="1:5" x14ac:dyDescent="0.25">
      <c r="A96" s="525">
        <v>2700</v>
      </c>
      <c r="B96" s="526" t="s">
        <v>1816</v>
      </c>
      <c r="C96" s="527"/>
      <c r="D96" s="527"/>
      <c r="E96" s="527"/>
    </row>
    <row r="97" spans="1:5" x14ac:dyDescent="0.25">
      <c r="A97" s="525">
        <v>2800</v>
      </c>
      <c r="B97" s="526" t="s">
        <v>1817</v>
      </c>
      <c r="C97" s="527"/>
      <c r="D97" s="527"/>
      <c r="E97" s="527"/>
    </row>
    <row r="98" spans="1:5" x14ac:dyDescent="0.25">
      <c r="A98" s="525">
        <v>2900</v>
      </c>
      <c r="B98" s="526" t="s">
        <v>1818</v>
      </c>
      <c r="C98" s="527"/>
      <c r="D98" s="527"/>
      <c r="E98" s="527"/>
    </row>
    <row r="99" spans="1:5" x14ac:dyDescent="0.25">
      <c r="A99" s="523">
        <v>3000</v>
      </c>
      <c r="B99" s="523" t="s">
        <v>1819</v>
      </c>
      <c r="C99" s="528">
        <f>C100+C101+C102+C103+C104+C105+C106+C107+C108</f>
        <v>0</v>
      </c>
      <c r="D99" s="528">
        <f>D100+D101+D102+D103+D104+D105+D106+D107+D108</f>
        <v>0</v>
      </c>
      <c r="E99" s="528">
        <f>E100+E101+E102+E103+E104+E105+E106+E107+E108</f>
        <v>0</v>
      </c>
    </row>
    <row r="100" spans="1:5" x14ac:dyDescent="0.25">
      <c r="A100" s="525">
        <v>3100</v>
      </c>
      <c r="B100" s="526" t="s">
        <v>1820</v>
      </c>
      <c r="C100" s="527"/>
      <c r="D100" s="527"/>
      <c r="E100" s="527"/>
    </row>
    <row r="101" spans="1:5" x14ac:dyDescent="0.25">
      <c r="A101" s="525">
        <v>3200</v>
      </c>
      <c r="B101" s="526" t="s">
        <v>1821</v>
      </c>
      <c r="C101" s="527"/>
      <c r="D101" s="527"/>
      <c r="E101" s="527"/>
    </row>
    <row r="102" spans="1:5" x14ac:dyDescent="0.25">
      <c r="A102" s="525">
        <v>3300</v>
      </c>
      <c r="B102" s="526" t="s">
        <v>1822</v>
      </c>
      <c r="C102" s="527"/>
      <c r="D102" s="527"/>
      <c r="E102" s="527"/>
    </row>
    <row r="103" spans="1:5" x14ac:dyDescent="0.25">
      <c r="A103" s="525">
        <v>3400</v>
      </c>
      <c r="B103" s="526" t="s">
        <v>1823</v>
      </c>
      <c r="C103" s="527"/>
      <c r="D103" s="527"/>
      <c r="E103" s="527"/>
    </row>
    <row r="104" spans="1:5" x14ac:dyDescent="0.25">
      <c r="A104" s="525">
        <v>3500</v>
      </c>
      <c r="B104" s="529" t="s">
        <v>1824</v>
      </c>
      <c r="C104" s="527"/>
      <c r="D104" s="527"/>
      <c r="E104" s="527"/>
    </row>
    <row r="105" spans="1:5" x14ac:dyDescent="0.25">
      <c r="A105" s="525">
        <v>3600</v>
      </c>
      <c r="B105" s="526" t="s">
        <v>1825</v>
      </c>
      <c r="C105" s="527"/>
      <c r="D105" s="527"/>
      <c r="E105" s="527"/>
    </row>
    <row r="106" spans="1:5" x14ac:dyDescent="0.25">
      <c r="A106" s="525">
        <v>3700</v>
      </c>
      <c r="B106" s="526" t="s">
        <v>1826</v>
      </c>
      <c r="C106" s="527"/>
      <c r="D106" s="527"/>
      <c r="E106" s="527"/>
    </row>
    <row r="107" spans="1:5" x14ac:dyDescent="0.25">
      <c r="A107" s="525">
        <v>3800</v>
      </c>
      <c r="B107" s="526" t="s">
        <v>1827</v>
      </c>
      <c r="C107" s="527"/>
      <c r="D107" s="527"/>
      <c r="E107" s="527"/>
    </row>
    <row r="108" spans="1:5" x14ac:dyDescent="0.25">
      <c r="A108" s="525">
        <v>3900</v>
      </c>
      <c r="B108" s="526" t="s">
        <v>1828</v>
      </c>
      <c r="C108" s="527"/>
      <c r="D108" s="527"/>
      <c r="E108" s="527"/>
    </row>
    <row r="109" spans="1:5" x14ac:dyDescent="0.25">
      <c r="A109" s="523">
        <v>4000</v>
      </c>
      <c r="B109" s="530" t="s">
        <v>1829</v>
      </c>
      <c r="C109" s="528">
        <f>C110+C111+C112+C113+C114+C115+C116+C117+C118</f>
        <v>0</v>
      </c>
      <c r="D109" s="528">
        <f>D110+D111+D112+D113+D114+D115+D116+D117+D118</f>
        <v>0</v>
      </c>
      <c r="E109" s="528">
        <f>E110+E111+E112+E113+E114+E115+E116+E117+E118</f>
        <v>0</v>
      </c>
    </row>
    <row r="110" spans="1:5" x14ac:dyDescent="0.25">
      <c r="A110" s="525">
        <v>4100</v>
      </c>
      <c r="B110" s="526" t="s">
        <v>1830</v>
      </c>
      <c r="C110" s="527"/>
      <c r="D110" s="527"/>
      <c r="E110" s="527"/>
    </row>
    <row r="111" spans="1:5" x14ac:dyDescent="0.25">
      <c r="A111" s="525">
        <v>4200</v>
      </c>
      <c r="B111" s="526" t="s">
        <v>1831</v>
      </c>
      <c r="C111" s="527"/>
      <c r="D111" s="527"/>
      <c r="E111" s="527"/>
    </row>
    <row r="112" spans="1:5" x14ac:dyDescent="0.25">
      <c r="A112" s="525">
        <v>4300</v>
      </c>
      <c r="B112" s="526" t="s">
        <v>1832</v>
      </c>
      <c r="C112" s="527"/>
      <c r="D112" s="527"/>
      <c r="E112" s="527"/>
    </row>
    <row r="113" spans="1:5" x14ac:dyDescent="0.25">
      <c r="A113" s="525">
        <v>4400</v>
      </c>
      <c r="B113" s="526" t="s">
        <v>1833</v>
      </c>
      <c r="C113" s="527"/>
      <c r="D113" s="527"/>
      <c r="E113" s="527"/>
    </row>
    <row r="114" spans="1:5" x14ac:dyDescent="0.25">
      <c r="A114" s="525">
        <v>4500</v>
      </c>
      <c r="B114" s="526" t="s">
        <v>1834</v>
      </c>
      <c r="C114" s="527"/>
      <c r="D114" s="527"/>
      <c r="E114" s="527"/>
    </row>
    <row r="115" spans="1:5" x14ac:dyDescent="0.25">
      <c r="A115" s="525">
        <v>4600</v>
      </c>
      <c r="B115" s="526" t="s">
        <v>1835</v>
      </c>
      <c r="C115" s="527"/>
      <c r="D115" s="527"/>
      <c r="E115" s="527"/>
    </row>
    <row r="116" spans="1:5" x14ac:dyDescent="0.25">
      <c r="A116" s="525">
        <v>4700</v>
      </c>
      <c r="B116" s="526" t="s">
        <v>1836</v>
      </c>
      <c r="C116" s="527"/>
      <c r="D116" s="527"/>
      <c r="E116" s="527"/>
    </row>
    <row r="117" spans="1:5" x14ac:dyDescent="0.25">
      <c r="A117" s="525">
        <v>4800</v>
      </c>
      <c r="B117" s="526" t="s">
        <v>1837</v>
      </c>
      <c r="C117" s="527"/>
      <c r="D117" s="527"/>
      <c r="E117" s="527"/>
    </row>
    <row r="118" spans="1:5" x14ac:dyDescent="0.25">
      <c r="A118" s="525">
        <v>4900</v>
      </c>
      <c r="B118" s="526" t="s">
        <v>1838</v>
      </c>
      <c r="C118" s="527"/>
      <c r="D118" s="527"/>
      <c r="E118" s="527"/>
    </row>
    <row r="119" spans="1:5" x14ac:dyDescent="0.25">
      <c r="A119" s="523">
        <v>5000</v>
      </c>
      <c r="B119" s="530" t="s">
        <v>1839</v>
      </c>
      <c r="C119" s="531">
        <f>C120+C121+C122+C123+C124+C125+C126+C127+C128</f>
        <v>0</v>
      </c>
      <c r="D119" s="531">
        <f>D120+D121+D122+D123+D124+D125+D126+D127+D128</f>
        <v>0</v>
      </c>
      <c r="E119" s="531">
        <f>E120+E121+E122+E123+E124+E125+E126+E127+E128</f>
        <v>0</v>
      </c>
    </row>
    <row r="120" spans="1:5" x14ac:dyDescent="0.25">
      <c r="A120" s="525">
        <v>5100</v>
      </c>
      <c r="B120" s="526" t="s">
        <v>1840</v>
      </c>
      <c r="C120" s="527"/>
      <c r="D120" s="527"/>
      <c r="E120" s="527"/>
    </row>
    <row r="121" spans="1:5" x14ac:dyDescent="0.25">
      <c r="A121" s="525">
        <v>5200</v>
      </c>
      <c r="B121" s="526" t="s">
        <v>1841</v>
      </c>
      <c r="C121" s="527"/>
      <c r="D121" s="527"/>
      <c r="E121" s="527"/>
    </row>
    <row r="122" spans="1:5" x14ac:dyDescent="0.25">
      <c r="A122" s="525">
        <v>5300</v>
      </c>
      <c r="B122" s="526" t="s">
        <v>1842</v>
      </c>
      <c r="C122" s="527"/>
      <c r="D122" s="527"/>
      <c r="E122" s="527"/>
    </row>
    <row r="123" spans="1:5" x14ac:dyDescent="0.25">
      <c r="A123" s="525">
        <v>5400</v>
      </c>
      <c r="B123" s="526" t="s">
        <v>1843</v>
      </c>
      <c r="C123" s="527"/>
      <c r="D123" s="527"/>
      <c r="E123" s="527"/>
    </row>
    <row r="124" spans="1:5" x14ac:dyDescent="0.25">
      <c r="A124" s="525">
        <v>5500</v>
      </c>
      <c r="B124" s="526" t="s">
        <v>1844</v>
      </c>
      <c r="C124" s="527"/>
      <c r="D124" s="527"/>
      <c r="E124" s="527"/>
    </row>
    <row r="125" spans="1:5" x14ac:dyDescent="0.25">
      <c r="A125" s="525">
        <v>5600</v>
      </c>
      <c r="B125" s="526" t="s">
        <v>1845</v>
      </c>
      <c r="C125" s="527"/>
      <c r="D125" s="527"/>
      <c r="E125" s="527"/>
    </row>
    <row r="126" spans="1:5" x14ac:dyDescent="0.25">
      <c r="A126" s="525">
        <v>5700</v>
      </c>
      <c r="B126" s="526" t="s">
        <v>1846</v>
      </c>
      <c r="C126" s="527"/>
      <c r="D126" s="527"/>
      <c r="E126" s="527"/>
    </row>
    <row r="127" spans="1:5" x14ac:dyDescent="0.25">
      <c r="A127" s="525">
        <v>5800</v>
      </c>
      <c r="B127" s="526" t="s">
        <v>1847</v>
      </c>
      <c r="C127" s="527"/>
      <c r="D127" s="527"/>
      <c r="E127" s="527"/>
    </row>
    <row r="128" spans="1:5" x14ac:dyDescent="0.25">
      <c r="A128" s="525">
        <v>5900</v>
      </c>
      <c r="B128" s="526" t="s">
        <v>1848</v>
      </c>
      <c r="C128" s="527"/>
      <c r="D128" s="527"/>
      <c r="E128" s="527"/>
    </row>
    <row r="129" spans="1:5" x14ac:dyDescent="0.25">
      <c r="A129" s="523">
        <v>6000</v>
      </c>
      <c r="B129" s="523" t="s">
        <v>1849</v>
      </c>
      <c r="C129" s="531">
        <f>C130+C131+C132</f>
        <v>0</v>
      </c>
      <c r="D129" s="531">
        <f>D130+D131+D132</f>
        <v>0</v>
      </c>
      <c r="E129" s="531">
        <f>E130+E131+E132</f>
        <v>0</v>
      </c>
    </row>
    <row r="130" spans="1:5" x14ac:dyDescent="0.25">
      <c r="A130" s="525">
        <v>6100</v>
      </c>
      <c r="B130" s="526" t="s">
        <v>1850</v>
      </c>
      <c r="C130" s="527"/>
      <c r="D130" s="527"/>
      <c r="E130" s="527"/>
    </row>
    <row r="131" spans="1:5" x14ac:dyDescent="0.25">
      <c r="A131" s="525">
        <v>6200</v>
      </c>
      <c r="B131" s="526" t="s">
        <v>1851</v>
      </c>
      <c r="C131" s="527"/>
      <c r="D131" s="527"/>
      <c r="E131" s="527"/>
    </row>
    <row r="132" spans="1:5" x14ac:dyDescent="0.25">
      <c r="A132" s="525">
        <v>6300</v>
      </c>
      <c r="B132" s="526" t="s">
        <v>1852</v>
      </c>
      <c r="C132" s="527"/>
      <c r="D132" s="527"/>
      <c r="E132" s="527"/>
    </row>
    <row r="133" spans="1:5" x14ac:dyDescent="0.25">
      <c r="A133" s="523">
        <v>7000</v>
      </c>
      <c r="B133" s="530" t="s">
        <v>1877</v>
      </c>
      <c r="C133" s="528">
        <f>C134+C135+C136+C137+C138+C140+C141</f>
        <v>0</v>
      </c>
      <c r="D133" s="528">
        <f>D134+D135+D136+D137+D138+D140+D141</f>
        <v>0</v>
      </c>
      <c r="E133" s="528">
        <f>E134+E135+E136+E137+E138+E140+E141</f>
        <v>0</v>
      </c>
    </row>
    <row r="134" spans="1:5" x14ac:dyDescent="0.25">
      <c r="A134" s="525">
        <v>7100</v>
      </c>
      <c r="B134" s="526" t="s">
        <v>1854</v>
      </c>
      <c r="C134" s="527"/>
      <c r="D134" s="527"/>
      <c r="E134" s="527"/>
    </row>
    <row r="135" spans="1:5" x14ac:dyDescent="0.25">
      <c r="A135" s="525">
        <v>7200</v>
      </c>
      <c r="B135" s="526" t="s">
        <v>1855</v>
      </c>
      <c r="C135" s="527"/>
      <c r="D135" s="527"/>
      <c r="E135" s="527"/>
    </row>
    <row r="136" spans="1:5" x14ac:dyDescent="0.25">
      <c r="A136" s="525">
        <v>7300</v>
      </c>
      <c r="B136" s="526" t="s">
        <v>1856</v>
      </c>
      <c r="C136" s="527"/>
      <c r="D136" s="527"/>
      <c r="E136" s="527"/>
    </row>
    <row r="137" spans="1:5" x14ac:dyDescent="0.25">
      <c r="A137" s="525">
        <v>7400</v>
      </c>
      <c r="B137" s="526" t="s">
        <v>1857</v>
      </c>
      <c r="C137" s="527"/>
      <c r="D137" s="527"/>
      <c r="E137" s="527"/>
    </row>
    <row r="138" spans="1:5" x14ac:dyDescent="0.25">
      <c r="A138" s="525">
        <v>7500</v>
      </c>
      <c r="B138" s="526" t="s">
        <v>1858</v>
      </c>
      <c r="C138" s="527"/>
      <c r="D138" s="527"/>
      <c r="E138" s="527"/>
    </row>
    <row r="139" spans="1:5" x14ac:dyDescent="0.25">
      <c r="A139" s="525"/>
      <c r="B139" s="526" t="s">
        <v>1878</v>
      </c>
      <c r="C139" s="527"/>
      <c r="D139" s="527"/>
      <c r="E139" s="527"/>
    </row>
    <row r="140" spans="1:5" x14ac:dyDescent="0.25">
      <c r="A140" s="525">
        <v>7600</v>
      </c>
      <c r="B140" s="526" t="s">
        <v>1860</v>
      </c>
      <c r="C140" s="527"/>
      <c r="D140" s="527"/>
      <c r="E140" s="527"/>
    </row>
    <row r="141" spans="1:5" x14ac:dyDescent="0.25">
      <c r="A141" s="525">
        <v>7900</v>
      </c>
      <c r="B141" s="526" t="s">
        <v>1861</v>
      </c>
      <c r="C141" s="527"/>
      <c r="D141" s="527"/>
      <c r="E141" s="527"/>
    </row>
    <row r="142" spans="1:5" x14ac:dyDescent="0.25">
      <c r="A142" s="523">
        <v>8000</v>
      </c>
      <c r="B142" s="523" t="s">
        <v>1862</v>
      </c>
      <c r="C142" s="528">
        <f>C143+C144+C145</f>
        <v>0</v>
      </c>
      <c r="D142" s="528">
        <f>D143+D144+D145</f>
        <v>0</v>
      </c>
      <c r="E142" s="528">
        <f>E143+E144+E145</f>
        <v>0</v>
      </c>
    </row>
    <row r="143" spans="1:5" x14ac:dyDescent="0.25">
      <c r="A143" s="525">
        <v>8100</v>
      </c>
      <c r="B143" s="526" t="s">
        <v>1863</v>
      </c>
      <c r="C143" s="527"/>
      <c r="D143" s="527"/>
      <c r="E143" s="527"/>
    </row>
    <row r="144" spans="1:5" x14ac:dyDescent="0.25">
      <c r="A144" s="525">
        <v>8300</v>
      </c>
      <c r="B144" s="526" t="s">
        <v>1864</v>
      </c>
      <c r="C144" s="527"/>
      <c r="D144" s="527"/>
      <c r="E144" s="527"/>
    </row>
    <row r="145" spans="1:5" x14ac:dyDescent="0.25">
      <c r="A145" s="525">
        <v>8500</v>
      </c>
      <c r="B145" s="526" t="s">
        <v>1865</v>
      </c>
      <c r="C145" s="527"/>
      <c r="D145" s="527"/>
      <c r="E145" s="527"/>
    </row>
    <row r="146" spans="1:5" x14ac:dyDescent="0.25">
      <c r="A146" s="523">
        <v>9000</v>
      </c>
      <c r="B146" s="523" t="s">
        <v>1866</v>
      </c>
      <c r="C146" s="528">
        <f>C147+C148+C149+C150+C151+C152+C153</f>
        <v>0</v>
      </c>
      <c r="D146" s="528">
        <f>D147+D148+D149+D150+D151+D152+D153</f>
        <v>0</v>
      </c>
      <c r="E146" s="528">
        <f>E147+E148+E149+E150+E151+E152+E153</f>
        <v>0</v>
      </c>
    </row>
    <row r="147" spans="1:5" x14ac:dyDescent="0.25">
      <c r="A147" s="525">
        <v>9100</v>
      </c>
      <c r="B147" s="526" t="s">
        <v>1867</v>
      </c>
      <c r="C147" s="527"/>
      <c r="D147" s="527"/>
      <c r="E147" s="527"/>
    </row>
    <row r="148" spans="1:5" x14ac:dyDescent="0.25">
      <c r="A148" s="525">
        <v>9200</v>
      </c>
      <c r="B148" s="526" t="s">
        <v>1868</v>
      </c>
      <c r="C148" s="527"/>
      <c r="D148" s="527"/>
      <c r="E148" s="527"/>
    </row>
    <row r="149" spans="1:5" x14ac:dyDescent="0.25">
      <c r="A149" s="525">
        <v>9300</v>
      </c>
      <c r="B149" s="526" t="s">
        <v>1869</v>
      </c>
      <c r="C149" s="527"/>
      <c r="D149" s="527"/>
      <c r="E149" s="527"/>
    </row>
    <row r="150" spans="1:5" x14ac:dyDescent="0.25">
      <c r="A150" s="525">
        <v>9400</v>
      </c>
      <c r="B150" s="526" t="s">
        <v>1870</v>
      </c>
      <c r="C150" s="527"/>
      <c r="D150" s="527"/>
      <c r="E150" s="527"/>
    </row>
    <row r="151" spans="1:5" x14ac:dyDescent="0.25">
      <c r="A151" s="525">
        <v>9500</v>
      </c>
      <c r="B151" s="526" t="s">
        <v>1871</v>
      </c>
      <c r="C151" s="527"/>
      <c r="D151" s="527"/>
      <c r="E151" s="527"/>
    </row>
    <row r="152" spans="1:5" x14ac:dyDescent="0.25">
      <c r="A152" s="525">
        <v>9600</v>
      </c>
      <c r="B152" s="526" t="s">
        <v>1872</v>
      </c>
      <c r="C152" s="527"/>
      <c r="D152" s="527"/>
      <c r="E152" s="527"/>
    </row>
    <row r="153" spans="1:5" x14ac:dyDescent="0.25">
      <c r="A153" s="525">
        <v>9900</v>
      </c>
      <c r="B153" s="526" t="s">
        <v>1873</v>
      </c>
      <c r="C153" s="527"/>
      <c r="D153" s="527"/>
      <c r="E153" s="527"/>
    </row>
    <row r="154" spans="1:5" ht="6" customHeight="1" x14ac:dyDescent="0.25">
      <c r="A154" s="525"/>
      <c r="B154" s="535"/>
      <c r="C154" s="527"/>
      <c r="D154" s="535"/>
      <c r="E154" s="535"/>
    </row>
    <row r="155" spans="1:5" x14ac:dyDescent="0.25">
      <c r="A155" s="520"/>
      <c r="B155" s="520" t="s">
        <v>1879</v>
      </c>
      <c r="C155" s="536">
        <f>+C80+C6</f>
        <v>1404000</v>
      </c>
      <c r="D155" s="536">
        <f>+D80+D6</f>
        <v>0</v>
      </c>
      <c r="E155" s="536">
        <f>+E80+E6</f>
        <v>1404000</v>
      </c>
    </row>
    <row r="157" spans="1:5" x14ac:dyDescent="0.25">
      <c r="A157" s="537" t="s">
        <v>1880</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Objetivos PMD</vt:lpstr>
      <vt:lpstr>Compromisos PMD</vt:lpstr>
      <vt:lpstr>INDICADORES</vt:lpstr>
      <vt:lpstr>PROGRAMACION</vt:lpstr>
      <vt:lpstr>S.H-INGRESOS</vt:lpstr>
      <vt:lpstr>S.H. EGRESOS</vt:lpstr>
      <vt:lpstr>ESTIMACION DE INGRESOS</vt:lpstr>
      <vt:lpstr>PRESUP.EGRESOS FUENTE FINANCIAM</vt:lpstr>
      <vt:lpstr>EAPED 6 (a)</vt:lpstr>
      <vt:lpstr>EAPED 6 (b)</vt:lpstr>
      <vt:lpstr>EAPED 6 (c)</vt:lpstr>
      <vt:lpstr>EAPED 6 (d)</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Equipo</cp:lastModifiedBy>
  <cp:lastPrinted>2018-01-12T01:49:38Z</cp:lastPrinted>
  <dcterms:created xsi:type="dcterms:W3CDTF">2013-09-24T17:23:29Z</dcterms:created>
  <dcterms:modified xsi:type="dcterms:W3CDTF">2018-01-12T03:19:06Z</dcterms:modified>
</cp:coreProperties>
</file>