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defaultThemeVersion="124226"/>
  <bookViews>
    <workbookView xWindow="0" yWindow="0" windowWidth="16395" windowHeight="5670" tabRatio="938" activeTab="4"/>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Hoja1" sheetId="55" r:id="rId8"/>
    <sheet name="PLANTILLA  " sheetId="32" r:id="rId9"/>
    <sheet name=" CAT. FUNCION, SUB FUNCION" sheetId="21" r:id="rId10"/>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8">'PLANTILLA  '!$A$1:$DE$106</definedName>
    <definedName name="_xlnm.Print_Titles" localSheetId="9">'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8">'PLANTILLA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24519"/>
</workbook>
</file>

<file path=xl/calcChain.xml><?xml version="1.0" encoding="utf-8"?>
<calcChain xmlns="http://schemas.openxmlformats.org/spreadsheetml/2006/main">
  <c r="A2" i="14"/>
  <c r="A2" i="54"/>
  <c r="A2" i="32" l="1"/>
  <c r="A2" i="25"/>
  <c r="L70" i="11" l="1"/>
  <c r="L66"/>
  <c r="L58"/>
  <c r="L54"/>
  <c r="L44"/>
  <c r="L34"/>
  <c r="L24"/>
  <c r="L14"/>
  <c r="L6"/>
  <c r="K70"/>
  <c r="K66"/>
  <c r="K58"/>
  <c r="K54"/>
  <c r="K44"/>
  <c r="K34"/>
  <c r="K24"/>
  <c r="K14"/>
  <c r="K6"/>
  <c r="J70"/>
  <c r="J66"/>
  <c r="J58"/>
  <c r="J54"/>
  <c r="J44"/>
  <c r="J34"/>
  <c r="J24"/>
  <c r="J14"/>
  <c r="J6"/>
  <c r="G70"/>
  <c r="G66"/>
  <c r="G58"/>
  <c r="G54"/>
  <c r="G44"/>
  <c r="G34"/>
  <c r="G24"/>
  <c r="G14"/>
  <c r="G6"/>
  <c r="F70"/>
  <c r="F66"/>
  <c r="F58"/>
  <c r="F54"/>
  <c r="F44"/>
  <c r="F34"/>
  <c r="F24"/>
  <c r="F14"/>
  <c r="F6"/>
  <c r="L65" i="10"/>
  <c r="L57"/>
  <c r="L51"/>
  <c r="L41"/>
  <c r="L36"/>
  <c r="L32"/>
  <c r="L25"/>
  <c r="L22"/>
  <c r="L16"/>
  <c r="L6"/>
  <c r="K65"/>
  <c r="K57"/>
  <c r="K51"/>
  <c r="K41"/>
  <c r="K36"/>
  <c r="K32"/>
  <c r="K25"/>
  <c r="K22"/>
  <c r="K16"/>
  <c r="K6"/>
  <c r="J65"/>
  <c r="J57"/>
  <c r="J51"/>
  <c r="J41"/>
  <c r="J36"/>
  <c r="J32"/>
  <c r="J25"/>
  <c r="J22"/>
  <c r="J16"/>
  <c r="J6"/>
  <c r="G65"/>
  <c r="G57"/>
  <c r="G51"/>
  <c r="G41"/>
  <c r="G36"/>
  <c r="G32"/>
  <c r="G25"/>
  <c r="G22"/>
  <c r="G16"/>
  <c r="G6"/>
  <c r="F65"/>
  <c r="F57"/>
  <c r="F51"/>
  <c r="F41"/>
  <c r="F36"/>
  <c r="F32"/>
  <c r="F25"/>
  <c r="F22"/>
  <c r="F16"/>
  <c r="F6"/>
  <c r="J69" l="1"/>
  <c r="J78" i="11"/>
  <c r="F69" i="10"/>
  <c r="L69"/>
  <c r="F78" i="11"/>
  <c r="L78"/>
  <c r="K78"/>
  <c r="K69" i="10"/>
  <c r="G69"/>
  <c r="G78" i="11"/>
  <c r="L38" i="14"/>
  <c r="K38"/>
  <c r="J38"/>
  <c r="I38"/>
  <c r="H38"/>
  <c r="G38"/>
  <c r="F38"/>
  <c r="E38"/>
  <c r="D38"/>
  <c r="C287"/>
  <c r="D287"/>
  <c r="C17" i="53"/>
  <c r="E66" i="11" l="1"/>
  <c r="E41" i="10"/>
  <c r="E22"/>
  <c r="E16"/>
  <c r="E6"/>
  <c r="H66"/>
  <c r="I66" s="1"/>
  <c r="H67"/>
  <c r="I67" s="1"/>
  <c r="H68"/>
  <c r="I68" s="1"/>
  <c r="H58"/>
  <c r="I58" s="1"/>
  <c r="H59"/>
  <c r="I59" s="1"/>
  <c r="H60"/>
  <c r="I60" s="1"/>
  <c r="H61"/>
  <c r="I61" s="1"/>
  <c r="H62"/>
  <c r="I62" s="1"/>
  <c r="H63"/>
  <c r="I63" s="1"/>
  <c r="H64"/>
  <c r="I64" s="1"/>
  <c r="H54"/>
  <c r="I54" s="1"/>
  <c r="H55"/>
  <c r="I55" s="1"/>
  <c r="H56"/>
  <c r="I56" s="1"/>
  <c r="H42"/>
  <c r="I42" s="1"/>
  <c r="H43"/>
  <c r="I43" s="1"/>
  <c r="H44"/>
  <c r="I44" s="1"/>
  <c r="H45"/>
  <c r="I45" s="1"/>
  <c r="H46"/>
  <c r="I46" s="1"/>
  <c r="H47"/>
  <c r="I47" s="1"/>
  <c r="H48"/>
  <c r="I48" s="1"/>
  <c r="H49"/>
  <c r="I49" s="1"/>
  <c r="H50"/>
  <c r="I50" s="1"/>
  <c r="H38"/>
  <c r="I38" s="1"/>
  <c r="H39"/>
  <c r="I39" s="1"/>
  <c r="H40"/>
  <c r="I40" s="1"/>
  <c r="H34"/>
  <c r="I34" s="1"/>
  <c r="H35"/>
  <c r="I35" s="1"/>
  <c r="H31"/>
  <c r="I31" s="1"/>
  <c r="H29"/>
  <c r="I29" s="1"/>
  <c r="H27"/>
  <c r="I27" s="1"/>
  <c r="H23"/>
  <c r="I23" s="1"/>
  <c r="H24"/>
  <c r="I24" s="1"/>
  <c r="H17"/>
  <c r="I17" s="1"/>
  <c r="H18"/>
  <c r="I18" s="1"/>
  <c r="H19"/>
  <c r="I19" s="1"/>
  <c r="H20"/>
  <c r="I20" s="1"/>
  <c r="H21"/>
  <c r="I21" s="1"/>
  <c r="H14"/>
  <c r="I14" s="1"/>
  <c r="H15"/>
  <c r="I15" s="1"/>
  <c r="H9"/>
  <c r="I9" s="1"/>
  <c r="H10"/>
  <c r="I10" s="1"/>
  <c r="H11"/>
  <c r="I11" s="1"/>
  <c r="H12"/>
  <c r="I12" s="1"/>
  <c r="A2" i="24"/>
  <c r="A2" i="11"/>
  <c r="A2" i="10"/>
  <c r="C112" i="53"/>
  <c r="C104"/>
  <c r="C96"/>
  <c r="H53" i="10" s="1"/>
  <c r="I53" s="1"/>
  <c r="C93" i="53"/>
  <c r="H52" i="10" s="1"/>
  <c r="I52" s="1"/>
  <c r="C82" i="53"/>
  <c r="C71"/>
  <c r="C70" s="1"/>
  <c r="C64"/>
  <c r="C63" s="1"/>
  <c r="C57"/>
  <c r="H30" i="10" s="1"/>
  <c r="I30" s="1"/>
  <c r="C41" i="53"/>
  <c r="H28" i="10" s="1"/>
  <c r="I28" s="1"/>
  <c r="C35" i="53"/>
  <c r="H26" i="10" s="1"/>
  <c r="I26" s="1"/>
  <c r="C31" i="53"/>
  <c r="C25"/>
  <c r="H13" i="10"/>
  <c r="I13" s="1"/>
  <c r="C9" i="53"/>
  <c r="H8" i="10" s="1"/>
  <c r="I8" s="1"/>
  <c r="C7" i="53"/>
  <c r="H7" i="10" s="1"/>
  <c r="I7" s="1"/>
  <c r="H22" l="1"/>
  <c r="I22" s="1"/>
  <c r="H37"/>
  <c r="H33"/>
  <c r="I33" s="1"/>
  <c r="C92" i="53"/>
  <c r="C34"/>
  <c r="C6"/>
  <c r="D430" i="14"/>
  <c r="D427"/>
  <c r="D425"/>
  <c r="D422"/>
  <c r="D419"/>
  <c r="D410"/>
  <c r="D401"/>
  <c r="D396"/>
  <c r="D390"/>
  <c r="D383"/>
  <c r="D378"/>
  <c r="D375"/>
  <c r="D365"/>
  <c r="D355"/>
  <c r="D348"/>
  <c r="D338"/>
  <c r="D335"/>
  <c r="D331"/>
  <c r="D322"/>
  <c r="D313"/>
  <c r="D302"/>
  <c r="D297"/>
  <c r="D278"/>
  <c r="D276"/>
  <c r="D269"/>
  <c r="D266"/>
  <c r="D261"/>
  <c r="D254"/>
  <c r="D249"/>
  <c r="D243"/>
  <c r="D241"/>
  <c r="D233"/>
  <c r="D229"/>
  <c r="D220"/>
  <c r="D210"/>
  <c r="D204"/>
  <c r="D194"/>
  <c r="D183"/>
  <c r="D177"/>
  <c r="D167"/>
  <c r="D159"/>
  <c r="D149"/>
  <c r="D139"/>
  <c r="D129"/>
  <c r="D119"/>
  <c r="D109"/>
  <c r="D98"/>
  <c r="D94"/>
  <c r="D88"/>
  <c r="D85"/>
  <c r="D77"/>
  <c r="D67"/>
  <c r="D57"/>
  <c r="D53"/>
  <c r="D44"/>
  <c r="D40"/>
  <c r="D31"/>
  <c r="D26"/>
  <c r="D17"/>
  <c r="D12"/>
  <c r="D7"/>
  <c r="F108" i="24"/>
  <c r="F121"/>
  <c r="F146"/>
  <c r="F141"/>
  <c r="F137"/>
  <c r="F134"/>
  <c r="F129"/>
  <c r="F124"/>
  <c r="F119"/>
  <c r="F112"/>
  <c r="F101"/>
  <c r="F94"/>
  <c r="F91"/>
  <c r="F88"/>
  <c r="F78"/>
  <c r="F71"/>
  <c r="F66"/>
  <c r="F60"/>
  <c r="F52"/>
  <c r="F45"/>
  <c r="F38"/>
  <c r="F33"/>
  <c r="F29"/>
  <c r="F26"/>
  <c r="F24"/>
  <c r="F14"/>
  <c r="F9"/>
  <c r="F6"/>
  <c r="AG105" i="32"/>
  <c r="E58" i="11"/>
  <c r="E65" i="10"/>
  <c r="E57"/>
  <c r="AY105" i="32"/>
  <c r="AQ88"/>
  <c r="BO88" s="1"/>
  <c r="AQ87"/>
  <c r="BO87" s="1"/>
  <c r="AQ86"/>
  <c r="BO86" s="1"/>
  <c r="CV86" s="1"/>
  <c r="AQ94"/>
  <c r="BO94" s="1"/>
  <c r="CV94" s="1"/>
  <c r="AQ93"/>
  <c r="AQ92"/>
  <c r="BO92" s="1"/>
  <c r="AQ91"/>
  <c r="BO91" s="1"/>
  <c r="CV91" s="1"/>
  <c r="AQ90"/>
  <c r="AQ89"/>
  <c r="BO89" s="1"/>
  <c r="CV89" s="1"/>
  <c r="AQ85"/>
  <c r="BO85" s="1"/>
  <c r="CV85" s="1"/>
  <c r="F249" i="14"/>
  <c r="G249"/>
  <c r="F266"/>
  <c r="G266"/>
  <c r="F425"/>
  <c r="G425"/>
  <c r="C427"/>
  <c r="C348"/>
  <c r="L313"/>
  <c r="K313"/>
  <c r="J313"/>
  <c r="J322"/>
  <c r="J331"/>
  <c r="E287"/>
  <c r="F287"/>
  <c r="C261"/>
  <c r="L249"/>
  <c r="M18"/>
  <c r="C40"/>
  <c r="M255"/>
  <c r="E6" i="11"/>
  <c r="C98" i="14"/>
  <c r="C88"/>
  <c r="C85"/>
  <c r="C77"/>
  <c r="C67"/>
  <c r="C57"/>
  <c r="C53"/>
  <c r="C44"/>
  <c r="C94"/>
  <c r="C31"/>
  <c r="E31"/>
  <c r="F31"/>
  <c r="G31"/>
  <c r="H31"/>
  <c r="I31"/>
  <c r="J31"/>
  <c r="K31"/>
  <c r="L31"/>
  <c r="C26"/>
  <c r="E12"/>
  <c r="C12"/>
  <c r="CN105" i="32"/>
  <c r="CE105"/>
  <c r="BW105"/>
  <c r="BG105"/>
  <c r="AK105"/>
  <c r="AQ104"/>
  <c r="BO104" s="1"/>
  <c r="CV104" s="1"/>
  <c r="AQ102"/>
  <c r="AQ101"/>
  <c r="BO101" s="1"/>
  <c r="CV101" s="1"/>
  <c r="AQ100"/>
  <c r="BO100" s="1"/>
  <c r="AQ99"/>
  <c r="BO99" s="1"/>
  <c r="CV99" s="1"/>
  <c r="AQ98"/>
  <c r="BO98" s="1"/>
  <c r="CV98" s="1"/>
  <c r="AQ97"/>
  <c r="BO97" s="1"/>
  <c r="CV97" s="1"/>
  <c r="AQ96"/>
  <c r="BO96" s="1"/>
  <c r="AQ95"/>
  <c r="BO95" s="1"/>
  <c r="CV95" s="1"/>
  <c r="AQ84"/>
  <c r="BO84" s="1"/>
  <c r="AQ83"/>
  <c r="BO83" s="1"/>
  <c r="CV83" s="1"/>
  <c r="AQ82"/>
  <c r="BO82" s="1"/>
  <c r="CV82" s="1"/>
  <c r="AQ81"/>
  <c r="BO81" s="1"/>
  <c r="CV81" s="1"/>
  <c r="AQ80"/>
  <c r="BO80" s="1"/>
  <c r="CV80" s="1"/>
  <c r="AQ79"/>
  <c r="BO79" s="1"/>
  <c r="AQ78"/>
  <c r="BO78" s="1"/>
  <c r="CV78" s="1"/>
  <c r="AQ77"/>
  <c r="BO77" s="1"/>
  <c r="CV77" s="1"/>
  <c r="AQ76"/>
  <c r="BO76" s="1"/>
  <c r="CV76" s="1"/>
  <c r="AQ75"/>
  <c r="BO75" s="1"/>
  <c r="AQ74"/>
  <c r="BO74" s="1"/>
  <c r="CV74" s="1"/>
  <c r="AQ73"/>
  <c r="BO73" s="1"/>
  <c r="AQ72"/>
  <c r="BO72" s="1"/>
  <c r="CV72" s="1"/>
  <c r="AQ71"/>
  <c r="BO71" s="1"/>
  <c r="AQ70"/>
  <c r="BO70" s="1"/>
  <c r="CV70" s="1"/>
  <c r="AQ69"/>
  <c r="BO69" s="1"/>
  <c r="CV69" s="1"/>
  <c r="AQ68"/>
  <c r="BO68" s="1"/>
  <c r="CV68" s="1"/>
  <c r="AQ67"/>
  <c r="BO67" s="1"/>
  <c r="AQ66"/>
  <c r="BO66" s="1"/>
  <c r="AQ65"/>
  <c r="BO65" s="1"/>
  <c r="CV65" s="1"/>
  <c r="AQ64"/>
  <c r="BO64" s="1"/>
  <c r="CV64" s="1"/>
  <c r="AQ63"/>
  <c r="BO63" s="1"/>
  <c r="AQ62"/>
  <c r="AQ61"/>
  <c r="BO61" s="1"/>
  <c r="AQ60"/>
  <c r="BO60" s="1"/>
  <c r="AQ59"/>
  <c r="BO59" s="1"/>
  <c r="AQ58"/>
  <c r="BO58" s="1"/>
  <c r="CV58" s="1"/>
  <c r="AQ57"/>
  <c r="BO57" s="1"/>
  <c r="AQ56"/>
  <c r="BO56" s="1"/>
  <c r="CV56" s="1"/>
  <c r="AQ55"/>
  <c r="BO55" s="1"/>
  <c r="AQ54"/>
  <c r="BO54" s="1"/>
  <c r="CV54" s="1"/>
  <c r="AQ53"/>
  <c r="BO53" s="1"/>
  <c r="CV53" s="1"/>
  <c r="AQ52"/>
  <c r="BO52" s="1"/>
  <c r="CV52" s="1"/>
  <c r="AQ51"/>
  <c r="BO51" s="1"/>
  <c r="AQ50"/>
  <c r="BO50" s="1"/>
  <c r="AQ49"/>
  <c r="BO49" s="1"/>
  <c r="CV49" s="1"/>
  <c r="AQ48"/>
  <c r="BO48" s="1"/>
  <c r="CV48" s="1"/>
  <c r="AQ47"/>
  <c r="BO47" s="1"/>
  <c r="AQ46"/>
  <c r="BO46" s="1"/>
  <c r="CV46" s="1"/>
  <c r="AQ45"/>
  <c r="BO45" s="1"/>
  <c r="AQ44"/>
  <c r="BO44" s="1"/>
  <c r="CV44" s="1"/>
  <c r="AQ43"/>
  <c r="BO43" s="1"/>
  <c r="AQ42"/>
  <c r="BO42" s="1"/>
  <c r="AQ41"/>
  <c r="BO41" s="1"/>
  <c r="CV41" s="1"/>
  <c r="AQ40"/>
  <c r="BO40" s="1"/>
  <c r="AQ39"/>
  <c r="AQ38"/>
  <c r="BO38" s="1"/>
  <c r="CV38" s="1"/>
  <c r="AQ37"/>
  <c r="BO37" s="1"/>
  <c r="CV37" s="1"/>
  <c r="AQ36"/>
  <c r="BO36" s="1"/>
  <c r="CV36" s="1"/>
  <c r="AQ35"/>
  <c r="BO35" s="1"/>
  <c r="AQ34"/>
  <c r="BO34" s="1"/>
  <c r="CV34" s="1"/>
  <c r="AQ33"/>
  <c r="BO33" s="1"/>
  <c r="AQ32"/>
  <c r="BO32" s="1"/>
  <c r="CV32" s="1"/>
  <c r="AQ31"/>
  <c r="BO31" s="1"/>
  <c r="AQ30"/>
  <c r="BO30" s="1"/>
  <c r="CV30" s="1"/>
  <c r="AQ29"/>
  <c r="AQ28"/>
  <c r="BO28" s="1"/>
  <c r="CV28" s="1"/>
  <c r="AQ27"/>
  <c r="AQ26"/>
  <c r="BO26" s="1"/>
  <c r="CV26" s="1"/>
  <c r="AQ25"/>
  <c r="BO25" s="1"/>
  <c r="CV25" s="1"/>
  <c r="AQ24"/>
  <c r="BO24" s="1"/>
  <c r="CV24" s="1"/>
  <c r="AQ23"/>
  <c r="BO23" s="1"/>
  <c r="AQ22"/>
  <c r="BO22" s="1"/>
  <c r="AQ21"/>
  <c r="BO21" s="1"/>
  <c r="CV21" s="1"/>
  <c r="AQ20"/>
  <c r="BO20" s="1"/>
  <c r="AQ19"/>
  <c r="BO19" s="1"/>
  <c r="CV19" s="1"/>
  <c r="AQ17"/>
  <c r="BO17" s="1"/>
  <c r="CV17" s="1"/>
  <c r="AQ16"/>
  <c r="BO16" s="1"/>
  <c r="AQ11"/>
  <c r="BO11" s="1"/>
  <c r="CV11" s="1"/>
  <c r="AQ15"/>
  <c r="AQ18"/>
  <c r="BO18" s="1"/>
  <c r="CV18" s="1"/>
  <c r="AQ14"/>
  <c r="BO14" s="1"/>
  <c r="AQ13"/>
  <c r="BO13" s="1"/>
  <c r="AQ12"/>
  <c r="BO12" s="1"/>
  <c r="CV12" s="1"/>
  <c r="AQ10"/>
  <c r="BO10" s="1"/>
  <c r="CV10" s="1"/>
  <c r="AQ9"/>
  <c r="BO9" s="1"/>
  <c r="AQ8"/>
  <c r="BO8" s="1"/>
  <c r="G229" i="14"/>
  <c r="H204"/>
  <c r="G204"/>
  <c r="F204"/>
  <c r="D35" i="25"/>
  <c r="M431" i="14"/>
  <c r="M429"/>
  <c r="M428"/>
  <c r="M426"/>
  <c r="M424"/>
  <c r="M423"/>
  <c r="M421"/>
  <c r="M420"/>
  <c r="M418"/>
  <c r="M417"/>
  <c r="M416"/>
  <c r="M415"/>
  <c r="M414"/>
  <c r="M413"/>
  <c r="M412"/>
  <c r="M411"/>
  <c r="M409"/>
  <c r="M408"/>
  <c r="M407"/>
  <c r="M406"/>
  <c r="M405"/>
  <c r="M404"/>
  <c r="M403"/>
  <c r="M402"/>
  <c r="M399"/>
  <c r="M398"/>
  <c r="M397"/>
  <c r="M395"/>
  <c r="M394"/>
  <c r="M393"/>
  <c r="M392"/>
  <c r="M391"/>
  <c r="M389"/>
  <c r="M388"/>
  <c r="M387"/>
  <c r="M386"/>
  <c r="M385"/>
  <c r="M384"/>
  <c r="M381"/>
  <c r="M380"/>
  <c r="M379"/>
  <c r="M377"/>
  <c r="M376"/>
  <c r="M374"/>
  <c r="M373"/>
  <c r="M372"/>
  <c r="M371"/>
  <c r="M370"/>
  <c r="M369"/>
  <c r="M368"/>
  <c r="M367"/>
  <c r="M366"/>
  <c r="M364"/>
  <c r="M363"/>
  <c r="M362"/>
  <c r="M361"/>
  <c r="M360"/>
  <c r="M359"/>
  <c r="M358"/>
  <c r="M357"/>
  <c r="M356"/>
  <c r="M354"/>
  <c r="M353"/>
  <c r="M352"/>
  <c r="M351"/>
  <c r="M350"/>
  <c r="M349"/>
  <c r="M347"/>
  <c r="M346"/>
  <c r="M345"/>
  <c r="M344"/>
  <c r="M343"/>
  <c r="M342"/>
  <c r="M341"/>
  <c r="M340"/>
  <c r="M339"/>
  <c r="M337"/>
  <c r="M336"/>
  <c r="M333"/>
  <c r="M332"/>
  <c r="M330"/>
  <c r="M329"/>
  <c r="M328"/>
  <c r="M327"/>
  <c r="M326"/>
  <c r="M325"/>
  <c r="M324"/>
  <c r="M323"/>
  <c r="M321"/>
  <c r="M320"/>
  <c r="M319"/>
  <c r="M318"/>
  <c r="M317"/>
  <c r="M316"/>
  <c r="M315"/>
  <c r="M314"/>
  <c r="M311"/>
  <c r="M310"/>
  <c r="M309"/>
  <c r="M308"/>
  <c r="M307"/>
  <c r="M306"/>
  <c r="M305"/>
  <c r="M304"/>
  <c r="M303"/>
  <c r="M301"/>
  <c r="M300"/>
  <c r="M299"/>
  <c r="M298"/>
  <c r="M296"/>
  <c r="M295"/>
  <c r="M294"/>
  <c r="M293"/>
  <c r="M292"/>
  <c r="M291"/>
  <c r="M290"/>
  <c r="M289"/>
  <c r="M288"/>
  <c r="M286"/>
  <c r="M285"/>
  <c r="M284"/>
  <c r="M283"/>
  <c r="M282"/>
  <c r="M281"/>
  <c r="M280"/>
  <c r="M279"/>
  <c r="M277"/>
  <c r="M275"/>
  <c r="M274"/>
  <c r="M273"/>
  <c r="M272"/>
  <c r="M271"/>
  <c r="M270"/>
  <c r="M268"/>
  <c r="M267"/>
  <c r="M265"/>
  <c r="M264"/>
  <c r="M263"/>
  <c r="M262"/>
  <c r="M260"/>
  <c r="M259"/>
  <c r="M258"/>
  <c r="M257"/>
  <c r="M256"/>
  <c r="M252"/>
  <c r="M251"/>
  <c r="M250"/>
  <c r="M248"/>
  <c r="M247"/>
  <c r="M246"/>
  <c r="M245"/>
  <c r="M244"/>
  <c r="M242"/>
  <c r="M240"/>
  <c r="M238"/>
  <c r="M237"/>
  <c r="M236"/>
  <c r="M235"/>
  <c r="M234"/>
  <c r="M232"/>
  <c r="M231"/>
  <c r="M230"/>
  <c r="M228"/>
  <c r="M227"/>
  <c r="M226"/>
  <c r="M225"/>
  <c r="M224"/>
  <c r="M223"/>
  <c r="M222"/>
  <c r="M221"/>
  <c r="M219"/>
  <c r="M218"/>
  <c r="M217"/>
  <c r="M216"/>
  <c r="M215"/>
  <c r="M214"/>
  <c r="M213"/>
  <c r="M212"/>
  <c r="M211"/>
  <c r="M209"/>
  <c r="M208"/>
  <c r="M207"/>
  <c r="M206"/>
  <c r="M205"/>
  <c r="M203"/>
  <c r="M202"/>
  <c r="M201"/>
  <c r="M200"/>
  <c r="M199"/>
  <c r="M198"/>
  <c r="M197"/>
  <c r="M196"/>
  <c r="M195"/>
  <c r="M192"/>
  <c r="M191"/>
  <c r="M190"/>
  <c r="M189"/>
  <c r="M188"/>
  <c r="M187"/>
  <c r="M186"/>
  <c r="M185"/>
  <c r="M184"/>
  <c r="M182"/>
  <c r="M181"/>
  <c r="M180"/>
  <c r="M179"/>
  <c r="M178"/>
  <c r="M176"/>
  <c r="M175"/>
  <c r="M174"/>
  <c r="M173"/>
  <c r="M172"/>
  <c r="M171"/>
  <c r="M170"/>
  <c r="M169"/>
  <c r="M168"/>
  <c r="M166"/>
  <c r="M165"/>
  <c r="M164"/>
  <c r="M163"/>
  <c r="M162"/>
  <c r="M161"/>
  <c r="M160"/>
  <c r="M158"/>
  <c r="M157"/>
  <c r="M156"/>
  <c r="M155"/>
  <c r="M154"/>
  <c r="M153"/>
  <c r="M152"/>
  <c r="M151"/>
  <c r="M150"/>
  <c r="M148"/>
  <c r="M147"/>
  <c r="M146"/>
  <c r="M145"/>
  <c r="M144"/>
  <c r="M143"/>
  <c r="M142"/>
  <c r="M141"/>
  <c r="M140"/>
  <c r="M138"/>
  <c r="M137"/>
  <c r="M136"/>
  <c r="M135"/>
  <c r="M134"/>
  <c r="M133"/>
  <c r="M132"/>
  <c r="M131"/>
  <c r="M130"/>
  <c r="M128"/>
  <c r="M127"/>
  <c r="M126"/>
  <c r="M125"/>
  <c r="M124"/>
  <c r="M123"/>
  <c r="M122"/>
  <c r="M121"/>
  <c r="M120"/>
  <c r="M118"/>
  <c r="M117"/>
  <c r="M116"/>
  <c r="M115"/>
  <c r="M114"/>
  <c r="M113"/>
  <c r="M112"/>
  <c r="M111"/>
  <c r="M110"/>
  <c r="M107"/>
  <c r="M106"/>
  <c r="M105"/>
  <c r="M104"/>
  <c r="M103"/>
  <c r="M102"/>
  <c r="M101"/>
  <c r="M100"/>
  <c r="M99"/>
  <c r="M97"/>
  <c r="M96"/>
  <c r="M95"/>
  <c r="M93"/>
  <c r="M92"/>
  <c r="M91"/>
  <c r="M90"/>
  <c r="M89"/>
  <c r="M87"/>
  <c r="M86"/>
  <c r="M84"/>
  <c r="M83"/>
  <c r="M82"/>
  <c r="M81"/>
  <c r="M80"/>
  <c r="M79"/>
  <c r="M78"/>
  <c r="M76"/>
  <c r="M75"/>
  <c r="M74"/>
  <c r="M73"/>
  <c r="M72"/>
  <c r="M71"/>
  <c r="M70"/>
  <c r="M69"/>
  <c r="M68"/>
  <c r="M66"/>
  <c r="M65"/>
  <c r="M64"/>
  <c r="M63"/>
  <c r="M62"/>
  <c r="M61"/>
  <c r="M60"/>
  <c r="M59"/>
  <c r="M58"/>
  <c r="M56"/>
  <c r="M55"/>
  <c r="M54"/>
  <c r="M52"/>
  <c r="M51"/>
  <c r="M50"/>
  <c r="M49"/>
  <c r="M48"/>
  <c r="M47"/>
  <c r="M46"/>
  <c r="M45"/>
  <c r="M42"/>
  <c r="M41"/>
  <c r="M39"/>
  <c r="M37"/>
  <c r="M36"/>
  <c r="M35"/>
  <c r="M34"/>
  <c r="M33"/>
  <c r="M32"/>
  <c r="M30"/>
  <c r="M29"/>
  <c r="M28"/>
  <c r="M27"/>
  <c r="M25"/>
  <c r="M24"/>
  <c r="M23"/>
  <c r="M22"/>
  <c r="M21"/>
  <c r="M20"/>
  <c r="M19"/>
  <c r="M16"/>
  <c r="M15"/>
  <c r="M14"/>
  <c r="M13"/>
  <c r="M11"/>
  <c r="M10"/>
  <c r="M9"/>
  <c r="M8"/>
  <c r="N430"/>
  <c r="L430"/>
  <c r="K430"/>
  <c r="J430"/>
  <c r="I430"/>
  <c r="H430"/>
  <c r="G430"/>
  <c r="F430"/>
  <c r="E430"/>
  <c r="N427"/>
  <c r="L427"/>
  <c r="K427"/>
  <c r="J427"/>
  <c r="I427"/>
  <c r="H427"/>
  <c r="G427"/>
  <c r="F427"/>
  <c r="E427"/>
  <c r="N422"/>
  <c r="L422"/>
  <c r="K422"/>
  <c r="J422"/>
  <c r="I422"/>
  <c r="H422"/>
  <c r="G422"/>
  <c r="F422"/>
  <c r="E422"/>
  <c r="N419"/>
  <c r="L419"/>
  <c r="K419"/>
  <c r="J419"/>
  <c r="I419"/>
  <c r="H419"/>
  <c r="G419"/>
  <c r="F419"/>
  <c r="E419"/>
  <c r="N410"/>
  <c r="L410"/>
  <c r="K410"/>
  <c r="J410"/>
  <c r="I410"/>
  <c r="H410"/>
  <c r="G410"/>
  <c r="F410"/>
  <c r="E410"/>
  <c r="N401"/>
  <c r="N400"/>
  <c r="L401"/>
  <c r="K401"/>
  <c r="J401"/>
  <c r="I401"/>
  <c r="H401"/>
  <c r="G401"/>
  <c r="F401"/>
  <c r="E401"/>
  <c r="N396"/>
  <c r="L396"/>
  <c r="K396"/>
  <c r="J396"/>
  <c r="I396"/>
  <c r="H396"/>
  <c r="G396"/>
  <c r="F396"/>
  <c r="E396"/>
  <c r="N390"/>
  <c r="L390"/>
  <c r="K390"/>
  <c r="J390"/>
  <c r="I390"/>
  <c r="H390"/>
  <c r="H383"/>
  <c r="H382" s="1"/>
  <c r="G390"/>
  <c r="F390"/>
  <c r="F383"/>
  <c r="E390"/>
  <c r="N383"/>
  <c r="L383"/>
  <c r="K383"/>
  <c r="J383"/>
  <c r="I383"/>
  <c r="G383"/>
  <c r="E383"/>
  <c r="N378"/>
  <c r="L378"/>
  <c r="K378"/>
  <c r="J378"/>
  <c r="I378"/>
  <c r="H378"/>
  <c r="G378"/>
  <c r="F378"/>
  <c r="E378"/>
  <c r="N375"/>
  <c r="L375"/>
  <c r="K375"/>
  <c r="J375"/>
  <c r="I375"/>
  <c r="H375"/>
  <c r="G375"/>
  <c r="F375"/>
  <c r="E375"/>
  <c r="N365"/>
  <c r="L365"/>
  <c r="K365"/>
  <c r="J365"/>
  <c r="I365"/>
  <c r="H365"/>
  <c r="G365"/>
  <c r="F365"/>
  <c r="E365"/>
  <c r="N355"/>
  <c r="L355"/>
  <c r="K355"/>
  <c r="J355"/>
  <c r="I355"/>
  <c r="H355"/>
  <c r="G355"/>
  <c r="F355"/>
  <c r="E355"/>
  <c r="N348"/>
  <c r="L348"/>
  <c r="K348"/>
  <c r="J348"/>
  <c r="I348"/>
  <c r="H348"/>
  <c r="G348"/>
  <c r="F348"/>
  <c r="E348"/>
  <c r="N338"/>
  <c r="L338"/>
  <c r="K338"/>
  <c r="J338"/>
  <c r="I338"/>
  <c r="H338"/>
  <c r="G338"/>
  <c r="F338"/>
  <c r="E338"/>
  <c r="N335"/>
  <c r="L335"/>
  <c r="K335"/>
  <c r="J335"/>
  <c r="I335"/>
  <c r="H335"/>
  <c r="G335"/>
  <c r="F335"/>
  <c r="E335"/>
  <c r="N331"/>
  <c r="L331"/>
  <c r="K331"/>
  <c r="K322"/>
  <c r="I331"/>
  <c r="H331"/>
  <c r="G331"/>
  <c r="F331"/>
  <c r="E331"/>
  <c r="N322"/>
  <c r="L322"/>
  <c r="I322"/>
  <c r="H322"/>
  <c r="G322"/>
  <c r="F322"/>
  <c r="E322"/>
  <c r="N313"/>
  <c r="N312"/>
  <c r="I313"/>
  <c r="H313"/>
  <c r="G313"/>
  <c r="F313"/>
  <c r="E313"/>
  <c r="N302"/>
  <c r="L302"/>
  <c r="K302"/>
  <c r="J302"/>
  <c r="I302"/>
  <c r="H302"/>
  <c r="G302"/>
  <c r="F302"/>
  <c r="E302"/>
  <c r="N297"/>
  <c r="L297"/>
  <c r="K297"/>
  <c r="J297"/>
  <c r="I297"/>
  <c r="H297"/>
  <c r="G297"/>
  <c r="F297"/>
  <c r="E297"/>
  <c r="N287"/>
  <c r="L287"/>
  <c r="K287"/>
  <c r="J287"/>
  <c r="I287"/>
  <c r="H287"/>
  <c r="G287"/>
  <c r="N278"/>
  <c r="L278"/>
  <c r="K278"/>
  <c r="J278"/>
  <c r="I278"/>
  <c r="H278"/>
  <c r="G278"/>
  <c r="F278"/>
  <c r="E278"/>
  <c r="N276"/>
  <c r="N253" s="1"/>
  <c r="L276"/>
  <c r="K276"/>
  <c r="J276"/>
  <c r="I276"/>
  <c r="H276"/>
  <c r="G276"/>
  <c r="F276"/>
  <c r="E276"/>
  <c r="N269"/>
  <c r="L269"/>
  <c r="K269"/>
  <c r="J269"/>
  <c r="I269"/>
  <c r="H269"/>
  <c r="G269"/>
  <c r="F269"/>
  <c r="E269"/>
  <c r="N261"/>
  <c r="L261"/>
  <c r="K261"/>
  <c r="J261"/>
  <c r="I261"/>
  <c r="H261"/>
  <c r="G261"/>
  <c r="F261"/>
  <c r="E261"/>
  <c r="N254"/>
  <c r="L254"/>
  <c r="K254"/>
  <c r="J254"/>
  <c r="I254"/>
  <c r="H254"/>
  <c r="G254"/>
  <c r="F254"/>
  <c r="E254"/>
  <c r="N243"/>
  <c r="L243"/>
  <c r="K243"/>
  <c r="J243"/>
  <c r="I243"/>
  <c r="H243"/>
  <c r="G243"/>
  <c r="F243"/>
  <c r="E243"/>
  <c r="N241"/>
  <c r="L241"/>
  <c r="K241"/>
  <c r="J241"/>
  <c r="I241"/>
  <c r="H241"/>
  <c r="G241"/>
  <c r="F241"/>
  <c r="E241"/>
  <c r="N233"/>
  <c r="L233"/>
  <c r="K233"/>
  <c r="J233"/>
  <c r="I233"/>
  <c r="H233"/>
  <c r="G233"/>
  <c r="F233"/>
  <c r="E233"/>
  <c r="N229"/>
  <c r="L229"/>
  <c r="K229"/>
  <c r="J229"/>
  <c r="I229"/>
  <c r="H229"/>
  <c r="F229"/>
  <c r="E229"/>
  <c r="N220"/>
  <c r="L220"/>
  <c r="K220"/>
  <c r="J220"/>
  <c r="I220"/>
  <c r="H220"/>
  <c r="G220"/>
  <c r="F220"/>
  <c r="E220"/>
  <c r="N210"/>
  <c r="N193" s="1"/>
  <c r="L210"/>
  <c r="K210"/>
  <c r="J210"/>
  <c r="I210"/>
  <c r="H210"/>
  <c r="G210"/>
  <c r="F210"/>
  <c r="E210"/>
  <c r="N194"/>
  <c r="L194"/>
  <c r="K194"/>
  <c r="J194"/>
  <c r="I194"/>
  <c r="H194"/>
  <c r="G194"/>
  <c r="F194"/>
  <c r="E194"/>
  <c r="N183"/>
  <c r="L183"/>
  <c r="K183"/>
  <c r="J183"/>
  <c r="I183"/>
  <c r="H183"/>
  <c r="G183"/>
  <c r="F183"/>
  <c r="E183"/>
  <c r="N177"/>
  <c r="L177"/>
  <c r="K177"/>
  <c r="J177"/>
  <c r="I177"/>
  <c r="H177"/>
  <c r="G177"/>
  <c r="F177"/>
  <c r="E177"/>
  <c r="N167"/>
  <c r="L167"/>
  <c r="K167"/>
  <c r="J167"/>
  <c r="I167"/>
  <c r="H167"/>
  <c r="G167"/>
  <c r="F167"/>
  <c r="E167"/>
  <c r="N159"/>
  <c r="L159"/>
  <c r="K159"/>
  <c r="J159"/>
  <c r="I159"/>
  <c r="H159"/>
  <c r="G159"/>
  <c r="F159"/>
  <c r="E159"/>
  <c r="N149"/>
  <c r="L149"/>
  <c r="K149"/>
  <c r="J149"/>
  <c r="I149"/>
  <c r="H149"/>
  <c r="G149"/>
  <c r="F149"/>
  <c r="E149"/>
  <c r="N139"/>
  <c r="L139"/>
  <c r="K139"/>
  <c r="J139"/>
  <c r="I139"/>
  <c r="H139"/>
  <c r="G139"/>
  <c r="F139"/>
  <c r="E139"/>
  <c r="N129"/>
  <c r="N108" s="1"/>
  <c r="L129"/>
  <c r="K129"/>
  <c r="J129"/>
  <c r="I129"/>
  <c r="H129"/>
  <c r="G129"/>
  <c r="F129"/>
  <c r="E129"/>
  <c r="N119"/>
  <c r="L119"/>
  <c r="K119"/>
  <c r="J119"/>
  <c r="I119"/>
  <c r="H119"/>
  <c r="G119"/>
  <c r="F119"/>
  <c r="E119"/>
  <c r="N109"/>
  <c r="L109"/>
  <c r="K109"/>
  <c r="J109"/>
  <c r="I109"/>
  <c r="H109"/>
  <c r="G109"/>
  <c r="F109"/>
  <c r="E109"/>
  <c r="N98"/>
  <c r="L98"/>
  <c r="K98"/>
  <c r="J98"/>
  <c r="I98"/>
  <c r="H98"/>
  <c r="G98"/>
  <c r="F98"/>
  <c r="E98"/>
  <c r="N94"/>
  <c r="L94"/>
  <c r="K94"/>
  <c r="J94"/>
  <c r="I94"/>
  <c r="H94"/>
  <c r="G94"/>
  <c r="F94"/>
  <c r="E94"/>
  <c r="N88"/>
  <c r="L88"/>
  <c r="K88"/>
  <c r="J88"/>
  <c r="I88"/>
  <c r="H88"/>
  <c r="G88"/>
  <c r="F88"/>
  <c r="E88"/>
  <c r="N85"/>
  <c r="L85"/>
  <c r="K85"/>
  <c r="J85"/>
  <c r="I85"/>
  <c r="H85"/>
  <c r="G85"/>
  <c r="F85"/>
  <c r="E85"/>
  <c r="N77"/>
  <c r="L77"/>
  <c r="K77"/>
  <c r="J77"/>
  <c r="I77"/>
  <c r="H77"/>
  <c r="G77"/>
  <c r="F77"/>
  <c r="E77"/>
  <c r="N67"/>
  <c r="L67"/>
  <c r="K67"/>
  <c r="J67"/>
  <c r="I67"/>
  <c r="H67"/>
  <c r="G67"/>
  <c r="F67"/>
  <c r="E67"/>
  <c r="N57"/>
  <c r="L57"/>
  <c r="K57"/>
  <c r="J57"/>
  <c r="I57"/>
  <c r="H57"/>
  <c r="G57"/>
  <c r="F57"/>
  <c r="E57"/>
  <c r="N53"/>
  <c r="L53"/>
  <c r="K53"/>
  <c r="J53"/>
  <c r="I53"/>
  <c r="H53"/>
  <c r="G53"/>
  <c r="F53"/>
  <c r="E53"/>
  <c r="N44"/>
  <c r="L44"/>
  <c r="K44"/>
  <c r="J44"/>
  <c r="I44"/>
  <c r="H44"/>
  <c r="G44"/>
  <c r="F44"/>
  <c r="E44"/>
  <c r="N40"/>
  <c r="L40"/>
  <c r="K40"/>
  <c r="J40"/>
  <c r="I40"/>
  <c r="H40"/>
  <c r="G40"/>
  <c r="F40"/>
  <c r="E40"/>
  <c r="N38"/>
  <c r="N31"/>
  <c r="N26"/>
  <c r="L26"/>
  <c r="K26"/>
  <c r="J26"/>
  <c r="I26"/>
  <c r="H26"/>
  <c r="G26"/>
  <c r="F26"/>
  <c r="E26"/>
  <c r="N17"/>
  <c r="L17"/>
  <c r="K17"/>
  <c r="J17"/>
  <c r="I17"/>
  <c r="H17"/>
  <c r="G17"/>
  <c r="F17"/>
  <c r="E17"/>
  <c r="C17"/>
  <c r="L12"/>
  <c r="K12"/>
  <c r="J12"/>
  <c r="I12"/>
  <c r="H12"/>
  <c r="G12"/>
  <c r="F12"/>
  <c r="L7"/>
  <c r="K7"/>
  <c r="J7"/>
  <c r="I7"/>
  <c r="H7"/>
  <c r="G7"/>
  <c r="F7"/>
  <c r="E7"/>
  <c r="C7"/>
  <c r="C430"/>
  <c r="L425"/>
  <c r="K425"/>
  <c r="J425"/>
  <c r="I425"/>
  <c r="H425"/>
  <c r="E425"/>
  <c r="C425"/>
  <c r="C422"/>
  <c r="C419"/>
  <c r="C410"/>
  <c r="C401"/>
  <c r="C396"/>
  <c r="C390"/>
  <c r="C383"/>
  <c r="C378"/>
  <c r="C375"/>
  <c r="C365"/>
  <c r="C355"/>
  <c r="C338"/>
  <c r="C335"/>
  <c r="C331"/>
  <c r="C322"/>
  <c r="C313"/>
  <c r="C302"/>
  <c r="C297"/>
  <c r="C278"/>
  <c r="C276"/>
  <c r="C269"/>
  <c r="L266"/>
  <c r="K266"/>
  <c r="J266"/>
  <c r="I266"/>
  <c r="H266"/>
  <c r="E266"/>
  <c r="C266"/>
  <c r="C254"/>
  <c r="K249"/>
  <c r="K204"/>
  <c r="J249"/>
  <c r="I249"/>
  <c r="H249"/>
  <c r="E249"/>
  <c r="C249"/>
  <c r="C243"/>
  <c r="C241"/>
  <c r="C233"/>
  <c r="C229"/>
  <c r="C220"/>
  <c r="C210"/>
  <c r="L204"/>
  <c r="J204"/>
  <c r="I204"/>
  <c r="E204"/>
  <c r="C204"/>
  <c r="C194"/>
  <c r="C183"/>
  <c r="C177"/>
  <c r="C167"/>
  <c r="C159"/>
  <c r="C149"/>
  <c r="C139"/>
  <c r="C129"/>
  <c r="C119"/>
  <c r="C109"/>
  <c r="C38"/>
  <c r="E70" i="11"/>
  <c r="E54"/>
  <c r="E44"/>
  <c r="E34"/>
  <c r="E24"/>
  <c r="E14"/>
  <c r="E51" i="10"/>
  <c r="E36"/>
  <c r="E32"/>
  <c r="E25"/>
  <c r="BO62" i="32"/>
  <c r="CV62" s="1"/>
  <c r="H16" i="10"/>
  <c r="I16" s="1"/>
  <c r="BO90" i="32"/>
  <c r="H65" i="10"/>
  <c r="BO93" i="32"/>
  <c r="CV93" s="1"/>
  <c r="H57" i="10"/>
  <c r="I57" s="1"/>
  <c r="H41"/>
  <c r="I41" s="1"/>
  <c r="H51"/>
  <c r="I51" s="1"/>
  <c r="H25"/>
  <c r="I25" s="1"/>
  <c r="H6"/>
  <c r="I6" s="1"/>
  <c r="K312" i="14" l="1"/>
  <c r="CV90" i="32"/>
  <c r="BO102"/>
  <c r="CV102" s="1"/>
  <c r="CV40"/>
  <c r="CV96"/>
  <c r="CV45"/>
  <c r="C77" i="10"/>
  <c r="I65"/>
  <c r="CV13" i="32"/>
  <c r="H36" i="10"/>
  <c r="I36" s="1"/>
  <c r="I37"/>
  <c r="M375" i="14"/>
  <c r="H64" i="11" s="1"/>
  <c r="I64" s="1"/>
  <c r="BO15" i="32"/>
  <c r="CV15" s="1"/>
  <c r="CV23"/>
  <c r="BO27"/>
  <c r="CV27" s="1"/>
  <c r="BO29"/>
  <c r="CV29" s="1"/>
  <c r="F44" i="24"/>
  <c r="F90"/>
  <c r="F133"/>
  <c r="CV66" i="32"/>
  <c r="CV60"/>
  <c r="BO39"/>
  <c r="CV39" s="1"/>
  <c r="CV43"/>
  <c r="CV51"/>
  <c r="F5" i="24"/>
  <c r="CV8" i="32"/>
  <c r="CV73"/>
  <c r="CV57"/>
  <c r="CV35"/>
  <c r="CV87"/>
  <c r="AQ105"/>
  <c r="CV88"/>
  <c r="CV14"/>
  <c r="CV16"/>
  <c r="CV61"/>
  <c r="CV75"/>
  <c r="CV92"/>
  <c r="CV33"/>
  <c r="CV20"/>
  <c r="CV42"/>
  <c r="CV47"/>
  <c r="CV50"/>
  <c r="CV55"/>
  <c r="CV63"/>
  <c r="CV67"/>
  <c r="CV71"/>
  <c r="CV79"/>
  <c r="CV22"/>
  <c r="CV9"/>
  <c r="CV31"/>
  <c r="CV84"/>
  <c r="CV59"/>
  <c r="CV100"/>
  <c r="D400" i="14"/>
  <c r="H108"/>
  <c r="H32" i="10"/>
  <c r="M430" i="14"/>
  <c r="H77" i="11" s="1"/>
  <c r="I77" s="1"/>
  <c r="E400" i="14"/>
  <c r="I400"/>
  <c r="G400"/>
  <c r="E382"/>
  <c r="M355"/>
  <c r="H62" i="11" s="1"/>
  <c r="I62" s="1"/>
  <c r="L334" i="14"/>
  <c r="F312"/>
  <c r="J312"/>
  <c r="F253"/>
  <c r="G253"/>
  <c r="D253"/>
  <c r="H253"/>
  <c r="K253"/>
  <c r="E253"/>
  <c r="M233"/>
  <c r="H40" i="11" s="1"/>
  <c r="I40" s="1"/>
  <c r="F193" i="14"/>
  <c r="L193"/>
  <c r="M129"/>
  <c r="H27" i="11" s="1"/>
  <c r="I27" s="1"/>
  <c r="I108" i="14"/>
  <c r="J108"/>
  <c r="L108"/>
  <c r="I43"/>
  <c r="G43"/>
  <c r="H43"/>
  <c r="L43"/>
  <c r="C400"/>
  <c r="M365"/>
  <c r="H63" i="11" s="1"/>
  <c r="I63" s="1"/>
  <c r="E312" i="14"/>
  <c r="I382"/>
  <c r="M278"/>
  <c r="H50" i="11" s="1"/>
  <c r="I50" s="1"/>
  <c r="H312" i="14"/>
  <c r="M12"/>
  <c r="H8" i="11" s="1"/>
  <c r="I8" s="1"/>
  <c r="M85" i="14"/>
  <c r="H20" i="11" s="1"/>
  <c r="I20" s="1"/>
  <c r="K6" i="14"/>
  <c r="J400"/>
  <c r="M38"/>
  <c r="H12" i="11" s="1"/>
  <c r="I12" s="1"/>
  <c r="D193" i="14"/>
  <c r="N382"/>
  <c r="M119"/>
  <c r="H26" i="11" s="1"/>
  <c r="I26" s="1"/>
  <c r="J193" i="14"/>
  <c r="M335"/>
  <c r="H59" i="11" s="1"/>
  <c r="I59" s="1"/>
  <c r="K382" i="14"/>
  <c r="M210"/>
  <c r="H37" i="11" s="1"/>
  <c r="I37" s="1"/>
  <c r="M322" i="14"/>
  <c r="H56" i="11" s="1"/>
  <c r="I56" s="1"/>
  <c r="M7" i="14"/>
  <c r="H7" i="11" s="1"/>
  <c r="I7" s="1"/>
  <c r="M229" i="14"/>
  <c r="H39" i="11" s="1"/>
  <c r="H400" i="14"/>
  <c r="M338"/>
  <c r="H60" i="11" s="1"/>
  <c r="I60" s="1"/>
  <c r="J6" i="14"/>
  <c r="F43"/>
  <c r="L400"/>
  <c r="I6"/>
  <c r="K108"/>
  <c r="E193"/>
  <c r="L253"/>
  <c r="M419"/>
  <c r="H73" i="11" s="1"/>
  <c r="I73" s="1"/>
  <c r="M40" i="14"/>
  <c r="H13" i="11" s="1"/>
  <c r="I13" s="1"/>
  <c r="M287" i="14"/>
  <c r="H51" i="11" s="1"/>
  <c r="I51" s="1"/>
  <c r="M425" i="14"/>
  <c r="H75" i="11" s="1"/>
  <c r="I75" s="1"/>
  <c r="M149" i="14"/>
  <c r="H29" i="11" s="1"/>
  <c r="I29" s="1"/>
  <c r="I193" i="14"/>
  <c r="I253"/>
  <c r="M269"/>
  <c r="H48" i="11" s="1"/>
  <c r="I48" s="1"/>
  <c r="M396" i="14"/>
  <c r="H69" i="11" s="1"/>
  <c r="I69" s="1"/>
  <c r="M53" i="14"/>
  <c r="H16" i="11" s="1"/>
  <c r="I16" s="1"/>
  <c r="K43" i="14"/>
  <c r="E108"/>
  <c r="G193"/>
  <c r="F382"/>
  <c r="C312"/>
  <c r="E43"/>
  <c r="M249"/>
  <c r="H43" i="11" s="1"/>
  <c r="I43" s="1"/>
  <c r="J253" i="14"/>
  <c r="M302"/>
  <c r="H53" i="11" s="1"/>
  <c r="I53" s="1"/>
  <c r="M378" i="14"/>
  <c r="H65" i="11" s="1"/>
  <c r="I65" s="1"/>
  <c r="M401" i="14"/>
  <c r="H71" i="11" s="1"/>
  <c r="I71" s="1"/>
  <c r="F6" i="14"/>
  <c r="M17"/>
  <c r="H9" i="11" s="1"/>
  <c r="I9" s="1"/>
  <c r="N6" i="14"/>
  <c r="H6"/>
  <c r="L6"/>
  <c r="E334"/>
  <c r="N334"/>
  <c r="G334"/>
  <c r="K334"/>
  <c r="F334"/>
  <c r="I334"/>
  <c r="G382"/>
  <c r="L382"/>
  <c r="K193"/>
  <c r="M390"/>
  <c r="H68" i="11" s="1"/>
  <c r="I68" s="1"/>
  <c r="J382" i="14"/>
  <c r="K400"/>
  <c r="M109"/>
  <c r="H25" i="11" s="1"/>
  <c r="I25" s="1"/>
  <c r="M243" i="14"/>
  <c r="H42" i="11" s="1"/>
  <c r="I42" s="1"/>
  <c r="M183" i="14"/>
  <c r="H33" i="11" s="1"/>
  <c r="I33" s="1"/>
  <c r="M297" i="14"/>
  <c r="H52" i="11" s="1"/>
  <c r="I52" s="1"/>
  <c r="M422" i="14"/>
  <c r="H74" i="11" s="1"/>
  <c r="I74" s="1"/>
  <c r="J43" i="14"/>
  <c r="N43"/>
  <c r="G108"/>
  <c r="H334"/>
  <c r="F400"/>
  <c r="M427"/>
  <c r="H76" i="11" s="1"/>
  <c r="I76" s="1"/>
  <c r="H193" i="14"/>
  <c r="M98"/>
  <c r="H23" i="11" s="1"/>
  <c r="I23" s="1"/>
  <c r="D108" i="14"/>
  <c r="C334"/>
  <c r="G6"/>
  <c r="I312"/>
  <c r="G312"/>
  <c r="J334"/>
  <c r="L312"/>
  <c r="D6"/>
  <c r="D43"/>
  <c r="M77"/>
  <c r="H19" i="11" s="1"/>
  <c r="I19" s="1"/>
  <c r="M241" i="14"/>
  <c r="H41" i="11" s="1"/>
  <c r="I41" s="1"/>
  <c r="D312" i="14"/>
  <c r="D334"/>
  <c r="D382"/>
  <c r="M261"/>
  <c r="H46" i="11" s="1"/>
  <c r="I46" s="1"/>
  <c r="M410" i="14"/>
  <c r="H72" i="11" s="1"/>
  <c r="I72" s="1"/>
  <c r="M31" i="14"/>
  <c r="H11" i="11" s="1"/>
  <c r="I11" s="1"/>
  <c r="M348" i="14"/>
  <c r="H61" i="11" s="1"/>
  <c r="I61" s="1"/>
  <c r="E6" i="14"/>
  <c r="M194"/>
  <c r="H35" i="11" s="1"/>
  <c r="I35" s="1"/>
  <c r="M266" i="14"/>
  <c r="H47" i="11" s="1"/>
  <c r="I47" s="1"/>
  <c r="M276" i="14"/>
  <c r="H49" i="11" s="1"/>
  <c r="I49" s="1"/>
  <c r="M331" i="14"/>
  <c r="H57" i="11" s="1"/>
  <c r="I57" s="1"/>
  <c r="M44" i="14"/>
  <c r="H15" i="11" s="1"/>
  <c r="I15" s="1"/>
  <c r="F108" i="14"/>
  <c r="M67"/>
  <c r="H18" i="11" s="1"/>
  <c r="I18" s="1"/>
  <c r="M26" i="14"/>
  <c r="H10" i="11" s="1"/>
  <c r="I10" s="1"/>
  <c r="M313" i="14"/>
  <c r="H55" i="11" s="1"/>
  <c r="I55" s="1"/>
  <c r="M167" i="14"/>
  <c r="H31" i="11" s="1"/>
  <c r="I31" s="1"/>
  <c r="M204" i="14"/>
  <c r="H36" i="11" s="1"/>
  <c r="I36" s="1"/>
  <c r="M88" i="14"/>
  <c r="H21" i="11" s="1"/>
  <c r="I21" s="1"/>
  <c r="M159" i="14"/>
  <c r="H30" i="11" s="1"/>
  <c r="I30" s="1"/>
  <c r="M220" i="14"/>
  <c r="H38" i="11" s="1"/>
  <c r="I38" s="1"/>
  <c r="C382" i="14"/>
  <c r="M94"/>
  <c r="H22" i="11" s="1"/>
  <c r="I22" s="1"/>
  <c r="M383" i="14"/>
  <c r="H67" i="11" s="1"/>
  <c r="I67" s="1"/>
  <c r="M139" i="14"/>
  <c r="H28" i="11" s="1"/>
  <c r="I28" s="1"/>
  <c r="M177" i="14"/>
  <c r="H32" i="11" s="1"/>
  <c r="I32" s="1"/>
  <c r="C253" i="14"/>
  <c r="M254"/>
  <c r="H45" i="11" s="1"/>
  <c r="I45" s="1"/>
  <c r="C193" i="14"/>
  <c r="C108"/>
  <c r="C43"/>
  <c r="M57"/>
  <c r="H17" i="11" s="1"/>
  <c r="I17" s="1"/>
  <c r="C6" i="14"/>
  <c r="C116" i="53"/>
  <c r="E78" i="11"/>
  <c r="E69" i="10"/>
  <c r="C76"/>
  <c r="F149" i="24" l="1"/>
  <c r="H69" i="10"/>
  <c r="I69" s="1"/>
  <c r="I32"/>
  <c r="BO105" i="32"/>
  <c r="C85" i="11"/>
  <c r="I39"/>
  <c r="CV105" i="32"/>
  <c r="C75" i="10"/>
  <c r="C78" s="1"/>
  <c r="D75" s="1"/>
  <c r="L433" i="14"/>
  <c r="C95" i="10" s="1"/>
  <c r="H58" i="11"/>
  <c r="I58" s="1"/>
  <c r="M400" i="14"/>
  <c r="J433"/>
  <c r="C93" i="10" s="1"/>
  <c r="I433" i="14"/>
  <c r="C87" i="10" s="1"/>
  <c r="D433" i="14"/>
  <c r="C82" i="10" s="1"/>
  <c r="M108" i="14"/>
  <c r="K433"/>
  <c r="C94" i="10" s="1"/>
  <c r="M253" i="14"/>
  <c r="E433"/>
  <c r="C83" i="10" s="1"/>
  <c r="H433" i="14"/>
  <c r="C86" i="10" s="1"/>
  <c r="G433" i="14"/>
  <c r="C85" i="10" s="1"/>
  <c r="M312" i="14"/>
  <c r="N433"/>
  <c r="H6" i="11"/>
  <c r="I6" s="1"/>
  <c r="M382" i="14"/>
  <c r="M193"/>
  <c r="M43"/>
  <c r="F433"/>
  <c r="C84" i="10" s="1"/>
  <c r="M334" i="14"/>
  <c r="H54" i="11"/>
  <c r="I54" s="1"/>
  <c r="H34"/>
  <c r="I34" s="1"/>
  <c r="H70"/>
  <c r="H66"/>
  <c r="I66" s="1"/>
  <c r="H24"/>
  <c r="I24" s="1"/>
  <c r="H44"/>
  <c r="I44" s="1"/>
  <c r="C433" i="14"/>
  <c r="C81" i="10" s="1"/>
  <c r="H14" i="11"/>
  <c r="I14" s="1"/>
  <c r="M6" i="14"/>
  <c r="C84" i="11" l="1"/>
  <c r="I70"/>
  <c r="C96" i="10"/>
  <c r="D94" s="1"/>
  <c r="C83" i="11"/>
  <c r="M433" i="14"/>
  <c r="C88" i="10"/>
  <c r="D82" s="1"/>
  <c r="C86" i="11"/>
  <c r="H78"/>
  <c r="I78" s="1"/>
  <c r="C82"/>
  <c r="D76" i="10"/>
  <c r="D77"/>
  <c r="D95" l="1"/>
  <c r="D93"/>
  <c r="D81"/>
  <c r="D83"/>
  <c r="D87"/>
  <c r="D86"/>
  <c r="D84"/>
  <c r="D85"/>
  <c r="C87" i="11"/>
  <c r="D84" s="1"/>
  <c r="D78" i="10"/>
  <c r="D96" l="1"/>
  <c r="D88"/>
  <c r="D86" i="11"/>
  <c r="D82"/>
  <c r="D83"/>
  <c r="D85"/>
  <c r="D87" l="1"/>
</calcChain>
</file>

<file path=xl/sharedStrings.xml><?xml version="1.0" encoding="utf-8"?>
<sst xmlns="http://schemas.openxmlformats.org/spreadsheetml/2006/main" count="1723" uniqueCount="1151">
  <si>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</si>
  <si>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</si>
  <si>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</si>
  <si>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</si>
  <si>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</si>
  <si>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</si>
  <si>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</si>
  <si>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</si>
  <si>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</si>
  <si>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</si>
  <si>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</si>
  <si>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</si>
  <si>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</si>
  <si>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</si>
  <si>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</si>
  <si>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</si>
  <si>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</si>
  <si>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</si>
  <si>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</si>
  <si>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</si>
  <si>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</si>
  <si>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</si>
  <si>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</si>
  <si>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</si>
  <si>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</si>
  <si>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</si>
  <si>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</si>
  <si>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</si>
  <si>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</si>
  <si>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</si>
  <si>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</si>
  <si>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</si>
  <si>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</si>
  <si>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</si>
  <si>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</si>
  <si>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</si>
  <si>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</si>
  <si>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</si>
  <si>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</si>
  <si>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</si>
  <si>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</si>
  <si>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</si>
  <si>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</si>
  <si>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</si>
  <si>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</si>
  <si>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</si>
  <si>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</si>
  <si>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</si>
  <si>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</si>
  <si>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</si>
  <si>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</si>
  <si>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</si>
  <si>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</si>
  <si>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</si>
  <si>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</si>
  <si>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</si>
  <si>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</si>
  <si>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</si>
  <si>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</si>
  <si>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</si>
  <si>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</si>
  <si>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</si>
  <si>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</si>
  <si>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</si>
  <si>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</si>
  <si>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</si>
  <si>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</si>
  <si>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</si>
  <si>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</si>
  <si>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</si>
  <si>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</si>
  <si>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</si>
  <si>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</si>
  <si>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</si>
  <si>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</si>
  <si>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</si>
  <si>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</si>
  <si>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</si>
  <si>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</si>
  <si>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</si>
  <si>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</si>
  <si>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</si>
  <si>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</si>
  <si>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</si>
  <si>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</si>
  <si>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</si>
  <si>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</si>
  <si>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</si>
  <si>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</si>
  <si>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</si>
  <si>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</si>
  <si>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</si>
  <si>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</si>
  <si>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</si>
  <si>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</si>
  <si>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</si>
  <si>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</si>
  <si>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</si>
  <si>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</si>
  <si>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</si>
  <si>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</si>
  <si>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</si>
  <si>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</si>
  <si>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</si>
  <si>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</si>
  <si>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</si>
  <si>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</si>
  <si>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</si>
  <si>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</si>
  <si>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</si>
  <si>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</si>
  <si>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</si>
  <si>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</si>
  <si>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</si>
  <si>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</si>
  <si>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</si>
  <si>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</si>
  <si>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</si>
  <si>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</si>
  <si>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</si>
  <si>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</si>
  <si>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</si>
  <si>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</si>
  <si>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</si>
  <si>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</si>
  <si>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</si>
  <si>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</si>
  <si>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</si>
  <si>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</si>
  <si>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</si>
  <si>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</si>
  <si>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</si>
  <si>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</si>
  <si>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</si>
  <si>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</si>
  <si>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</si>
  <si>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</si>
  <si>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</si>
  <si>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</si>
  <si>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</si>
  <si>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</si>
  <si>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</si>
  <si>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</si>
  <si>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</si>
  <si>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</si>
  <si>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</si>
  <si>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</si>
  <si>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</si>
  <si>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</si>
  <si>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</si>
  <si>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</si>
  <si>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</si>
  <si>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</si>
  <si>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</si>
  <si>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</si>
  <si>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</si>
  <si>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</si>
  <si>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</si>
  <si>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</si>
  <si>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</si>
  <si>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</si>
  <si>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</si>
  <si>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</si>
  <si>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</si>
  <si>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</si>
  <si>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</si>
  <si>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</si>
  <si>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</si>
  <si>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</si>
  <si>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</si>
  <si>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</si>
  <si>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</si>
  <si>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</si>
  <si>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</si>
  <si>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</si>
  <si>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</si>
  <si>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</si>
  <si>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</si>
  <si>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</si>
  <si>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</si>
  <si>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</si>
  <si>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</si>
  <si>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</si>
  <si>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</si>
  <si>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</si>
  <si>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</si>
  <si>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</si>
  <si>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</si>
  <si>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</si>
  <si>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</si>
  <si>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</si>
  <si>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</si>
  <si>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</si>
  <si>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</si>
  <si>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</si>
  <si>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</si>
  <si>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</si>
  <si>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</si>
  <si>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</si>
  <si>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</si>
  <si>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</si>
  <si>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</si>
  <si>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</si>
  <si>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</si>
  <si>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</si>
  <si>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</si>
  <si>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</si>
  <si>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</si>
  <si>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</si>
  <si>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</si>
  <si>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</si>
  <si>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</si>
  <si>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</si>
  <si>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</si>
  <si>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</si>
  <si>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</si>
  <si>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</si>
  <si>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</si>
  <si>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</si>
  <si>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</si>
  <si>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</si>
  <si>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</si>
  <si>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</si>
  <si>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</si>
  <si>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</si>
  <si>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</si>
  <si>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</si>
  <si>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</si>
  <si>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</si>
  <si>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</si>
  <si>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</si>
  <si>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</si>
  <si>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</si>
  <si>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</si>
  <si>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</si>
  <si>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</si>
  <si>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</si>
  <si>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</si>
  <si>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</si>
  <si>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</si>
  <si>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</si>
  <si>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</si>
  <si>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</si>
  <si>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</si>
  <si>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</si>
  <si>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</si>
  <si>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</si>
  <si>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</si>
  <si>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</si>
  <si>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</si>
  <si>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</si>
  <si>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</si>
  <si>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</si>
  <si>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</si>
  <si>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</si>
  <si>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</si>
  <si>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</si>
  <si>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</si>
  <si>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</si>
  <si>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</si>
  <si>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</si>
  <si>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</si>
  <si>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</si>
  <si>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</si>
  <si>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</si>
  <si>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</si>
  <si>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</si>
  <si>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</si>
  <si>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</si>
  <si>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</si>
  <si>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</si>
  <si>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</si>
  <si>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</si>
  <si>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</si>
  <si>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</si>
  <si>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</si>
  <si>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</si>
  <si>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</si>
  <si>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</si>
  <si>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</si>
  <si>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</si>
  <si>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</si>
  <si>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</si>
  <si>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</si>
  <si>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</si>
  <si>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</si>
  <si>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</si>
  <si>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</si>
  <si>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</si>
  <si>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</si>
  <si>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</si>
  <si>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</si>
  <si>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</si>
  <si>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</si>
  <si>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</si>
  <si>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</si>
  <si>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</si>
  <si>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</si>
  <si>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</si>
  <si>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</si>
  <si>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</si>
  <si>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</si>
  <si>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</si>
  <si>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</si>
  <si>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</si>
  <si>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</si>
  <si>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</si>
  <si>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</si>
  <si>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</si>
  <si>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</si>
  <si>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</si>
  <si>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</si>
  <si>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</si>
  <si>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</si>
  <si>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</si>
  <si>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</si>
  <si>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</si>
  <si>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</si>
  <si>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</si>
  <si>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</si>
  <si>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</si>
  <si>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</si>
  <si>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</si>
  <si>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</si>
  <si>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</si>
  <si>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</si>
  <si>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</si>
  <si>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</si>
  <si>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</si>
  <si>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</si>
  <si>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</si>
  <si>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</si>
  <si>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</si>
  <si>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</si>
  <si>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</si>
  <si>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</si>
  <si>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</si>
  <si>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</si>
  <si>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</si>
  <si>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</si>
  <si>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</si>
  <si>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</si>
  <si>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</si>
  <si>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</si>
  <si>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</si>
  <si>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</si>
  <si>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</si>
  <si>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</si>
  <si>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</si>
  <si>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</si>
  <si>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</si>
  <si>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</si>
  <si>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</si>
  <si>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</si>
  <si>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</si>
  <si>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</si>
  <si>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</si>
  <si>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</si>
  <si>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</si>
  <si>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</si>
  <si>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</si>
  <si>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</si>
  <si>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</si>
  <si>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</si>
  <si>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</si>
  <si>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</si>
  <si>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</si>
  <si>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</si>
  <si>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</si>
  <si>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</si>
  <si>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</si>
  <si>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</si>
  <si>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</si>
  <si>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</si>
  <si>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</si>
  <si>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</si>
  <si>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</si>
  <si>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</si>
  <si>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</si>
  <si>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</si>
  <si>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</si>
  <si>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</si>
  <si>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</si>
  <si>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</si>
  <si>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</si>
  <si>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</si>
  <si>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</si>
  <si>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</si>
  <si>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</si>
  <si>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</si>
  <si>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</si>
  <si>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</si>
  <si>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</si>
  <si>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</si>
  <si>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</si>
  <si>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</si>
  <si>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</si>
  <si>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</si>
  <si>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</si>
  <si>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</si>
  <si>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</si>
  <si>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</si>
  <si>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</si>
  <si>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</si>
  <si>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</si>
  <si>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</si>
  <si>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</si>
  <si>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</si>
  <si>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</si>
  <si>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</si>
  <si>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</si>
  <si>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</si>
  <si>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</si>
  <si>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</si>
  <si>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</si>
  <si>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</si>
  <si>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</si>
  <si>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</si>
  <si>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</si>
  <si>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</si>
  <si>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</si>
  <si>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</si>
  <si>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</si>
  <si>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</si>
  <si>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</si>
  <si>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</si>
  <si>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</si>
  <si>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</si>
  <si>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</si>
  <si>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</si>
  <si>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</si>
  <si>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</si>
  <si>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</si>
  <si>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</si>
  <si>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</si>
  <si>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</si>
  <si>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</si>
  <si>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</si>
  <si>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</si>
  <si>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</si>
  <si>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</si>
  <si>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</si>
  <si>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</si>
  <si>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</si>
  <si>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</si>
  <si>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</si>
  <si>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</si>
  <si>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</si>
  <si>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</si>
  <si>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</si>
  <si>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</si>
  <si>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</si>
  <si>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</si>
  <si>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</si>
  <si>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</si>
  <si>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</si>
  <si>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</si>
  <si>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</si>
  <si>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</si>
  <si>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</si>
  <si>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</si>
  <si>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</si>
  <si>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</si>
  <si>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</si>
  <si>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</si>
  <si>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</si>
  <si>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</si>
  <si>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</si>
  <si>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</si>
  <si>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</si>
  <si>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</si>
  <si>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</si>
  <si>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</si>
  <si>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</si>
  <si>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</si>
  <si>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</si>
  <si>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</si>
  <si>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</si>
  <si>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</si>
  <si>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</si>
  <si>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</si>
  <si>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</si>
  <si>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</si>
  <si>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</si>
  <si>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</si>
  <si>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</si>
  <si>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</si>
  <si>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</si>
  <si>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</si>
  <si>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</si>
  <si>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</si>
  <si>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</si>
  <si>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</si>
  <si>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</si>
  <si>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</si>
  <si>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</si>
  <si>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</si>
  <si>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</si>
  <si>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</si>
  <si>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</si>
  <si>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</si>
  <si>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</si>
  <si>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</si>
  <si>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</si>
  <si>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</si>
  <si>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</si>
  <si>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</si>
  <si>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</si>
  <si>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</si>
  <si>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</si>
  <si>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</si>
  <si>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</si>
  <si>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</si>
  <si>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</si>
  <si>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</si>
  <si>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</si>
  <si>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</si>
  <si>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</si>
  <si>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</si>
  <si>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</si>
  <si>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</si>
  <si>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</si>
  <si>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</si>
  <si>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</si>
  <si>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</si>
  <si>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</si>
  <si>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</si>
  <si>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</si>
  <si>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</si>
  <si>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</si>
  <si>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</si>
  <si>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</si>
  <si>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</si>
  <si>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</si>
  <si>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</si>
  <si>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</si>
  <si>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</si>
  <si>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</si>
  <si>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</si>
  <si>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</si>
  <si>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</si>
  <si>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</si>
  <si>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</si>
  <si>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</si>
  <si>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</si>
  <si>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</si>
  <si>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</si>
  <si>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</si>
  <si>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</si>
  <si>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</si>
  <si>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</si>
  <si>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</si>
  <si>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</si>
  <si>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</si>
  <si>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</si>
  <si>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</si>
  <si>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</si>
  <si>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</si>
  <si>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</si>
  <si>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</si>
  <si>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</si>
  <si>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</si>
  <si>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</si>
  <si>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</si>
  <si>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</si>
  <si>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</si>
  <si>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</si>
  <si>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</si>
  <si>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</si>
  <si>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</si>
  <si>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</si>
  <si>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</si>
  <si>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</si>
  <si>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</si>
  <si>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</si>
  <si>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</si>
  <si>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</si>
  <si>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</si>
  <si>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</si>
  <si>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</si>
  <si>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</si>
  <si>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</si>
  <si>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</si>
  <si>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</si>
  <si>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</si>
  <si>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</si>
  <si>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</si>
  <si>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</si>
  <si>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</si>
  <si>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</si>
  <si>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</si>
  <si>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</si>
  <si>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</si>
  <si>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</si>
  <si>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</si>
  <si>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</si>
  <si>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</si>
  <si>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</si>
  <si>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</si>
  <si>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</si>
  <si>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</si>
  <si>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</si>
  <si>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</si>
  <si>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</si>
  <si>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</si>
  <si>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</si>
  <si>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</si>
  <si>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</si>
  <si>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</si>
  <si>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</si>
  <si>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</si>
  <si>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</si>
  <si>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</si>
  <si>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</si>
  <si>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</si>
  <si>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</si>
  <si>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</si>
  <si>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</si>
  <si>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</si>
  <si>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</si>
  <si>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</si>
  <si>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</si>
  <si>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</si>
  <si>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</si>
  <si>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</si>
  <si>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</si>
  <si>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</si>
  <si>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</si>
  <si>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</si>
  <si>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</si>
  <si>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</si>
  <si>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</si>
  <si>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</si>
  <si>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</si>
  <si>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</si>
  <si>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</si>
  <si>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</si>
  <si>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</si>
  <si>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</si>
  <si>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</si>
  <si>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</si>
  <si>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</si>
  <si>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</si>
  <si>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</si>
  <si>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</si>
  <si>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</si>
  <si>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</si>
  <si>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</si>
  <si>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</si>
  <si>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</si>
  <si>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</si>
  <si>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</si>
  <si>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</si>
  <si>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</si>
  <si>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</si>
  <si>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</si>
  <si>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</si>
  <si>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</si>
  <si>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</si>
  <si>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</si>
  <si>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</si>
  <si>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</si>
  <si>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</si>
  <si>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</si>
  <si>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</si>
  <si>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</si>
  <si>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</si>
  <si>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</si>
  <si>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</si>
  <si>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</si>
  <si>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</si>
  <si>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</si>
  <si>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</si>
  <si>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</si>
  <si>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</si>
  <si>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</si>
  <si>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</si>
  <si>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</si>
  <si>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</si>
  <si>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</si>
  <si>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</si>
  <si>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</si>
  <si>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</si>
  <si>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</si>
  <si>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</si>
  <si>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</si>
  <si>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</si>
  <si>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</si>
  <si>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</si>
  <si>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</si>
  <si>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</si>
  <si>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</si>
  <si>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</si>
  <si>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</si>
  <si>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</si>
  <si>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</si>
  <si>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</si>
  <si>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</si>
  <si>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</si>
  <si>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</si>
  <si>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</si>
  <si>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</si>
  <si>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</si>
  <si>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</si>
  <si>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</si>
  <si>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</si>
  <si>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</si>
  <si>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</si>
  <si>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</si>
  <si>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</si>
  <si>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</si>
  <si>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</si>
  <si>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</si>
  <si>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</si>
  <si>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</si>
  <si>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</si>
  <si>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</si>
  <si>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</si>
  <si>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</si>
  <si>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</si>
  <si>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</si>
  <si>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</si>
  <si>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</si>
  <si>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</si>
  <si>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</si>
  <si>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</si>
  <si>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</si>
  <si>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</si>
  <si>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</si>
  <si>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</si>
  <si>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</si>
  <si>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</si>
  <si>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</si>
  <si>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</si>
  <si>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</si>
  <si>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</si>
  <si>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</si>
  <si>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</si>
  <si>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</si>
  <si>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</si>
  <si>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</si>
  <si>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</si>
  <si>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</si>
  <si>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</si>
  <si>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</si>
  <si>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</si>
  <si>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</si>
  <si>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</si>
  <si>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</si>
  <si>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</si>
  <si>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</si>
  <si>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</si>
  <si>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</si>
  <si>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</si>
  <si>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</si>
  <si>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</si>
  <si>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</si>
  <si>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</si>
  <si>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</si>
  <si>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</si>
  <si>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</si>
  <si>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</si>
  <si>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</si>
  <si>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</si>
  <si>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</si>
  <si>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</si>
  <si>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</si>
  <si>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</si>
  <si>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</si>
  <si>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</si>
  <si>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</si>
  <si>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</si>
  <si>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</si>
  <si>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</si>
  <si>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</si>
  <si>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</si>
  <si>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</si>
  <si>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</si>
  <si>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</si>
  <si>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</si>
  <si>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</si>
  <si>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</si>
  <si>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</si>
  <si>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</si>
  <si>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</si>
  <si>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</si>
  <si>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</si>
  <si>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</si>
  <si>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</si>
  <si>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</si>
  <si>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</si>
  <si>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</si>
  <si>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</si>
  <si>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</si>
  <si>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</si>
  <si>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</si>
  <si>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</si>
  <si>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</si>
  <si>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</si>
  <si>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</si>
  <si>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</si>
  <si>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</si>
  <si>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</si>
  <si>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</si>
  <si>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</si>
  <si>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</si>
  <si>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</si>
  <si>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</si>
  <si>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</si>
  <si>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</si>
  <si>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</si>
  <si>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</si>
  <si>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</si>
  <si>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</si>
  <si>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</si>
  <si>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</si>
  <si>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</si>
  <si>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</si>
  <si>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</si>
  <si>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</si>
  <si>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</si>
  <si>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</si>
  <si>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</si>
  <si>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</si>
  <si>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</si>
  <si>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</si>
  <si>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</si>
  <si>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</si>
  <si>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</si>
  <si>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</si>
  <si>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</si>
  <si>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</si>
  <si>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</si>
  <si>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</si>
  <si>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</si>
  <si>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</si>
  <si>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</si>
  <si>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</si>
  <si>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</si>
  <si>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</si>
  <si>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</si>
  <si>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</si>
  <si>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</si>
  <si>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</si>
  <si>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</si>
  <si>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</si>
  <si>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</si>
  <si>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</si>
  <si>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</si>
  <si>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</si>
  <si>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</si>
  <si>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</si>
  <si>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</si>
  <si>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</si>
  <si>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</si>
  <si>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</si>
  <si>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</si>
  <si>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</si>
  <si>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</si>
  <si>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</si>
  <si>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</si>
  <si>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</si>
  <si>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</si>
  <si>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</si>
  <si>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</si>
  <si>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</si>
  <si>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</si>
  <si>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</si>
  <si>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</si>
  <si>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</si>
  <si>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</si>
  <si>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</si>
  <si>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</si>
  <si>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</si>
  <si>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</si>
  <si>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</si>
  <si>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</si>
  <si>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</si>
  <si>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</si>
  <si>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</si>
  <si>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</si>
  <si>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</si>
  <si>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</si>
  <si>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</si>
  <si>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</si>
  <si>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</si>
  <si>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</si>
  <si>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</si>
  <si>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</si>
  <si>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</si>
  <si>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</si>
  <si>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</si>
  <si>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</si>
  <si>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</si>
  <si>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</si>
  <si>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</si>
  <si>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</si>
  <si>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</si>
  <si>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</si>
  <si>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</si>
  <si>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</si>
  <si>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</si>
  <si>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</si>
  <si>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</si>
  <si>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</si>
  <si>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</si>
  <si>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</si>
  <si>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</si>
  <si>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</si>
  <si>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</si>
  <si>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</si>
  <si>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</si>
  <si>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</si>
  <si>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</si>
  <si>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</si>
  <si>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</si>
  <si>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</si>
  <si>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</si>
  <si>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</si>
  <si>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</si>
  <si>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</si>
  <si>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</si>
  <si>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</si>
  <si>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</si>
  <si>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</si>
  <si>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</si>
  <si>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</si>
  <si>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</si>
  <si>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</si>
  <si>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</si>
  <si>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</si>
  <si>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</si>
  <si>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</si>
  <si>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</si>
  <si>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</si>
  <si>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</si>
  <si>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</si>
  <si>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</si>
  <si>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</si>
  <si>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</si>
  <si>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</si>
  <si>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</si>
  <si>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</si>
  <si>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</si>
  <si>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</si>
  <si>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</si>
  <si>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</si>
  <si>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</si>
  <si>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</si>
  <si>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</si>
  <si>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</si>
  <si>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</si>
  <si>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</si>
  <si>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</si>
  <si>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</si>
  <si>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</si>
  <si>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</si>
  <si>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</si>
  <si>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</si>
  <si>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</si>
  <si>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</si>
  <si>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</si>
  <si>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</si>
  <si>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</si>
  <si>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</si>
  <si>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</si>
  <si>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</si>
  <si>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</si>
  <si>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</si>
  <si>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</si>
  <si>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</si>
  <si>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</si>
  <si>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</si>
  <si>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</si>
  <si>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</si>
  <si>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</si>
  <si>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</si>
  <si>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</si>
  <si>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</si>
  <si>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</si>
  <si>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</si>
  <si>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</si>
  <si>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</si>
  <si>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</si>
  <si>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</si>
  <si>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</si>
  <si>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</si>
  <si>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</si>
  <si>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</si>
  <si>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</si>
  <si>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</si>
  <si>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</si>
  <si>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</si>
  <si>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</si>
  <si>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</si>
  <si>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</si>
  <si>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</si>
  <si>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</si>
  <si>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</si>
  <si>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</si>
  <si>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</si>
  <si>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</si>
  <si>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</si>
  <si>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</si>
  <si>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</si>
  <si>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</si>
  <si>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</si>
  <si>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</si>
  <si>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</si>
  <si>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</si>
  <si>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</si>
  <si>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</si>
  <si>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</si>
  <si>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</si>
  <si>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</si>
  <si>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</si>
  <si>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</si>
  <si>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</si>
  <si>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</si>
  <si>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</si>
  <si>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</si>
  <si>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</si>
  <si>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</si>
  <si>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</si>
  <si>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</si>
  <si>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</si>
  <si>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</si>
  <si>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</si>
  <si>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</si>
  <si>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</si>
  <si>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</si>
  <si>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</si>
  <si>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</si>
  <si>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</si>
  <si>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</si>
  <si>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</si>
  <si>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</si>
  <si>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</si>
  <si>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</si>
  <si>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</si>
  <si>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</si>
  <si>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</si>
  <si>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</si>
  <si>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</si>
  <si>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</si>
  <si>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</si>
  <si>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</si>
  <si>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</si>
  <si>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</si>
  <si>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</si>
  <si>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</si>
  <si>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</si>
  <si>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</si>
  <si>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</si>
  <si>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</si>
  <si>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</si>
  <si>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</si>
  <si>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</si>
  <si>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</si>
  <si>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</si>
  <si>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</si>
  <si>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</si>
  <si>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</si>
  <si>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</si>
  <si>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</si>
  <si>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</si>
  <si>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</si>
  <si>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</si>
  <si>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</si>
  <si>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</si>
  <si>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</si>
  <si>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</si>
  <si>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</si>
  <si>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</si>
  <si>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</si>
  <si>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</si>
  <si>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</si>
  <si>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</si>
  <si>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</si>
  <si>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</si>
  <si>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</si>
  <si>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</si>
  <si>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</si>
  <si>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</si>
  <si>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</si>
  <si>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</si>
  <si>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</si>
  <si>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</si>
  <si>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</si>
  <si>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</si>
  <si>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</si>
  <si>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</si>
  <si>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</si>
  <si>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</si>
  <si>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</si>
  <si>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</si>
  <si>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</si>
  <si>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</si>
  <si>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</si>
  <si>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</si>
  <si>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</si>
  <si>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</si>
  <si>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</si>
  <si>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</si>
  <si>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</si>
  <si>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</si>
  <si>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</si>
  <si>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</si>
  <si>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</si>
  <si>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</si>
  <si>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</si>
  <si>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</si>
  <si>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</si>
  <si>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</si>
  <si>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</si>
  <si>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</si>
  <si>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</si>
  <si>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</si>
  <si>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</si>
  <si>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</si>
  <si>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</si>
  <si>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</si>
  <si>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</si>
  <si>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</si>
  <si>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</si>
  <si>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</si>
  <si>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</si>
  <si>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</si>
  <si>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</si>
  <si>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</si>
  <si>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</si>
  <si>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</si>
  <si>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</si>
  <si>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</si>
  <si>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</si>
  <si>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</si>
  <si>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Nombre Del Organismo: Sisterma Dif Municipal de Mazamitla, Jalisco</t>
  </si>
  <si>
    <t>DIRECCION</t>
  </si>
  <si>
    <t>PSICOLOGIA</t>
  </si>
  <si>
    <t>TERAPEUTA</t>
  </si>
  <si>
    <t>PROMOTORA</t>
  </si>
  <si>
    <t>COCINA</t>
  </si>
  <si>
    <t>INTENDENTE</t>
  </si>
  <si>
    <t>ALIMENTARIA</t>
  </si>
  <si>
    <t>ADMINISTRATIVO</t>
  </si>
  <si>
    <t>DIRECTOR</t>
  </si>
  <si>
    <t>SOCIAL Y HUMANO</t>
  </si>
  <si>
    <t>Patronato</t>
  </si>
  <si>
    <t xml:space="preserve">Direccion </t>
  </si>
  <si>
    <t xml:space="preserve">Alimentaria </t>
  </si>
  <si>
    <t>Social  y Humano</t>
  </si>
</sst>
</file>

<file path=xl/styles.xml><?xml version="1.0" encoding="utf-8"?>
<styleSheet xmlns="http://schemas.openxmlformats.org/spreadsheetml/2006/main">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40">
    <font>
      <sz val="11"/>
      <color theme="1"/>
      <name val="Calibri"/>
      <family val="2"/>
      <scheme val="minor"/>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166" fontId="1" fillId="0" borderId="0" applyFont="0" applyFill="0" applyBorder="0" applyAlignment="0" applyProtection="0"/>
    <xf numFmtId="44" fontId="8" fillId="0" borderId="0" applyFont="0" applyFill="0" applyBorder="0" applyAlignment="0" applyProtection="0"/>
    <xf numFmtId="0" fontId="1" fillId="0" borderId="0"/>
    <xf numFmtId="0" fontId="8" fillId="0" borderId="0"/>
    <xf numFmtId="0" fontId="7" fillId="0" borderId="0"/>
    <xf numFmtId="9" fontId="8"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615">
    <xf numFmtId="0" fontId="0" fillId="0" borderId="0" xfId="0"/>
    <xf numFmtId="0" fontId="0" fillId="0" borderId="0" xfId="0" applyFill="1"/>
    <xf numFmtId="0" fontId="12" fillId="0" borderId="0" xfId="0" applyFont="1"/>
    <xf numFmtId="0" fontId="12" fillId="0" borderId="0" xfId="0" applyFont="1" applyFill="1" applyProtection="1"/>
    <xf numFmtId="0" fontId="12" fillId="0" borderId="0" xfId="0" applyFont="1" applyFill="1" applyAlignment="1" applyProtection="1">
      <alignment horizontal="center"/>
    </xf>
    <xf numFmtId="0" fontId="12" fillId="0" borderId="37" xfId="0" applyFont="1" applyFill="1" applyBorder="1" applyAlignment="1" applyProtection="1">
      <alignment horizontal="center" vertical="center"/>
    </xf>
    <xf numFmtId="0" fontId="12" fillId="0" borderId="37" xfId="0" applyFont="1" applyFill="1" applyBorder="1" applyAlignment="1" applyProtection="1">
      <alignment vertical="center" wrapText="1"/>
    </xf>
    <xf numFmtId="3" fontId="12" fillId="0" borderId="37" xfId="0" applyNumberFormat="1" applyFont="1" applyFill="1" applyBorder="1" applyAlignment="1" applyProtection="1">
      <alignment vertical="center"/>
    </xf>
    <xf numFmtId="10" fontId="12" fillId="0" borderId="37" xfId="0" applyNumberFormat="1" applyFont="1" applyFill="1" applyBorder="1" applyAlignment="1" applyProtection="1">
      <alignment horizontal="center" vertical="center"/>
    </xf>
    <xf numFmtId="0" fontId="12" fillId="0" borderId="37" xfId="0" applyFont="1" applyFill="1" applyBorder="1" applyAlignment="1" applyProtection="1">
      <alignment vertical="center"/>
    </xf>
    <xf numFmtId="41" fontId="12" fillId="0" borderId="37" xfId="0" applyNumberFormat="1" applyFont="1" applyFill="1" applyBorder="1" applyAlignment="1" applyProtection="1">
      <alignment vertical="center"/>
    </xf>
    <xf numFmtId="41" fontId="12" fillId="0" borderId="0" xfId="0" applyNumberFormat="1" applyFont="1" applyFill="1" applyProtection="1"/>
    <xf numFmtId="9" fontId="12" fillId="0" borderId="0" xfId="0" applyNumberFormat="1" applyFont="1" applyFill="1" applyAlignment="1" applyProtection="1">
      <alignment horizontal="center" vertical="center"/>
    </xf>
    <xf numFmtId="0" fontId="11" fillId="0" borderId="0" xfId="0" applyFont="1" applyFill="1" applyProtection="1"/>
    <xf numFmtId="168" fontId="14" fillId="14" borderId="1" xfId="0" applyNumberFormat="1" applyFont="1" applyFill="1" applyBorder="1" applyAlignment="1">
      <alignment horizontal="center" vertical="center"/>
    </xf>
    <xf numFmtId="168" fontId="14" fillId="14" borderId="2" xfId="0" applyNumberFormat="1" applyFont="1" applyFill="1" applyBorder="1" applyAlignment="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0" fillId="0" borderId="0" xfId="0" applyFont="1" applyFill="1" applyProtection="1"/>
    <xf numFmtId="0" fontId="15"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2" fillId="0" borderId="0" xfId="0" applyNumberFormat="1" applyFont="1" applyAlignment="1">
      <alignment horizontal="right" vertical="center"/>
    </xf>
    <xf numFmtId="0" fontId="10" fillId="0" borderId="0" xfId="0" applyFont="1"/>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applyBorder="1"/>
    <xf numFmtId="170" fontId="12" fillId="0" borderId="0" xfId="0" applyNumberFormat="1" applyFont="1" applyFill="1" applyBorder="1" applyAlignment="1">
      <alignment horizontal="right" vertical="center"/>
    </xf>
    <xf numFmtId="0" fontId="10" fillId="0" borderId="0" xfId="0" applyFont="1" applyFill="1" applyAlignment="1">
      <alignment horizontal="justify" vertical="center" wrapText="1"/>
    </xf>
    <xf numFmtId="0" fontId="0" fillId="0" borderId="0" xfId="0" applyFill="1" applyAlignment="1">
      <alignment horizontal="justify" vertical="center" wrapText="1"/>
    </xf>
    <xf numFmtId="170" fontId="12" fillId="0" borderId="0" xfId="0" applyNumberFormat="1"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wrapText="1"/>
    </xf>
    <xf numFmtId="0" fontId="16" fillId="0" borderId="0" xfId="0" applyFont="1" applyFill="1" applyAlignment="1">
      <alignment vertical="center" wrapText="1"/>
    </xf>
    <xf numFmtId="168" fontId="14" fillId="0" borderId="38" xfId="0" applyNumberFormat="1" applyFont="1" applyFill="1" applyBorder="1" applyAlignment="1" applyProtection="1">
      <alignment horizontal="center" vertical="center"/>
    </xf>
    <xf numFmtId="0" fontId="12" fillId="0" borderId="4" xfId="0" applyFont="1" applyBorder="1" applyProtection="1">
      <protection locked="0"/>
    </xf>
    <xf numFmtId="0" fontId="12" fillId="0" borderId="0" xfId="0" applyFont="1" applyBorder="1" applyProtection="1">
      <protection locked="0"/>
    </xf>
    <xf numFmtId="167" fontId="12" fillId="0" borderId="0" xfId="23" applyNumberFormat="1" applyFont="1" applyBorder="1" applyAlignment="1" applyProtection="1">
      <protection locked="0"/>
    </xf>
    <xf numFmtId="0" fontId="12" fillId="0" borderId="5" xfId="0" applyFont="1" applyBorder="1" applyProtection="1">
      <protection locked="0"/>
    </xf>
    <xf numFmtId="0" fontId="0" fillId="0" borderId="39" xfId="0" applyFill="1" applyBorder="1" applyAlignment="1" applyProtection="1">
      <alignment horizontal="right"/>
      <protection locked="0"/>
    </xf>
    <xf numFmtId="168" fontId="12" fillId="0" borderId="39" xfId="0" applyNumberFormat="1" applyFont="1" applyBorder="1" applyAlignment="1" applyProtection="1">
      <alignment horizontal="center" vertical="center"/>
      <protection locked="0"/>
    </xf>
    <xf numFmtId="0" fontId="12" fillId="0" borderId="39" xfId="0" applyFont="1" applyFill="1" applyBorder="1" applyAlignment="1" applyProtection="1">
      <alignment wrapText="1"/>
      <protection locked="0"/>
    </xf>
    <xf numFmtId="0" fontId="12" fillId="0" borderId="0" xfId="0" applyFont="1" applyFill="1" applyBorder="1" applyProtection="1"/>
    <xf numFmtId="3" fontId="12" fillId="0" borderId="0" xfId="0" applyNumberFormat="1" applyFont="1"/>
    <xf numFmtId="169" fontId="12" fillId="0" borderId="0" xfId="0" applyNumberFormat="1" applyFont="1"/>
    <xf numFmtId="0" fontId="14" fillId="0" borderId="38" xfId="24" applyFont="1" applyFill="1" applyBorder="1" applyAlignment="1" applyProtection="1">
      <alignment horizontal="center" vertical="center"/>
    </xf>
    <xf numFmtId="168" fontId="14" fillId="0" borderId="40" xfId="0" applyNumberFormat="1" applyFont="1" applyFill="1" applyBorder="1" applyAlignment="1" applyProtection="1">
      <alignment horizontal="center" vertical="center"/>
    </xf>
    <xf numFmtId="168" fontId="14" fillId="0" borderId="41" xfId="0" applyNumberFormat="1" applyFont="1" applyFill="1" applyBorder="1" applyAlignment="1" applyProtection="1">
      <alignment horizontal="center" vertical="center"/>
    </xf>
    <xf numFmtId="0" fontId="15" fillId="0" borderId="0" xfId="0" applyFont="1" applyAlignment="1">
      <alignment vertical="center"/>
    </xf>
    <xf numFmtId="0" fontId="16" fillId="0" borderId="0" xfId="0" applyFont="1" applyFill="1" applyAlignment="1" applyProtection="1">
      <alignment vertical="center"/>
    </xf>
    <xf numFmtId="3" fontId="0" fillId="0" borderId="0" xfId="0" applyNumberFormat="1"/>
    <xf numFmtId="3" fontId="12" fillId="0" borderId="0" xfId="0" applyNumberFormat="1" applyFont="1" applyAlignment="1">
      <alignment horizontal="right" vertical="center"/>
    </xf>
    <xf numFmtId="9" fontId="14" fillId="14" borderId="43" xfId="24" applyNumberFormat="1" applyFont="1" applyFill="1" applyBorder="1" applyAlignment="1" applyProtection="1">
      <alignment horizontal="center" vertical="center"/>
    </xf>
    <xf numFmtId="0" fontId="0" fillId="16" borderId="0" xfId="0" applyFont="1" applyFill="1" applyBorder="1"/>
    <xf numFmtId="0" fontId="10" fillId="16" borderId="0" xfId="0" applyFont="1" applyFill="1" applyBorder="1"/>
    <xf numFmtId="41" fontId="16" fillId="16" borderId="0" xfId="0" applyNumberFormat="1" applyFont="1" applyFill="1" applyAlignment="1">
      <alignment horizontal="right" vertical="center"/>
    </xf>
    <xf numFmtId="41" fontId="12" fillId="0" borderId="37" xfId="0" applyNumberFormat="1"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41" fontId="20"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12" fillId="0" borderId="46" xfId="0" applyNumberFormat="1" applyFont="1" applyBorder="1" applyAlignment="1" applyProtection="1">
      <alignment horizontal="center" vertical="center"/>
      <protection locked="0"/>
    </xf>
    <xf numFmtId="0" fontId="12"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10"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10"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20" fillId="15" borderId="44" xfId="0" applyNumberFormat="1" applyFont="1" applyFill="1" applyBorder="1" applyAlignment="1" applyProtection="1">
      <alignment horizontal="right" vertical="center"/>
    </xf>
    <xf numFmtId="0" fontId="20"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3" fillId="0" borderId="44" xfId="0" applyNumberFormat="1" applyFont="1" applyBorder="1" applyAlignment="1" applyProtection="1">
      <alignment horizontal="right" vertical="center" wrapText="1"/>
    </xf>
    <xf numFmtId="41" fontId="3" fillId="0" borderId="44" xfId="0" applyNumberFormat="1" applyFont="1" applyBorder="1" applyAlignment="1" applyProtection="1">
      <alignment horizontal="right" vertical="center"/>
    </xf>
    <xf numFmtId="41" fontId="2" fillId="0" borderId="44" xfId="0" applyNumberFormat="1" applyFont="1" applyBorder="1" applyAlignment="1" applyProtection="1">
      <alignment horizontal="right"/>
    </xf>
    <xf numFmtId="0" fontId="10" fillId="14" borderId="47" xfId="0" applyFont="1" applyFill="1" applyBorder="1" applyAlignment="1" applyProtection="1">
      <alignment horizontal="center" vertical="center"/>
    </xf>
    <xf numFmtId="0" fontId="10" fillId="14" borderId="44" xfId="0" applyFont="1" applyFill="1" applyBorder="1" applyAlignment="1" applyProtection="1">
      <alignment vertical="center" wrapText="1"/>
    </xf>
    <xf numFmtId="0" fontId="12" fillId="0" borderId="44" xfId="0" applyFont="1" applyBorder="1" applyAlignment="1" applyProtection="1">
      <alignment vertical="center"/>
    </xf>
    <xf numFmtId="0" fontId="12"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12" fillId="0" borderId="47" xfId="0" applyFont="1" applyFill="1" applyBorder="1" applyAlignment="1" applyProtection="1">
      <alignment horizontal="center" vertical="center"/>
    </xf>
    <xf numFmtId="0" fontId="20"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12" fillId="0" borderId="44" xfId="0" applyNumberFormat="1" applyFont="1" applyFill="1" applyBorder="1" applyAlignment="1" applyProtection="1">
      <alignment horizontal="center" vertical="center"/>
      <protection locked="0"/>
    </xf>
    <xf numFmtId="0" fontId="12" fillId="0" borderId="44" xfId="0" applyFont="1" applyFill="1" applyBorder="1" applyAlignment="1" applyProtection="1">
      <alignment vertical="center"/>
      <protection locked="0"/>
    </xf>
    <xf numFmtId="0" fontId="12" fillId="0" borderId="44" xfId="0" applyFont="1" applyFill="1" applyBorder="1" applyAlignment="1" applyProtection="1">
      <alignment vertical="center" wrapText="1"/>
      <protection locked="0"/>
    </xf>
    <xf numFmtId="0" fontId="19" fillId="0" borderId="50" xfId="0" applyFont="1" applyFill="1" applyBorder="1" applyAlignment="1" applyProtection="1">
      <alignment horizontal="center" vertical="center"/>
    </xf>
    <xf numFmtId="0" fontId="11" fillId="20" borderId="0" xfId="0" applyFont="1" applyFill="1" applyBorder="1" applyProtection="1"/>
    <xf numFmtId="0" fontId="11" fillId="0" borderId="0" xfId="0" applyFont="1" applyBorder="1" applyProtection="1"/>
    <xf numFmtId="49" fontId="15" fillId="20" borderId="0" xfId="0" applyNumberFormat="1" applyFont="1" applyFill="1" applyBorder="1" applyAlignment="1" applyProtection="1">
      <alignment horizontal="center" vertical="center"/>
    </xf>
    <xf numFmtId="49" fontId="15" fillId="0" borderId="0" xfId="0" applyNumberFormat="1" applyFont="1" applyBorder="1" applyAlignment="1" applyProtection="1">
      <alignment horizontal="center" vertical="center"/>
    </xf>
    <xf numFmtId="0" fontId="12"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19" fillId="0" borderId="52" xfId="0" applyFont="1" applyFill="1" applyBorder="1" applyAlignment="1" applyProtection="1">
      <alignment vertical="center"/>
    </xf>
    <xf numFmtId="0" fontId="19"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10" fillId="20" borderId="0" xfId="0" applyNumberFormat="1" applyFont="1" applyFill="1" applyAlignment="1" applyProtection="1">
      <alignment horizontal="center" vertical="center"/>
    </xf>
    <xf numFmtId="49" fontId="10" fillId="0" borderId="0" xfId="0" applyNumberFormat="1" applyFont="1" applyAlignment="1" applyProtection="1">
      <alignment horizontal="center" vertical="center"/>
    </xf>
    <xf numFmtId="3" fontId="0" fillId="0" borderId="0" xfId="0" applyNumberFormat="1" applyProtection="1"/>
    <xf numFmtId="3" fontId="10" fillId="0" borderId="0" xfId="0" applyNumberFormat="1" applyFont="1" applyProtection="1"/>
    <xf numFmtId="3" fontId="0" fillId="14" borderId="0" xfId="0" applyNumberFormat="1" applyFill="1" applyProtection="1"/>
    <xf numFmtId="49" fontId="12" fillId="0" borderId="44" xfId="0" applyNumberFormat="1" applyFont="1" applyFill="1" applyBorder="1" applyAlignment="1" applyProtection="1">
      <alignment horizontal="center" vertical="center"/>
    </xf>
    <xf numFmtId="9" fontId="12" fillId="0" borderId="44" xfId="0" applyNumberFormat="1" applyFont="1" applyFill="1" applyBorder="1" applyAlignment="1" applyProtection="1">
      <alignment vertical="center" wrapText="1"/>
    </xf>
    <xf numFmtId="49" fontId="16" fillId="14" borderId="44" xfId="0" applyNumberFormat="1" applyFont="1" applyFill="1" applyBorder="1" applyAlignment="1" applyProtection="1">
      <alignment horizontal="center" vertical="center"/>
    </xf>
    <xf numFmtId="0" fontId="24" fillId="19" borderId="59" xfId="0" applyFont="1" applyFill="1" applyBorder="1" applyAlignment="1" applyProtection="1">
      <alignment horizontal="center" vertical="center"/>
    </xf>
    <xf numFmtId="0" fontId="22" fillId="19" borderId="37" xfId="0" applyFont="1" applyFill="1" applyBorder="1" applyAlignment="1" applyProtection="1">
      <alignment horizontal="center"/>
    </xf>
    <xf numFmtId="41" fontId="22" fillId="19" borderId="37" xfId="0" applyNumberFormat="1" applyFont="1" applyFill="1" applyBorder="1" applyAlignment="1" applyProtection="1">
      <alignment horizontal="center"/>
    </xf>
    <xf numFmtId="9" fontId="22" fillId="19" borderId="37" xfId="0" applyNumberFormat="1" applyFont="1" applyFill="1" applyBorder="1" applyAlignment="1" applyProtection="1">
      <alignment horizontal="center" vertical="center"/>
    </xf>
    <xf numFmtId="0" fontId="13" fillId="0" borderId="38" xfId="24" applyFont="1" applyFill="1" applyBorder="1" applyAlignment="1" applyProtection="1">
      <alignment horizontal="left" vertical="center"/>
    </xf>
    <xf numFmtId="9" fontId="13" fillId="14" borderId="43" xfId="27" applyNumberFormat="1" applyFont="1" applyFill="1" applyBorder="1" applyAlignment="1" applyProtection="1">
      <alignment horizontal="center" vertical="center"/>
    </xf>
    <xf numFmtId="9" fontId="13" fillId="14" borderId="66" xfId="27" applyNumberFormat="1" applyFont="1" applyFill="1" applyBorder="1" applyAlignment="1" applyProtection="1">
      <alignment horizontal="center" vertical="center"/>
    </xf>
    <xf numFmtId="9" fontId="13"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10"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10" fillId="0" borderId="71" xfId="0" applyNumberFormat="1" applyFont="1" applyBorder="1" applyAlignment="1" applyProtection="1">
      <alignment horizontal="right" vertical="center"/>
    </xf>
    <xf numFmtId="41" fontId="20"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20"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3" fillId="0" borderId="71" xfId="0" applyNumberFormat="1" applyFont="1" applyBorder="1" applyAlignment="1" applyProtection="1">
      <alignment horizontal="right" vertical="center" wrapText="1"/>
    </xf>
    <xf numFmtId="41" fontId="3" fillId="0" borderId="71" xfId="0" applyNumberFormat="1" applyFont="1" applyBorder="1" applyAlignment="1" applyProtection="1">
      <alignment horizontal="right" vertical="center"/>
    </xf>
    <xf numFmtId="41" fontId="2" fillId="0" borderId="71" xfId="0" applyNumberFormat="1" applyFont="1" applyBorder="1" applyAlignment="1" applyProtection="1">
      <alignment horizontal="right"/>
    </xf>
    <xf numFmtId="41" fontId="9" fillId="19" borderId="71" xfId="0" applyNumberFormat="1" applyFont="1" applyFill="1" applyBorder="1" applyAlignment="1" applyProtection="1">
      <alignment horizontal="right" vertical="center"/>
    </xf>
    <xf numFmtId="41" fontId="9" fillId="19" borderId="44" xfId="0" applyNumberFormat="1" applyFont="1" applyFill="1" applyBorder="1" applyAlignment="1" applyProtection="1">
      <alignment horizontal="right" vertical="center"/>
    </xf>
    <xf numFmtId="0" fontId="15" fillId="0" borderId="50"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41" fontId="15" fillId="0" borderId="0" xfId="0" applyNumberFormat="1"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84" xfId="0" applyFont="1" applyFill="1" applyBorder="1" applyAlignment="1" applyProtection="1">
      <alignment horizontal="center" vertical="center"/>
    </xf>
    <xf numFmtId="0" fontId="12" fillId="0" borderId="78" xfId="0" applyFont="1" applyFill="1" applyBorder="1" applyAlignment="1" applyProtection="1">
      <alignment vertical="center" wrapText="1"/>
    </xf>
    <xf numFmtId="49" fontId="9" fillId="0" borderId="92" xfId="0" applyNumberFormat="1" applyFont="1" applyFill="1" applyBorder="1" applyAlignment="1" applyProtection="1">
      <alignment horizontal="center" vertical="center"/>
    </xf>
    <xf numFmtId="49" fontId="9" fillId="0" borderId="91"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center" vertical="center"/>
    </xf>
    <xf numFmtId="49" fontId="12" fillId="0" borderId="93" xfId="0" applyNumberFormat="1" applyFont="1" applyFill="1" applyBorder="1" applyAlignment="1" applyProtection="1">
      <alignment horizontal="center" vertical="center"/>
    </xf>
    <xf numFmtId="0" fontId="12" fillId="0" borderId="94" xfId="0" applyFont="1" applyFill="1" applyBorder="1" applyAlignment="1" applyProtection="1">
      <alignment vertical="center" wrapText="1"/>
    </xf>
    <xf numFmtId="49" fontId="9" fillId="0" borderId="96" xfId="0" applyNumberFormat="1" applyFont="1" applyFill="1" applyBorder="1" applyAlignment="1" applyProtection="1">
      <alignment horizontal="center" vertical="center"/>
    </xf>
    <xf numFmtId="49" fontId="9" fillId="0" borderId="95" xfId="0" applyNumberFormat="1" applyFont="1" applyFill="1" applyBorder="1" applyAlignment="1" applyProtection="1">
      <alignment horizontal="center" vertical="center" wrapText="1"/>
    </xf>
    <xf numFmtId="49" fontId="16" fillId="14" borderId="72" xfId="0" applyNumberFormat="1" applyFont="1" applyFill="1" applyBorder="1" applyAlignment="1" applyProtection="1">
      <alignment horizontal="center" vertical="center"/>
    </xf>
    <xf numFmtId="49" fontId="12" fillId="0" borderId="72" xfId="0" applyNumberFormat="1" applyFont="1" applyFill="1" applyBorder="1" applyAlignment="1" applyProtection="1">
      <alignment horizontal="center" vertical="center"/>
    </xf>
    <xf numFmtId="49" fontId="16" fillId="0" borderId="72" xfId="0" applyNumberFormat="1" applyFont="1" applyFill="1" applyBorder="1" applyAlignment="1" applyProtection="1">
      <alignment horizontal="center" vertical="center"/>
    </xf>
    <xf numFmtId="49" fontId="12" fillId="0" borderId="97" xfId="0" applyNumberFormat="1" applyFont="1" applyFill="1" applyBorder="1" applyAlignment="1" applyProtection="1">
      <alignment horizontal="center" vertical="center"/>
    </xf>
    <xf numFmtId="0" fontId="26" fillId="14" borderId="8"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0" xfId="0" applyFont="1" applyFill="1" applyBorder="1" applyAlignment="1">
      <alignment horizontal="center" vertical="center" wrapText="1"/>
    </xf>
    <xf numFmtId="0" fontId="26" fillId="14" borderId="9" xfId="0" applyFont="1" applyFill="1" applyBorder="1" applyAlignment="1">
      <alignment horizontal="center" vertical="center"/>
    </xf>
    <xf numFmtId="170" fontId="12" fillId="0" borderId="8" xfId="0" applyNumberFormat="1" applyFont="1" applyFill="1" applyBorder="1" applyAlignment="1">
      <alignment horizontal="right" vertical="center"/>
    </xf>
    <xf numFmtId="0" fontId="10"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2" fillId="0" borderId="0" xfId="0" applyNumberFormat="1" applyFont="1" applyFill="1" applyBorder="1" applyAlignment="1">
      <alignment horizontal="left" vertical="center" wrapText="1"/>
    </xf>
    <xf numFmtId="9" fontId="12" fillId="0" borderId="0" xfId="0" applyNumberFormat="1" applyFont="1" applyFill="1" applyBorder="1" applyAlignment="1">
      <alignment vertical="center" wrapText="1"/>
    </xf>
    <xf numFmtId="170" fontId="12" fillId="0" borderId="10" xfId="0" applyNumberFormat="1" applyFont="1" applyFill="1" applyBorder="1" applyAlignment="1">
      <alignment horizontal="right" vertical="center"/>
    </xf>
    <xf numFmtId="170" fontId="12" fillId="0" borderId="17" xfId="0" applyNumberFormat="1" applyFont="1" applyFill="1" applyBorder="1" applyAlignment="1">
      <alignment horizontal="right" vertical="center"/>
    </xf>
    <xf numFmtId="0" fontId="12" fillId="0" borderId="17" xfId="0" applyFont="1" applyFill="1" applyBorder="1" applyAlignment="1">
      <alignment horizontal="center" vertical="center"/>
    </xf>
    <xf numFmtId="0" fontId="12" fillId="0" borderId="17" xfId="0" applyFont="1" applyFill="1" applyBorder="1" applyAlignment="1">
      <alignment vertical="center" wrapText="1"/>
    </xf>
    <xf numFmtId="0" fontId="0" fillId="0" borderId="11" xfId="0" applyFill="1" applyBorder="1" applyAlignment="1">
      <alignment horizontal="justify" vertical="center" wrapText="1"/>
    </xf>
    <xf numFmtId="0" fontId="23" fillId="19" borderId="47" xfId="0" applyFont="1" applyFill="1" applyBorder="1" applyAlignment="1" applyProtection="1">
      <alignment horizontal="center" vertical="center"/>
    </xf>
    <xf numFmtId="0" fontId="23" fillId="19" borderId="44" xfId="0" applyFont="1" applyFill="1" applyBorder="1" applyAlignment="1" applyProtection="1">
      <alignment vertical="center" wrapText="1"/>
    </xf>
    <xf numFmtId="41" fontId="26" fillId="19" borderId="44" xfId="0" applyNumberFormat="1" applyFont="1" applyFill="1" applyBorder="1" applyAlignment="1" applyProtection="1">
      <alignment horizontal="right" vertical="center"/>
    </xf>
    <xf numFmtId="41" fontId="26" fillId="19" borderId="83" xfId="0" applyNumberFormat="1" applyFont="1" applyFill="1" applyBorder="1" applyAlignment="1" applyProtection="1">
      <alignment horizontal="right" vertical="center"/>
    </xf>
    <xf numFmtId="0" fontId="25" fillId="15" borderId="0" xfId="0" applyFont="1" applyFill="1"/>
    <xf numFmtId="0" fontId="25" fillId="0" borderId="0" xfId="0" applyFont="1"/>
    <xf numFmtId="0" fontId="23" fillId="0" borderId="0" xfId="0" applyFont="1" applyAlignment="1">
      <alignment vertical="center"/>
    </xf>
    <xf numFmtId="0" fontId="28" fillId="19" borderId="85" xfId="0" applyFont="1" applyFill="1" applyBorder="1" applyAlignment="1" applyProtection="1">
      <alignment vertical="center"/>
    </xf>
    <xf numFmtId="0" fontId="23" fillId="19" borderId="86" xfId="0" applyFont="1" applyFill="1" applyBorder="1" applyAlignment="1" applyProtection="1">
      <alignment horizontal="right" vertical="center"/>
    </xf>
    <xf numFmtId="0" fontId="23" fillId="0" borderId="0" xfId="0" applyFont="1"/>
    <xf numFmtId="0" fontId="20" fillId="19" borderId="48" xfId="0" applyFont="1" applyFill="1" applyBorder="1" applyAlignment="1">
      <alignment horizontal="center" vertical="center" wrapText="1"/>
    </xf>
    <xf numFmtId="0" fontId="20"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10" fillId="22" borderId="71" xfId="0" applyNumberFormat="1" applyFont="1" applyFill="1" applyBorder="1" applyAlignment="1" applyProtection="1">
      <alignment horizontal="right" vertical="center"/>
    </xf>
    <xf numFmtId="41" fontId="10" fillId="22" borderId="44" xfId="0" applyNumberFormat="1" applyFont="1" applyFill="1" applyBorder="1" applyAlignment="1" applyProtection="1">
      <alignment horizontal="right" vertical="center"/>
    </xf>
    <xf numFmtId="41" fontId="20" fillId="22" borderId="71" xfId="0" applyNumberFormat="1" applyFont="1" applyFill="1" applyBorder="1" applyAlignment="1" applyProtection="1">
      <alignment horizontal="right" vertical="center"/>
    </xf>
    <xf numFmtId="41" fontId="20" fillId="22" borderId="44" xfId="0" applyNumberFormat="1" applyFont="1" applyFill="1" applyBorder="1" applyAlignment="1" applyProtection="1">
      <alignment horizontal="right" vertical="center"/>
    </xf>
    <xf numFmtId="41" fontId="2" fillId="22" borderId="71" xfId="0" applyNumberFormat="1" applyFont="1" applyFill="1" applyBorder="1" applyAlignment="1" applyProtection="1">
      <alignment horizontal="right" vertical="center"/>
    </xf>
    <xf numFmtId="41" fontId="2" fillId="22" borderId="44" xfId="0" applyNumberFormat="1" applyFont="1" applyFill="1" applyBorder="1" applyAlignment="1" applyProtection="1">
      <alignment horizontal="right" vertical="center"/>
    </xf>
    <xf numFmtId="41" fontId="15" fillId="22" borderId="71" xfId="0" applyNumberFormat="1" applyFont="1" applyFill="1" applyBorder="1" applyAlignment="1" applyProtection="1">
      <alignment horizontal="right" vertical="center"/>
    </xf>
    <xf numFmtId="41" fontId="15"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3" fillId="22" borderId="71" xfId="0" applyNumberFormat="1" applyFont="1" applyFill="1" applyBorder="1" applyAlignment="1" applyProtection="1">
      <alignment horizontal="right" vertical="center"/>
    </xf>
    <xf numFmtId="41" fontId="3" fillId="22" borderId="44" xfId="0" applyNumberFormat="1" applyFont="1" applyFill="1" applyBorder="1" applyAlignment="1" applyProtection="1">
      <alignment horizontal="right" vertical="center"/>
    </xf>
    <xf numFmtId="41" fontId="10" fillId="21" borderId="71" xfId="0" applyNumberFormat="1" applyFont="1" applyFill="1" applyBorder="1" applyAlignment="1" applyProtection="1">
      <alignment horizontal="right" vertical="center"/>
    </xf>
    <xf numFmtId="41" fontId="10"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12" fillId="13" borderId="44" xfId="0" applyFont="1" applyFill="1" applyBorder="1" applyAlignment="1" applyProtection="1">
      <alignment vertical="center" wrapText="1"/>
    </xf>
    <xf numFmtId="41" fontId="20" fillId="19" borderId="81" xfId="0" applyNumberFormat="1" applyFont="1" applyFill="1" applyBorder="1" applyAlignment="1">
      <alignment horizontal="center" vertical="center" wrapText="1"/>
    </xf>
    <xf numFmtId="41" fontId="26" fillId="19" borderId="81" xfId="0" applyNumberFormat="1" applyFont="1" applyFill="1" applyBorder="1" applyAlignment="1">
      <alignment horizontal="center" vertical="center" wrapText="1"/>
    </xf>
    <xf numFmtId="0" fontId="20" fillId="19" borderId="80" xfId="0" applyFont="1" applyFill="1" applyBorder="1" applyAlignment="1">
      <alignment horizontal="center" vertical="center" wrapText="1"/>
    </xf>
    <xf numFmtId="0" fontId="20" fillId="19" borderId="81" xfId="0" applyFont="1" applyFill="1" applyBorder="1" applyAlignment="1">
      <alignment horizontal="center" vertical="center" wrapText="1"/>
    </xf>
    <xf numFmtId="0" fontId="20" fillId="19" borderId="82" xfId="0" applyFont="1" applyFill="1" applyBorder="1" applyAlignment="1">
      <alignment horizontal="center" vertical="center" wrapText="1"/>
    </xf>
    <xf numFmtId="0" fontId="20" fillId="0" borderId="74"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164" fontId="20" fillId="0" borderId="76" xfId="0" applyNumberFormat="1" applyFont="1" applyFill="1" applyBorder="1" applyAlignment="1" applyProtection="1">
      <alignment horizontal="center" vertical="center" wrapText="1"/>
    </xf>
    <xf numFmtId="0" fontId="23" fillId="19" borderId="72" xfId="0" applyFont="1" applyFill="1" applyBorder="1" applyAlignment="1" applyProtection="1">
      <alignment horizontal="center" vertical="center" wrapText="1"/>
    </xf>
    <xf numFmtId="0" fontId="23" fillId="19" borderId="44" xfId="0" applyFont="1" applyFill="1" applyBorder="1" applyAlignment="1" applyProtection="1">
      <alignment horizontal="left" vertical="center" wrapText="1"/>
    </xf>
    <xf numFmtId="168" fontId="23" fillId="19" borderId="44" xfId="0" applyNumberFormat="1" applyFont="1" applyFill="1" applyBorder="1" applyAlignment="1" applyProtection="1">
      <alignment horizontal="left" vertical="center"/>
    </xf>
    <xf numFmtId="0" fontId="23" fillId="19" borderId="44" xfId="0" applyNumberFormat="1" applyFont="1" applyFill="1" applyBorder="1" applyAlignment="1" applyProtection="1">
      <alignment horizontal="left" vertical="center" wrapText="1"/>
    </xf>
    <xf numFmtId="0" fontId="23" fillId="19" borderId="44" xfId="0" applyNumberFormat="1" applyFont="1" applyFill="1" applyBorder="1" applyAlignment="1" applyProtection="1">
      <alignment horizontal="left" vertical="center"/>
    </xf>
    <xf numFmtId="168" fontId="23" fillId="19" borderId="44" xfId="0" applyNumberFormat="1" applyFont="1" applyFill="1" applyBorder="1" applyAlignment="1" applyProtection="1">
      <alignment horizontal="left" vertical="center" wrapText="1"/>
    </xf>
    <xf numFmtId="168" fontId="26" fillId="19" borderId="38" xfId="0" applyNumberFormat="1" applyFont="1" applyFill="1" applyBorder="1" applyAlignment="1" applyProtection="1">
      <alignment horizontal="center" vertical="center"/>
    </xf>
    <xf numFmtId="9" fontId="26" fillId="19" borderId="43" xfId="27" applyNumberFormat="1" applyFont="1" applyFill="1" applyBorder="1" applyAlignment="1" applyProtection="1">
      <alignment horizontal="center" vertical="center"/>
    </xf>
    <xf numFmtId="9" fontId="26" fillId="19" borderId="67" xfId="27" applyNumberFormat="1" applyFont="1" applyFill="1" applyBorder="1" applyAlignment="1" applyProtection="1">
      <alignment horizontal="center" vertical="center"/>
    </xf>
    <xf numFmtId="10" fontId="31" fillId="19" borderId="69" xfId="27" applyNumberFormat="1" applyFont="1" applyFill="1" applyBorder="1" applyAlignment="1" applyProtection="1">
      <alignment horizontal="center" vertical="center"/>
    </xf>
    <xf numFmtId="168" fontId="26" fillId="19" borderId="62" xfId="0" applyNumberFormat="1" applyFont="1" applyFill="1" applyBorder="1" applyAlignment="1" applyProtection="1">
      <alignment horizontal="center" vertical="center"/>
    </xf>
    <xf numFmtId="9" fontId="26" fillId="19" borderId="63" xfId="27" applyNumberFormat="1" applyFont="1" applyFill="1" applyBorder="1" applyAlignment="1" applyProtection="1">
      <alignment horizontal="center" vertical="center"/>
    </xf>
    <xf numFmtId="0" fontId="26" fillId="19" borderId="59" xfId="0" applyFont="1" applyFill="1" applyBorder="1" applyAlignment="1" applyProtection="1">
      <alignment horizontal="center"/>
    </xf>
    <xf numFmtId="0" fontId="26" fillId="19" borderId="60" xfId="0" applyFont="1" applyFill="1" applyBorder="1" applyAlignment="1" applyProtection="1">
      <alignment horizontal="center"/>
    </xf>
    <xf numFmtId="41" fontId="26" fillId="19" borderId="60" xfId="0" applyNumberFormat="1" applyFont="1" applyFill="1" applyBorder="1" applyAlignment="1" applyProtection="1">
      <alignment horizontal="center"/>
    </xf>
    <xf numFmtId="9" fontId="26" fillId="19" borderId="61" xfId="0" applyNumberFormat="1" applyFont="1" applyFill="1" applyBorder="1" applyAlignment="1" applyProtection="1">
      <alignment horizontal="center" vertical="center"/>
    </xf>
    <xf numFmtId="0" fontId="31" fillId="19" borderId="60" xfId="0" applyFont="1" applyFill="1" applyBorder="1" applyAlignment="1" applyProtection="1">
      <alignment horizontal="right" vertical="center" wrapText="1"/>
    </xf>
    <xf numFmtId="41" fontId="31" fillId="19" borderId="37" xfId="0" applyNumberFormat="1" applyFont="1" applyFill="1" applyBorder="1" applyAlignment="1" applyProtection="1">
      <alignment vertical="center"/>
    </xf>
    <xf numFmtId="10" fontId="31" fillId="19" borderId="37" xfId="0" applyNumberFormat="1" applyFont="1" applyFill="1" applyBorder="1" applyAlignment="1" applyProtection="1">
      <alignment vertical="center"/>
    </xf>
    <xf numFmtId="0" fontId="26" fillId="19" borderId="37" xfId="0" applyFont="1" applyFill="1" applyBorder="1" applyAlignment="1" applyProtection="1">
      <alignment horizontal="center"/>
    </xf>
    <xf numFmtId="41" fontId="26" fillId="19" borderId="37" xfId="0" applyNumberFormat="1" applyFont="1" applyFill="1" applyBorder="1" applyAlignment="1" applyProtection="1">
      <alignment horizontal="center"/>
    </xf>
    <xf numFmtId="9" fontId="26" fillId="19" borderId="37" xfId="0" applyNumberFormat="1" applyFont="1" applyFill="1" applyBorder="1" applyAlignment="1" applyProtection="1">
      <alignment horizontal="center" vertical="center"/>
    </xf>
    <xf numFmtId="0" fontId="13" fillId="19" borderId="59" xfId="0" applyFont="1" applyFill="1" applyBorder="1" applyAlignment="1" applyProtection="1">
      <alignment horizontal="center" vertical="center"/>
    </xf>
    <xf numFmtId="10" fontId="31" fillId="19" borderId="37" xfId="27" applyNumberFormat="1" applyFont="1" applyFill="1" applyBorder="1" applyAlignment="1" applyProtection="1">
      <alignment horizontal="center" vertical="center"/>
    </xf>
    <xf numFmtId="168" fontId="23" fillId="19" borderId="62" xfId="0" applyNumberFormat="1" applyFont="1" applyFill="1" applyBorder="1" applyAlignment="1" applyProtection="1">
      <alignment horizontal="center" vertical="center"/>
    </xf>
    <xf numFmtId="9" fontId="23" fillId="19" borderId="63" xfId="27" applyNumberFormat="1" applyFont="1" applyFill="1" applyBorder="1" applyAlignment="1" applyProtection="1">
      <alignment horizontal="center" vertical="center"/>
    </xf>
    <xf numFmtId="168" fontId="23" fillId="19" borderId="38" xfId="0" applyNumberFormat="1" applyFont="1" applyFill="1" applyBorder="1" applyAlignment="1" applyProtection="1">
      <alignment horizontal="center" vertical="center"/>
    </xf>
    <xf numFmtId="9" fontId="23" fillId="19" borderId="43" xfId="27" applyNumberFormat="1" applyFont="1" applyFill="1" applyBorder="1" applyAlignment="1" applyProtection="1">
      <alignment horizontal="center" vertical="center"/>
    </xf>
    <xf numFmtId="10" fontId="28" fillId="19" borderId="65" xfId="27" applyNumberFormat="1" applyFont="1" applyFill="1" applyBorder="1" applyAlignment="1" applyProtection="1">
      <alignment horizontal="center" vertical="center"/>
    </xf>
    <xf numFmtId="0" fontId="20" fillId="19" borderId="59" xfId="0" applyFont="1" applyFill="1" applyBorder="1" applyAlignment="1" applyProtection="1">
      <alignment horizontal="center" vertical="center"/>
    </xf>
    <xf numFmtId="0" fontId="20" fillId="19" borderId="60" xfId="0" applyFont="1" applyFill="1" applyBorder="1" applyAlignment="1" applyProtection="1">
      <alignment horizontal="center" vertical="center"/>
    </xf>
    <xf numFmtId="41" fontId="20" fillId="19" borderId="60" xfId="0" applyNumberFormat="1" applyFont="1" applyFill="1" applyBorder="1" applyAlignment="1" applyProtection="1">
      <alignment horizontal="center" vertical="center"/>
    </xf>
    <xf numFmtId="9" fontId="20" fillId="19" borderId="61"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0" fontId="32" fillId="19" borderId="60" xfId="0" applyFont="1" applyFill="1" applyBorder="1" applyAlignment="1" applyProtection="1">
      <alignment horizontal="right" vertical="center" wrapText="1"/>
    </xf>
    <xf numFmtId="41" fontId="32" fillId="19" borderId="37" xfId="0" applyNumberFormat="1" applyFont="1" applyFill="1" applyBorder="1" applyAlignment="1" applyProtection="1">
      <alignment vertical="center"/>
    </xf>
    <xf numFmtId="10" fontId="32" fillId="19" borderId="37" xfId="0" applyNumberFormat="1" applyFont="1" applyFill="1" applyBorder="1" applyAlignment="1" applyProtection="1">
      <alignment vertical="center"/>
    </xf>
    <xf numFmtId="41" fontId="23" fillId="19" borderId="88" xfId="0" applyNumberFormat="1" applyFont="1" applyFill="1" applyBorder="1" applyAlignment="1" applyProtection="1">
      <alignment horizontal="center" vertical="center"/>
    </xf>
    <xf numFmtId="49" fontId="23" fillId="19" borderId="89" xfId="0" applyNumberFormat="1" applyFont="1" applyFill="1" applyBorder="1" applyAlignment="1" applyProtection="1">
      <alignment horizontal="center" vertical="center"/>
    </xf>
    <xf numFmtId="0" fontId="23" fillId="19" borderId="85" xfId="0" applyFont="1" applyFill="1" applyBorder="1" applyAlignment="1" applyProtection="1">
      <alignment horizontal="center" vertical="center"/>
    </xf>
    <xf numFmtId="0" fontId="23" fillId="19" borderId="86" xfId="0" applyFont="1" applyFill="1" applyBorder="1" applyAlignment="1" applyProtection="1">
      <alignment horizontal="center" vertical="center"/>
    </xf>
    <xf numFmtId="0" fontId="28" fillId="19" borderId="86" xfId="0" applyFont="1" applyFill="1" applyBorder="1" applyAlignment="1" applyProtection="1">
      <alignment horizontal="right" vertical="center" wrapText="1"/>
    </xf>
    <xf numFmtId="49" fontId="20" fillId="19" borderId="91" xfId="0" applyNumberFormat="1" applyFont="1" applyFill="1" applyBorder="1" applyAlignment="1" applyProtection="1">
      <alignment horizontal="center" vertical="center"/>
    </xf>
    <xf numFmtId="49" fontId="20" fillId="19" borderId="95" xfId="0" applyNumberFormat="1" applyFont="1" applyFill="1" applyBorder="1" applyAlignment="1" applyProtection="1">
      <alignment horizontal="center" vertical="center" wrapText="1"/>
    </xf>
    <xf numFmtId="49" fontId="20" fillId="19" borderId="72" xfId="0" applyNumberFormat="1" applyFont="1" applyFill="1" applyBorder="1" applyAlignment="1" applyProtection="1">
      <alignment horizontal="center" vertical="center"/>
    </xf>
    <xf numFmtId="0" fontId="25" fillId="0" borderId="72" xfId="24" applyFont="1" applyFill="1" applyBorder="1" applyAlignment="1" applyProtection="1">
      <alignment horizontal="center" vertical="center"/>
    </xf>
    <xf numFmtId="0" fontId="21" fillId="0" borderId="44" xfId="0" applyFont="1" applyFill="1" applyBorder="1" applyAlignment="1" applyProtection="1">
      <alignment horizontal="left" vertical="center" wrapText="1"/>
    </xf>
    <xf numFmtId="3" fontId="20" fillId="0" borderId="44" xfId="0" applyNumberFormat="1" applyFont="1" applyFill="1" applyBorder="1" applyAlignment="1" applyProtection="1">
      <alignment vertical="center"/>
    </xf>
    <xf numFmtId="0" fontId="25" fillId="0" borderId="129" xfId="24" applyFont="1" applyFill="1" applyBorder="1" applyAlignment="1" applyProtection="1">
      <alignment horizontal="center" vertical="center"/>
    </xf>
    <xf numFmtId="0" fontId="21" fillId="0" borderId="130"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5" fillId="0" borderId="6" xfId="0" applyFont="1" applyFill="1" applyBorder="1" applyAlignment="1" applyProtection="1">
      <alignment vertical="center"/>
    </xf>
    <xf numFmtId="37" fontId="20" fillId="19" borderId="73" xfId="0" applyNumberFormat="1" applyFont="1" applyFill="1" applyBorder="1" applyAlignment="1" applyProtection="1">
      <alignment vertical="center"/>
    </xf>
    <xf numFmtId="37" fontId="20" fillId="19" borderId="73" xfId="0" applyNumberFormat="1" applyFont="1" applyFill="1" applyBorder="1" applyAlignment="1" applyProtection="1">
      <alignment horizontal="right" vertical="center" wrapText="1"/>
    </xf>
    <xf numFmtId="37" fontId="20"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25" fillId="0" borderId="73" xfId="0" applyNumberFormat="1" applyFont="1" applyFill="1" applyBorder="1" applyAlignment="1" applyProtection="1">
      <alignment horizontal="right" vertical="center"/>
      <protection locked="0"/>
    </xf>
    <xf numFmtId="37" fontId="10" fillId="23" borderId="73" xfId="0" applyNumberFormat="1" applyFont="1" applyFill="1" applyBorder="1" applyAlignment="1" applyProtection="1">
      <alignment vertical="center"/>
    </xf>
    <xf numFmtId="37" fontId="21" fillId="23" borderId="73" xfId="0" applyNumberFormat="1" applyFont="1" applyFill="1" applyBorder="1" applyAlignment="1" applyProtection="1">
      <alignment vertical="center"/>
    </xf>
    <xf numFmtId="37" fontId="30"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16" fillId="14" borderId="44" xfId="0" applyNumberFormat="1" applyFont="1" applyFill="1" applyBorder="1" applyAlignment="1" applyProtection="1">
      <alignment horizontal="right" vertical="center"/>
    </xf>
    <xf numFmtId="3" fontId="0" fillId="0" borderId="48" xfId="0" applyNumberFormat="1" applyBorder="1"/>
    <xf numFmtId="3" fontId="12" fillId="0" borderId="44" xfId="0" applyNumberFormat="1" applyFont="1" applyFill="1" applyBorder="1" applyAlignment="1" applyProtection="1">
      <alignment horizontal="right" vertical="center"/>
      <protection locked="0"/>
    </xf>
    <xf numFmtId="3" fontId="12"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16" fillId="14" borderId="49" xfId="0" applyNumberFormat="1" applyFont="1" applyFill="1" applyBorder="1" applyAlignment="1" applyProtection="1">
      <alignment horizontal="right" vertical="center"/>
    </xf>
    <xf numFmtId="3" fontId="26" fillId="19" borderId="44" xfId="0" applyNumberFormat="1" applyFont="1" applyFill="1" applyBorder="1" applyAlignment="1" applyProtection="1">
      <alignment horizontal="right" vertical="center"/>
    </xf>
    <xf numFmtId="3" fontId="26" fillId="19" borderId="49" xfId="0" applyNumberFormat="1" applyFont="1" applyFill="1" applyBorder="1" applyAlignment="1" applyProtection="1">
      <alignment horizontal="right" vertical="center"/>
    </xf>
    <xf numFmtId="3" fontId="26" fillId="15" borderId="49" xfId="0" applyNumberFormat="1" applyFont="1" applyFill="1" applyBorder="1" applyAlignment="1" applyProtection="1">
      <alignment horizontal="right" vertical="center"/>
    </xf>
    <xf numFmtId="3" fontId="16" fillId="17" borderId="44" xfId="0" applyNumberFormat="1" applyFont="1" applyFill="1" applyBorder="1" applyAlignment="1" applyProtection="1">
      <alignment horizontal="right" vertical="center"/>
    </xf>
    <xf numFmtId="3" fontId="10" fillId="0" borderId="48" xfId="0" applyNumberFormat="1" applyFont="1" applyBorder="1"/>
    <xf numFmtId="3" fontId="12" fillId="14" borderId="49" xfId="0" applyNumberFormat="1" applyFont="1" applyFill="1" applyBorder="1" applyAlignment="1" applyProtection="1">
      <alignment horizontal="right" vertical="center"/>
    </xf>
    <xf numFmtId="3" fontId="12" fillId="0" borderId="44" xfId="0" applyNumberFormat="1" applyFont="1" applyBorder="1" applyAlignment="1" applyProtection="1">
      <alignment horizontal="right" vertical="center"/>
      <protection locked="0"/>
    </xf>
    <xf numFmtId="3" fontId="12" fillId="0" borderId="49" xfId="0" applyNumberFormat="1" applyFont="1" applyBorder="1" applyAlignment="1" applyProtection="1">
      <alignment horizontal="right" vertical="center"/>
    </xf>
    <xf numFmtId="3" fontId="12" fillId="0" borderId="78" xfId="0" applyNumberFormat="1" applyFont="1" applyFill="1" applyBorder="1" applyAlignment="1" applyProtection="1">
      <alignment horizontal="right" vertical="center"/>
    </xf>
    <xf numFmtId="3" fontId="12" fillId="17" borderId="78" xfId="0" applyNumberFormat="1" applyFont="1" applyFill="1" applyBorder="1" applyAlignment="1" applyProtection="1">
      <alignment horizontal="right" vertical="center"/>
    </xf>
    <xf numFmtId="3" fontId="23" fillId="19" borderId="86" xfId="0" applyNumberFormat="1" applyFont="1" applyFill="1" applyBorder="1" applyAlignment="1" applyProtection="1">
      <alignment horizontal="center" vertical="center"/>
    </xf>
    <xf numFmtId="3" fontId="23" fillId="19" borderId="87" xfId="0" applyNumberFormat="1" applyFont="1" applyFill="1" applyBorder="1" applyAlignment="1" applyProtection="1">
      <alignment horizontal="center" vertical="center"/>
    </xf>
    <xf numFmtId="3" fontId="23" fillId="19" borderId="86" xfId="0" applyNumberFormat="1" applyFont="1" applyFill="1" applyBorder="1" applyAlignment="1" applyProtection="1">
      <alignment horizontal="right" vertical="center"/>
    </xf>
    <xf numFmtId="9" fontId="13" fillId="23" borderId="43" xfId="27" applyNumberFormat="1" applyFont="1" applyFill="1" applyBorder="1" applyAlignment="1" applyProtection="1">
      <alignment horizontal="center" vertical="center"/>
    </xf>
    <xf numFmtId="9" fontId="13" fillId="23" borderId="68" xfId="27" applyNumberFormat="1" applyFont="1" applyFill="1" applyBorder="1" applyAlignment="1" applyProtection="1">
      <alignment horizontal="center" vertical="center"/>
    </xf>
    <xf numFmtId="37" fontId="26" fillId="19" borderId="58" xfId="24" applyNumberFormat="1" applyFont="1" applyFill="1" applyBorder="1" applyAlignment="1" applyProtection="1">
      <alignment vertical="center"/>
    </xf>
    <xf numFmtId="37" fontId="13" fillId="13" borderId="35" xfId="24" applyNumberFormat="1" applyFont="1" applyFill="1" applyBorder="1" applyAlignment="1" applyProtection="1">
      <alignment vertical="center"/>
      <protection locked="0"/>
    </xf>
    <xf numFmtId="37" fontId="13" fillId="0" borderId="35" xfId="24" applyNumberFormat="1" applyFont="1" applyFill="1" applyBorder="1" applyAlignment="1" applyProtection="1">
      <alignment vertical="center"/>
      <protection locked="0"/>
    </xf>
    <xf numFmtId="37" fontId="26" fillId="19" borderId="35" xfId="24" applyNumberFormat="1" applyFont="1" applyFill="1" applyBorder="1" applyAlignment="1" applyProtection="1">
      <alignment vertical="center"/>
    </xf>
    <xf numFmtId="37" fontId="31" fillId="19" borderId="64" xfId="24" applyNumberFormat="1" applyFont="1" applyFill="1" applyBorder="1" applyProtection="1"/>
    <xf numFmtId="37" fontId="13" fillId="0" borderId="35" xfId="0" applyNumberFormat="1" applyFont="1" applyFill="1" applyBorder="1" applyAlignment="1" applyProtection="1">
      <alignment horizontal="right" vertical="center"/>
      <protection locked="0"/>
    </xf>
    <xf numFmtId="37" fontId="13" fillId="0" borderId="42" xfId="24" applyNumberFormat="1" applyFont="1" applyFill="1" applyBorder="1" applyAlignment="1" applyProtection="1">
      <alignment horizontal="right" vertical="center"/>
      <protection locked="0"/>
    </xf>
    <xf numFmtId="37" fontId="23" fillId="19" borderId="58" xfId="24" applyNumberFormat="1" applyFont="1" applyFill="1" applyBorder="1" applyAlignment="1" applyProtection="1">
      <alignment vertical="center"/>
    </xf>
    <xf numFmtId="37" fontId="14" fillId="13" borderId="35" xfId="24" applyNumberFormat="1" applyFont="1" applyFill="1" applyBorder="1" applyAlignment="1" applyProtection="1">
      <alignment vertical="center"/>
      <protection locked="0"/>
    </xf>
    <xf numFmtId="37" fontId="14" fillId="0" borderId="35"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xf>
    <xf numFmtId="37" fontId="14" fillId="13" borderId="36"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protection locked="0"/>
    </xf>
    <xf numFmtId="37" fontId="14" fillId="0" borderId="42" xfId="24" applyNumberFormat="1" applyFont="1" applyFill="1" applyBorder="1" applyAlignment="1" applyProtection="1">
      <alignment vertical="center"/>
      <protection locked="0"/>
    </xf>
    <xf numFmtId="37" fontId="28" fillId="19" borderId="64" xfId="24" applyNumberFormat="1" applyFont="1" applyFill="1" applyBorder="1" applyProtection="1"/>
    <xf numFmtId="37" fontId="14" fillId="0" borderId="35" xfId="0" applyNumberFormat="1" applyFont="1" applyFill="1" applyBorder="1" applyAlignment="1" applyProtection="1">
      <alignment horizontal="right" vertical="center"/>
      <protection locked="0"/>
    </xf>
    <xf numFmtId="37" fontId="14" fillId="13" borderId="35" xfId="24" applyNumberFormat="1" applyFont="1" applyFill="1" applyBorder="1" applyAlignment="1" applyProtection="1">
      <alignment horizontal="right" vertical="center"/>
      <protection locked="0"/>
    </xf>
    <xf numFmtId="0" fontId="25" fillId="14" borderId="72" xfId="24" applyFont="1" applyFill="1" applyBorder="1" applyAlignment="1" applyProtection="1">
      <alignment horizontal="center" vertical="center"/>
    </xf>
    <xf numFmtId="0" fontId="20" fillId="14" borderId="44" xfId="0" applyFont="1" applyFill="1" applyBorder="1" applyAlignment="1" applyProtection="1">
      <alignment horizontal="left" vertical="center" wrapText="1"/>
    </xf>
    <xf numFmtId="37" fontId="20" fillId="14" borderId="73" xfId="0" applyNumberFormat="1" applyFont="1" applyFill="1" applyBorder="1" applyAlignment="1" applyProtection="1">
      <alignment vertical="center"/>
    </xf>
    <xf numFmtId="37" fontId="20" fillId="14" borderId="73" xfId="0" applyNumberFormat="1" applyFont="1" applyFill="1" applyBorder="1" applyAlignment="1" applyProtection="1">
      <alignment vertical="center"/>
      <protection locked="0"/>
    </xf>
    <xf numFmtId="3" fontId="20" fillId="14" borderId="44" xfId="0" applyNumberFormat="1" applyFont="1" applyFill="1" applyBorder="1" applyAlignment="1" applyProtection="1">
      <alignment vertical="center"/>
    </xf>
    <xf numFmtId="0" fontId="21" fillId="14" borderId="44" xfId="0" applyFont="1" applyFill="1" applyBorder="1" applyAlignment="1" applyProtection="1">
      <alignment horizontal="left" vertical="center" wrapText="1"/>
    </xf>
    <xf numFmtId="37" fontId="10" fillId="14" borderId="73" xfId="0" applyNumberFormat="1" applyFont="1" applyFill="1" applyBorder="1" applyAlignment="1" applyProtection="1">
      <alignment vertical="center"/>
      <protection locked="0"/>
    </xf>
    <xf numFmtId="37" fontId="20" fillId="14" borderId="73" xfId="0" applyNumberFormat="1" applyFont="1" applyFill="1" applyBorder="1" applyAlignment="1" applyProtection="1">
      <alignment horizontal="right" vertical="center"/>
      <protection locked="0"/>
    </xf>
    <xf numFmtId="0" fontId="25" fillId="14" borderId="100" xfId="24" applyFont="1" applyFill="1" applyBorder="1" applyAlignment="1" applyProtection="1">
      <alignment horizontal="center" vertical="center"/>
    </xf>
    <xf numFmtId="0" fontId="20" fillId="14" borderId="101" xfId="0" applyFont="1" applyFill="1" applyBorder="1" applyAlignment="1" applyProtection="1">
      <alignment horizontal="left" vertical="center" wrapText="1"/>
    </xf>
    <xf numFmtId="37" fontId="20" fillId="14" borderId="77" xfId="0" applyNumberFormat="1" applyFont="1" applyFill="1" applyBorder="1" applyAlignment="1" applyProtection="1">
      <alignment vertical="center"/>
    </xf>
    <xf numFmtId="0" fontId="21" fillId="14" borderId="44" xfId="0" applyFont="1" applyFill="1" applyBorder="1" applyAlignment="1" applyProtection="1">
      <alignment vertical="center" wrapText="1"/>
    </xf>
    <xf numFmtId="3" fontId="10" fillId="14" borderId="44" xfId="0" applyNumberFormat="1" applyFont="1" applyFill="1" applyBorder="1" applyAlignment="1" applyProtection="1">
      <alignment vertical="center" wrapText="1"/>
    </xf>
    <xf numFmtId="37" fontId="21" fillId="14" borderId="73" xfId="0" applyNumberFormat="1" applyFont="1" applyFill="1" applyBorder="1" applyAlignment="1" applyProtection="1">
      <alignment vertical="center"/>
      <protection locked="0"/>
    </xf>
    <xf numFmtId="37" fontId="12" fillId="0" borderId="53" xfId="0" applyNumberFormat="1" applyFont="1" applyFill="1" applyBorder="1" applyAlignment="1" applyProtection="1">
      <alignment horizontal="right" vertical="center"/>
      <protection locked="0"/>
    </xf>
    <xf numFmtId="37" fontId="12" fillId="0" borderId="53" xfId="0" applyNumberFormat="1" applyFont="1" applyBorder="1" applyAlignment="1" applyProtection="1">
      <alignment horizontal="right" vertical="center"/>
      <protection locked="0"/>
    </xf>
    <xf numFmtId="37" fontId="23" fillId="19" borderId="90" xfId="0" applyNumberFormat="1" applyFont="1" applyFill="1" applyBorder="1" applyAlignment="1" applyProtection="1">
      <alignment horizontal="right" vertical="center"/>
    </xf>
    <xf numFmtId="37" fontId="20" fillId="19" borderId="73" xfId="0" applyNumberFormat="1" applyFont="1" applyFill="1" applyBorder="1" applyAlignment="1" applyProtection="1">
      <alignment horizontal="right" vertical="center"/>
    </xf>
    <xf numFmtId="37" fontId="16" fillId="14" borderId="73" xfId="0" applyNumberFormat="1" applyFont="1" applyFill="1" applyBorder="1" applyAlignment="1" applyProtection="1">
      <alignment horizontal="right" vertical="center"/>
    </xf>
    <xf numFmtId="37" fontId="12" fillId="0" borderId="73" xfId="0" applyNumberFormat="1" applyFont="1" applyFill="1" applyBorder="1" applyAlignment="1" applyProtection="1">
      <alignment horizontal="right" vertical="center"/>
      <protection locked="0"/>
    </xf>
    <xf numFmtId="37" fontId="23" fillId="19" borderId="77" xfId="0" applyNumberFormat="1" applyFont="1" applyFill="1" applyBorder="1" applyAlignment="1" applyProtection="1">
      <alignment horizontal="right" vertical="center"/>
    </xf>
    <xf numFmtId="37" fontId="12" fillId="0" borderId="79" xfId="0" applyNumberFormat="1" applyFont="1" applyFill="1" applyBorder="1" applyAlignment="1" applyProtection="1">
      <alignment horizontal="right" vertical="center"/>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34" fillId="0" borderId="0" xfId="0" applyFont="1"/>
    <xf numFmtId="42" fontId="34" fillId="0" borderId="0" xfId="0" applyNumberFormat="1" applyFont="1"/>
    <xf numFmtId="0" fontId="36" fillId="0" borderId="0" xfId="0" applyFont="1"/>
    <xf numFmtId="0" fontId="36" fillId="0" borderId="0" xfId="0" applyFont="1" applyBorder="1" applyAlignment="1">
      <alignment horizontal="center"/>
    </xf>
    <xf numFmtId="0" fontId="36" fillId="0" borderId="0" xfId="0" applyFont="1" applyBorder="1" applyAlignment="1">
      <alignment wrapText="1"/>
    </xf>
    <xf numFmtId="44" fontId="36" fillId="0" borderId="0" xfId="23" applyFont="1" applyBorder="1" applyAlignment="1">
      <alignment horizontal="center"/>
    </xf>
    <xf numFmtId="44" fontId="36" fillId="0" borderId="0" xfId="23" applyFont="1" applyFill="1" applyBorder="1" applyAlignment="1">
      <alignment horizontal="center"/>
    </xf>
    <xf numFmtId="0" fontId="35" fillId="0" borderId="0" xfId="0" applyFont="1" applyBorder="1" applyAlignment="1">
      <alignment horizontal="center"/>
    </xf>
    <xf numFmtId="0" fontId="36" fillId="0" borderId="0" xfId="0" applyFont="1" applyBorder="1"/>
    <xf numFmtId="0" fontId="34" fillId="0" borderId="0" xfId="0" applyFont="1" applyBorder="1"/>
    <xf numFmtId="42" fontId="34" fillId="0" borderId="0" xfId="0" applyNumberFormat="1" applyFont="1" applyBorder="1"/>
    <xf numFmtId="0" fontId="34" fillId="0" borderId="0" xfId="0" applyFont="1" applyAlignment="1">
      <alignment horizontal="center"/>
    </xf>
    <xf numFmtId="42" fontId="34" fillId="0" borderId="0" xfId="0" applyNumberFormat="1" applyFont="1" applyAlignment="1">
      <alignment horizontal="center"/>
    </xf>
    <xf numFmtId="42" fontId="37" fillId="0" borderId="0" xfId="0" applyNumberFormat="1" applyFont="1" applyAlignment="1">
      <alignment vertical="center"/>
    </xf>
    <xf numFmtId="42" fontId="38" fillId="0" borderId="0" xfId="0" applyNumberFormat="1" applyFont="1" applyAlignment="1">
      <alignment vertical="center"/>
    </xf>
    <xf numFmtId="42" fontId="33" fillId="0" borderId="0" xfId="0" applyNumberFormat="1" applyFont="1" applyBorder="1" applyAlignment="1">
      <alignment horizontal="center"/>
    </xf>
    <xf numFmtId="0" fontId="33" fillId="0" borderId="0" xfId="0" applyFont="1" applyBorder="1" applyAlignment="1">
      <alignment horizontal="center"/>
    </xf>
    <xf numFmtId="0" fontId="12" fillId="0" borderId="9" xfId="0" applyFont="1" applyFill="1" applyBorder="1" applyProtection="1"/>
    <xf numFmtId="37" fontId="26" fillId="19" borderId="63" xfId="24" applyNumberFormat="1" applyFont="1" applyFill="1" applyBorder="1" applyAlignment="1" applyProtection="1">
      <alignment vertical="center"/>
    </xf>
    <xf numFmtId="37" fontId="13" fillId="13" borderId="43" xfId="24" applyNumberFormat="1" applyFont="1" applyFill="1" applyBorder="1" applyAlignment="1" applyProtection="1">
      <alignment vertical="center"/>
      <protection locked="0"/>
    </xf>
    <xf numFmtId="37" fontId="13" fillId="0" borderId="43" xfId="24" applyNumberFormat="1" applyFont="1" applyFill="1" applyBorder="1" applyAlignment="1" applyProtection="1">
      <alignment vertical="center"/>
      <protection locked="0"/>
    </xf>
    <xf numFmtId="37" fontId="26" fillId="19" borderId="43" xfId="24" applyNumberFormat="1" applyFont="1" applyFill="1" applyBorder="1" applyAlignment="1" applyProtection="1">
      <alignment vertical="center"/>
    </xf>
    <xf numFmtId="37" fontId="13" fillId="0" borderId="43" xfId="0" applyNumberFormat="1" applyFont="1" applyFill="1" applyBorder="1" applyAlignment="1" applyProtection="1">
      <alignment horizontal="right" vertical="center"/>
      <protection locked="0"/>
    </xf>
    <xf numFmtId="37" fontId="13" fillId="0" borderId="66" xfId="24" applyNumberFormat="1" applyFont="1" applyFill="1" applyBorder="1" applyAlignment="1" applyProtection="1">
      <alignment horizontal="right" vertical="center"/>
      <protection locked="0"/>
    </xf>
    <xf numFmtId="37" fontId="31" fillId="19" borderId="65" xfId="24" applyNumberFormat="1" applyFont="1" applyFill="1" applyBorder="1" applyProtection="1"/>
    <xf numFmtId="0" fontId="26" fillId="13" borderId="8" xfId="24" applyFont="1" applyFill="1" applyBorder="1" applyAlignment="1" applyProtection="1">
      <alignment vertical="center"/>
    </xf>
    <xf numFmtId="0" fontId="26" fillId="13" borderId="0" xfId="24" applyFont="1" applyFill="1" applyBorder="1" applyAlignment="1" applyProtection="1">
      <alignment vertical="center"/>
    </xf>
    <xf numFmtId="0" fontId="26" fillId="13" borderId="9" xfId="24" applyFont="1" applyFill="1" applyBorder="1" applyAlignment="1" applyProtection="1">
      <alignment vertical="center"/>
    </xf>
    <xf numFmtId="37" fontId="26" fillId="19" borderId="136" xfId="24" applyNumberFormat="1" applyFont="1" applyFill="1" applyBorder="1" applyAlignment="1" applyProtection="1">
      <alignment vertical="center"/>
    </xf>
    <xf numFmtId="37" fontId="13" fillId="13" borderId="55" xfId="24" applyNumberFormat="1" applyFont="1" applyFill="1" applyBorder="1" applyAlignment="1" applyProtection="1">
      <alignment vertical="center"/>
      <protection locked="0"/>
    </xf>
    <xf numFmtId="37" fontId="13" fillId="0" borderId="55" xfId="24" applyNumberFormat="1" applyFont="1" applyFill="1" applyBorder="1" applyAlignment="1" applyProtection="1">
      <alignment vertical="center"/>
      <protection locked="0"/>
    </xf>
    <xf numFmtId="37" fontId="26" fillId="19" borderId="55" xfId="24" applyNumberFormat="1" applyFont="1" applyFill="1" applyBorder="1" applyAlignment="1" applyProtection="1">
      <alignment vertical="center"/>
    </xf>
    <xf numFmtId="37" fontId="13" fillId="0" borderId="55" xfId="0" applyNumberFormat="1" applyFont="1" applyFill="1" applyBorder="1" applyAlignment="1" applyProtection="1">
      <alignment horizontal="right" vertical="center"/>
      <protection locked="0"/>
    </xf>
    <xf numFmtId="37" fontId="13" fillId="0" borderId="137" xfId="24" applyNumberFormat="1" applyFont="1" applyFill="1" applyBorder="1" applyAlignment="1" applyProtection="1">
      <alignment horizontal="right" vertical="center"/>
      <protection locked="0"/>
    </xf>
    <xf numFmtId="37" fontId="31" fillId="19" borderId="138" xfId="24" applyNumberFormat="1" applyFont="1" applyFill="1" applyBorder="1" applyProtection="1"/>
    <xf numFmtId="37" fontId="26" fillId="19" borderId="62" xfId="24" applyNumberFormat="1" applyFont="1" applyFill="1" applyBorder="1" applyAlignment="1" applyProtection="1">
      <alignment vertical="center"/>
    </xf>
    <xf numFmtId="37" fontId="13" fillId="14" borderId="38" xfId="24" applyNumberFormat="1" applyFont="1" applyFill="1" applyBorder="1" applyAlignment="1" applyProtection="1">
      <alignment vertical="center"/>
    </xf>
    <xf numFmtId="37" fontId="26" fillId="19" borderId="38" xfId="24" applyNumberFormat="1" applyFont="1" applyFill="1" applyBorder="1" applyAlignment="1" applyProtection="1">
      <alignment vertical="center"/>
    </xf>
    <xf numFmtId="37" fontId="13" fillId="23" borderId="38" xfId="24" applyNumberFormat="1" applyFont="1" applyFill="1" applyBorder="1" applyAlignment="1" applyProtection="1">
      <alignment vertical="center"/>
    </xf>
    <xf numFmtId="37" fontId="13" fillId="14" borderId="41" xfId="24" applyNumberFormat="1" applyFont="1" applyFill="1" applyBorder="1" applyAlignment="1" applyProtection="1">
      <alignment horizontal="right" vertical="center"/>
    </xf>
    <xf numFmtId="37" fontId="13" fillId="23" borderId="41" xfId="24" applyNumberFormat="1" applyFont="1" applyFill="1" applyBorder="1" applyAlignment="1" applyProtection="1">
      <alignment horizontal="left" vertical="center"/>
    </xf>
    <xf numFmtId="37" fontId="31" fillId="19" borderId="99" xfId="24" applyNumberFormat="1" applyFont="1" applyFill="1" applyBorder="1" applyProtection="1"/>
    <xf numFmtId="0" fontId="23" fillId="13" borderId="8" xfId="24" applyFont="1" applyFill="1" applyBorder="1" applyAlignment="1" applyProtection="1">
      <alignment vertical="center"/>
    </xf>
    <xf numFmtId="0" fontId="23" fillId="13" borderId="0" xfId="24" applyFont="1" applyFill="1" applyBorder="1" applyAlignment="1" applyProtection="1">
      <alignment vertical="center"/>
    </xf>
    <xf numFmtId="0" fontId="23" fillId="13" borderId="9" xfId="24" applyFont="1" applyFill="1" applyBorder="1" applyAlignment="1" applyProtection="1">
      <alignment vertical="center"/>
    </xf>
    <xf numFmtId="37" fontId="23" fillId="19" borderId="62" xfId="24" applyNumberFormat="1" applyFont="1" applyFill="1" applyBorder="1" applyAlignment="1" applyProtection="1">
      <alignment vertical="center"/>
    </xf>
    <xf numFmtId="37" fontId="14" fillId="14" borderId="38" xfId="24" applyNumberFormat="1" applyFont="1" applyFill="1" applyBorder="1" applyAlignment="1" applyProtection="1">
      <alignment vertical="center"/>
    </xf>
    <xf numFmtId="37" fontId="23" fillId="19" borderId="38" xfId="24" applyNumberFormat="1" applyFont="1" applyFill="1" applyBorder="1" applyAlignment="1" applyProtection="1">
      <alignment vertical="center"/>
    </xf>
    <xf numFmtId="37" fontId="28" fillId="19" borderId="99" xfId="24" applyNumberFormat="1" applyFont="1" applyFill="1" applyBorder="1" applyProtection="1"/>
    <xf numFmtId="0" fontId="11" fillId="0" borderId="0" xfId="0" applyFont="1" applyFill="1" applyBorder="1" applyProtection="1"/>
    <xf numFmtId="0" fontId="11" fillId="0" borderId="9" xfId="0" applyFont="1" applyFill="1" applyBorder="1" applyProtection="1"/>
    <xf numFmtId="37" fontId="20"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35" fillId="24" borderId="12" xfId="0" applyNumberFormat="1" applyFont="1" applyFill="1" applyBorder="1" applyAlignment="1" applyProtection="1">
      <alignment horizontal="center" vertical="center" wrapText="1"/>
    </xf>
    <xf numFmtId="0" fontId="33" fillId="0" borderId="2" xfId="0" applyFont="1" applyFill="1" applyBorder="1" applyProtection="1"/>
    <xf numFmtId="0" fontId="33" fillId="0" borderId="1" xfId="0" applyFont="1" applyFill="1" applyBorder="1" applyAlignment="1" applyProtection="1">
      <alignment horizontal="center" vertical="center" wrapText="1"/>
    </xf>
    <xf numFmtId="42" fontId="33"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39" fillId="0" borderId="44" xfId="0" applyFont="1" applyFill="1" applyBorder="1" applyAlignment="1" applyProtection="1">
      <alignment vertical="center" wrapText="1"/>
    </xf>
    <xf numFmtId="3" fontId="11" fillId="0" borderId="0" xfId="0" applyNumberFormat="1" applyFont="1" applyFill="1" applyProtection="1">
      <protection locked="0"/>
    </xf>
    <xf numFmtId="168" fontId="30" fillId="19" borderId="100" xfId="0" applyNumberFormat="1" applyFont="1" applyFill="1" applyBorder="1" applyAlignment="1" applyProtection="1">
      <alignment horizontal="right" vertical="center"/>
    </xf>
    <xf numFmtId="168" fontId="30" fillId="19" borderId="101" xfId="0" applyNumberFormat="1" applyFont="1" applyFill="1" applyBorder="1" applyAlignment="1" applyProtection="1">
      <alignment horizontal="right" vertical="center"/>
    </xf>
    <xf numFmtId="168" fontId="19" fillId="0" borderId="106" xfId="0" applyNumberFormat="1" applyFont="1" applyBorder="1" applyAlignment="1" applyProtection="1">
      <alignment horizontal="center" vertical="center" wrapText="1"/>
    </xf>
    <xf numFmtId="168" fontId="19" fillId="0" borderId="107" xfId="0" applyNumberFormat="1" applyFont="1" applyBorder="1" applyAlignment="1" applyProtection="1">
      <alignment horizontal="center" vertical="center"/>
    </xf>
    <xf numFmtId="168" fontId="18" fillId="0" borderId="2" xfId="0" applyNumberFormat="1" applyFont="1" applyBorder="1" applyAlignment="1" applyProtection="1">
      <alignment horizontal="left" vertical="top"/>
      <protection locked="0"/>
    </xf>
    <xf numFmtId="168" fontId="18" fillId="0" borderId="1" xfId="0" applyNumberFormat="1" applyFont="1" applyBorder="1" applyAlignment="1" applyProtection="1">
      <alignment horizontal="left" vertical="top"/>
      <protection locked="0"/>
    </xf>
    <xf numFmtId="168" fontId="18" fillId="0" borderId="3" xfId="0" applyNumberFormat="1" applyFont="1" applyBorder="1" applyAlignment="1" applyProtection="1">
      <alignment horizontal="left" vertical="top"/>
      <protection locked="0"/>
    </xf>
    <xf numFmtId="0" fontId="20" fillId="19" borderId="102" xfId="0" applyFont="1" applyFill="1" applyBorder="1" applyAlignment="1" applyProtection="1">
      <alignment horizontal="center" vertical="center" wrapText="1"/>
    </xf>
    <xf numFmtId="0" fontId="20" fillId="19" borderId="74" xfId="0" applyFont="1" applyFill="1" applyBorder="1" applyAlignment="1" applyProtection="1">
      <alignment horizontal="center" vertical="center" wrapText="1"/>
    </xf>
    <xf numFmtId="0" fontId="20" fillId="19" borderId="103" xfId="0" applyFont="1" applyFill="1" applyBorder="1" applyAlignment="1" applyProtection="1">
      <alignment horizontal="center" vertical="center" wrapText="1"/>
    </xf>
    <xf numFmtId="0" fontId="20" fillId="19" borderId="104" xfId="0" applyFont="1" applyFill="1" applyBorder="1" applyAlignment="1" applyProtection="1">
      <alignment horizontal="center" vertical="center" wrapText="1"/>
    </xf>
    <xf numFmtId="164" fontId="20" fillId="19" borderId="105" xfId="0" applyNumberFormat="1" applyFont="1" applyFill="1" applyBorder="1" applyAlignment="1" applyProtection="1">
      <alignment horizontal="center" vertical="center" wrapText="1"/>
    </xf>
    <xf numFmtId="164" fontId="20" fillId="19" borderId="76" xfId="0" applyNumberFormat="1" applyFont="1" applyFill="1" applyBorder="1" applyAlignment="1" applyProtection="1">
      <alignment horizontal="center" vertical="center" wrapText="1"/>
    </xf>
    <xf numFmtId="0" fontId="27" fillId="0" borderId="110" xfId="0" applyFont="1" applyFill="1" applyBorder="1" applyAlignment="1">
      <alignment horizontal="center" vertical="top" wrapText="1"/>
    </xf>
    <xf numFmtId="0" fontId="27" fillId="0" borderId="52" xfId="0" applyFont="1" applyFill="1" applyBorder="1" applyAlignment="1">
      <alignment horizontal="center" vertical="top"/>
    </xf>
    <xf numFmtId="0" fontId="27" fillId="0" borderId="111" xfId="0" applyFont="1" applyFill="1" applyBorder="1" applyAlignment="1">
      <alignment horizontal="center" vertical="top"/>
    </xf>
    <xf numFmtId="0" fontId="18" fillId="0" borderId="2" xfId="0" applyFont="1" applyFill="1" applyBorder="1" applyAlignment="1" applyProtection="1">
      <alignment horizontal="left"/>
    </xf>
    <xf numFmtId="0" fontId="18" fillId="0" borderId="1" xfId="0" applyFont="1" applyFill="1" applyBorder="1" applyAlignment="1" applyProtection="1">
      <alignment horizontal="left"/>
    </xf>
    <xf numFmtId="0" fontId="18" fillId="0" borderId="3" xfId="0" applyFont="1" applyFill="1" applyBorder="1" applyAlignment="1" applyProtection="1">
      <alignment horizontal="left"/>
    </xf>
    <xf numFmtId="41" fontId="23" fillId="19" borderId="112" xfId="0" applyNumberFormat="1" applyFont="1" applyFill="1" applyBorder="1" applyAlignment="1">
      <alignment horizontal="center" vertical="center" wrapText="1"/>
    </xf>
    <xf numFmtId="0" fontId="23" fillId="19" borderId="113" xfId="0" applyFont="1" applyFill="1" applyBorder="1" applyAlignment="1">
      <alignment horizontal="center" vertical="center" wrapText="1"/>
    </xf>
    <xf numFmtId="0" fontId="23" fillId="19" borderId="114" xfId="0" applyFont="1" applyFill="1" applyBorder="1" applyAlignment="1">
      <alignment horizontal="center" vertical="center" wrapText="1"/>
    </xf>
    <xf numFmtId="0" fontId="23" fillId="19" borderId="108" xfId="0" applyFont="1" applyFill="1" applyBorder="1" applyAlignment="1">
      <alignment horizontal="center" vertical="center" wrapText="1"/>
    </xf>
    <xf numFmtId="0" fontId="23" fillId="19" borderId="109" xfId="0" applyFont="1" applyFill="1" applyBorder="1" applyAlignment="1">
      <alignment horizontal="center" vertical="center" wrapText="1"/>
    </xf>
    <xf numFmtId="41" fontId="23" fillId="19" borderId="131" xfId="0" applyNumberFormat="1" applyFont="1" applyFill="1" applyBorder="1" applyAlignment="1">
      <alignment horizontal="center" vertical="center"/>
    </xf>
    <xf numFmtId="41" fontId="23" fillId="19" borderId="6" xfId="0" applyNumberFormat="1" applyFont="1" applyFill="1" applyBorder="1" applyAlignment="1">
      <alignment horizontal="center" vertical="center"/>
    </xf>
    <xf numFmtId="41" fontId="23" fillId="19" borderId="132" xfId="0" applyNumberFormat="1" applyFont="1" applyFill="1" applyBorder="1" applyAlignment="1">
      <alignment horizontal="center" vertical="center"/>
    </xf>
    <xf numFmtId="41" fontId="23" fillId="19" borderId="133" xfId="0" applyNumberFormat="1" applyFont="1" applyFill="1" applyBorder="1" applyAlignment="1">
      <alignment horizontal="center" vertical="center" wrapText="1"/>
    </xf>
    <xf numFmtId="41" fontId="23" fillId="19" borderId="134" xfId="0" applyNumberFormat="1" applyFont="1" applyFill="1" applyBorder="1" applyAlignment="1">
      <alignment horizontal="center" vertical="center" wrapText="1"/>
    </xf>
    <xf numFmtId="41" fontId="23" fillId="19" borderId="135" xfId="0" applyNumberFormat="1" applyFont="1" applyFill="1" applyBorder="1" applyAlignment="1">
      <alignment horizontal="center" vertical="center" wrapText="1"/>
    </xf>
    <xf numFmtId="0" fontId="13" fillId="0" borderId="35" xfId="24" applyFont="1" applyFill="1" applyBorder="1" applyAlignment="1" applyProtection="1">
      <alignment horizontal="left" vertical="center"/>
    </xf>
    <xf numFmtId="0" fontId="26" fillId="19" borderId="35" xfId="0" applyFont="1" applyFill="1" applyBorder="1" applyAlignment="1" applyProtection="1">
      <alignment horizontal="left" vertical="center" wrapText="1"/>
    </xf>
    <xf numFmtId="0" fontId="13" fillId="0" borderId="55" xfId="24" applyFont="1" applyFill="1" applyBorder="1" applyAlignment="1" applyProtection="1">
      <alignment horizontal="left" vertical="center"/>
    </xf>
    <xf numFmtId="0" fontId="13" fillId="0" borderId="56" xfId="24" applyFont="1" applyFill="1" applyBorder="1" applyAlignment="1" applyProtection="1">
      <alignment horizontal="left" vertical="center"/>
    </xf>
    <xf numFmtId="0" fontId="13" fillId="0" borderId="57" xfId="24" applyFont="1" applyFill="1" applyBorder="1" applyAlignment="1" applyProtection="1">
      <alignment horizontal="left" vertical="center"/>
    </xf>
    <xf numFmtId="0" fontId="13" fillId="0" borderId="35" xfId="24"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16" fillId="0" borderId="60" xfId="0" applyFont="1" applyFill="1" applyBorder="1" applyAlignment="1" applyProtection="1">
      <alignment horizontal="center" wrapText="1"/>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26" fillId="19" borderId="58" xfId="0" applyFont="1" applyFill="1" applyBorder="1" applyAlignment="1" applyProtection="1">
      <alignment horizontal="left" vertical="center" wrapText="1"/>
    </xf>
    <xf numFmtId="0" fontId="13" fillId="0" borderId="55" xfId="24" applyFont="1" applyFill="1" applyBorder="1" applyAlignment="1" applyProtection="1">
      <alignment horizontal="left" vertical="center" wrapText="1"/>
    </xf>
    <xf numFmtId="0" fontId="16" fillId="0" borderId="98" xfId="0" applyFont="1" applyFill="1" applyBorder="1" applyAlignment="1" applyProtection="1">
      <alignment horizontal="center" wrapText="1"/>
    </xf>
    <xf numFmtId="0" fontId="27" fillId="0" borderId="0" xfId="0" applyFont="1" applyFill="1" applyAlignment="1" applyProtection="1">
      <alignment horizontal="left" vertical="top" wrapText="1"/>
    </xf>
    <xf numFmtId="0" fontId="31" fillId="19" borderId="99" xfId="24" applyFont="1" applyFill="1" applyBorder="1" applyAlignment="1" applyProtection="1">
      <alignment horizontal="right"/>
    </xf>
    <xf numFmtId="0" fontId="31" fillId="19" borderId="64" xfId="24" applyFont="1" applyFill="1" applyBorder="1" applyAlignment="1" applyProtection="1">
      <alignment horizontal="right"/>
    </xf>
    <xf numFmtId="0" fontId="27" fillId="0" borderId="8"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18" fillId="0" borderId="8"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3" fontId="26" fillId="19" borderId="12" xfId="24" applyNumberFormat="1" applyFont="1" applyFill="1" applyBorder="1" applyAlignment="1" applyProtection="1">
      <alignment horizontal="center" vertical="center" wrapText="1"/>
    </xf>
    <xf numFmtId="3" fontId="26" fillId="19" borderId="2" xfId="24" applyNumberFormat="1" applyFont="1" applyFill="1" applyBorder="1" applyAlignment="1" applyProtection="1">
      <alignment horizontal="center" vertical="center" wrapText="1"/>
    </xf>
    <xf numFmtId="1" fontId="26" fillId="19" borderId="12" xfId="24" applyNumberFormat="1" applyFont="1" applyFill="1" applyBorder="1" applyAlignment="1" applyProtection="1">
      <alignment horizontal="center" vertical="center" wrapText="1"/>
    </xf>
    <xf numFmtId="0" fontId="26" fillId="19" borderId="12" xfId="24" applyFont="1" applyFill="1" applyBorder="1" applyAlignment="1" applyProtection="1">
      <alignment horizontal="center" vertical="center"/>
    </xf>
    <xf numFmtId="3" fontId="23" fillId="19" borderId="12" xfId="24" applyNumberFormat="1" applyFont="1" applyFill="1" applyBorder="1" applyAlignment="1" applyProtection="1">
      <alignment horizontal="center" vertical="center" wrapText="1"/>
    </xf>
    <xf numFmtId="0" fontId="14" fillId="0" borderId="55" xfId="24" applyFont="1" applyFill="1" applyBorder="1" applyAlignment="1" applyProtection="1">
      <alignment horizontal="left" vertical="center"/>
    </xf>
    <xf numFmtId="0" fontId="14" fillId="0" borderId="56" xfId="24" applyFont="1" applyFill="1" applyBorder="1" applyAlignment="1" applyProtection="1">
      <alignment horizontal="left" vertical="center"/>
    </xf>
    <xf numFmtId="0" fontId="14" fillId="0" borderId="57" xfId="24" applyFont="1" applyFill="1" applyBorder="1" applyAlignment="1" applyProtection="1">
      <alignment horizontal="left" vertical="center"/>
    </xf>
    <xf numFmtId="0" fontId="14" fillId="0" borderId="35" xfId="24" applyFont="1" applyFill="1" applyBorder="1" applyAlignment="1" applyProtection="1">
      <alignment horizontal="left" vertical="center"/>
    </xf>
    <xf numFmtId="0" fontId="23" fillId="19" borderId="35" xfId="0" applyFont="1" applyFill="1" applyBorder="1" applyAlignment="1" applyProtection="1">
      <alignment horizontal="left" vertical="center" wrapText="1"/>
    </xf>
    <xf numFmtId="1" fontId="23" fillId="19" borderId="12" xfId="24" applyNumberFormat="1" applyFont="1" applyFill="1" applyBorder="1" applyAlignment="1" applyProtection="1">
      <alignment horizontal="center" vertical="center" wrapText="1"/>
    </xf>
    <xf numFmtId="0" fontId="23" fillId="19" borderId="58" xfId="0" applyFont="1" applyFill="1" applyBorder="1" applyAlignment="1" applyProtection="1">
      <alignment horizontal="left" vertical="center" wrapText="1"/>
    </xf>
    <xf numFmtId="3" fontId="23" fillId="19" borderId="2" xfId="24" applyNumberFormat="1" applyFont="1" applyFill="1" applyBorder="1" applyAlignment="1" applyProtection="1">
      <alignment horizontal="center" vertical="center" wrapText="1"/>
    </xf>
    <xf numFmtId="0" fontId="23" fillId="19" borderId="12" xfId="24" applyFont="1" applyFill="1" applyBorder="1" applyAlignment="1" applyProtection="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14" fillId="0" borderId="35" xfId="0" applyFont="1" applyFill="1" applyBorder="1" applyAlignment="1" applyProtection="1">
      <alignment horizontal="left" vertical="center" wrapText="1"/>
    </xf>
    <xf numFmtId="0" fontId="14" fillId="0" borderId="36" xfId="0" applyFont="1" applyFill="1" applyBorder="1" applyAlignment="1" applyProtection="1">
      <alignment horizontal="left" vertical="center" wrapText="1"/>
    </xf>
    <xf numFmtId="0" fontId="14" fillId="0" borderId="55" xfId="0" applyFont="1" applyFill="1" applyBorder="1" applyAlignment="1" applyProtection="1">
      <alignment horizontal="left" vertical="center" wrapText="1"/>
    </xf>
    <xf numFmtId="0" fontId="14" fillId="0" borderId="56" xfId="0" applyFont="1" applyFill="1" applyBorder="1" applyAlignment="1" applyProtection="1">
      <alignment horizontal="left" vertical="center" wrapText="1"/>
    </xf>
    <xf numFmtId="0" fontId="14" fillId="0" borderId="57"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28" fillId="19" borderId="99" xfId="24" applyFont="1" applyFill="1" applyBorder="1" applyAlignment="1" applyProtection="1">
      <alignment horizontal="right"/>
    </xf>
    <xf numFmtId="0" fontId="28" fillId="19" borderId="64" xfId="24" applyFont="1" applyFill="1" applyBorder="1" applyAlignment="1" applyProtection="1">
      <alignment horizontal="right"/>
    </xf>
    <xf numFmtId="0" fontId="15" fillId="0" borderId="98" xfId="0" applyFont="1" applyFill="1" applyBorder="1" applyAlignment="1" applyProtection="1">
      <alignment horizontal="center" vertical="center"/>
    </xf>
    <xf numFmtId="49" fontId="23" fillId="19" borderId="122" xfId="0" applyNumberFormat="1" applyFont="1" applyFill="1" applyBorder="1" applyAlignment="1" applyProtection="1">
      <alignment horizontal="center" vertical="center"/>
    </xf>
    <xf numFmtId="49" fontId="23" fillId="19" borderId="123" xfId="0" applyNumberFormat="1" applyFont="1" applyFill="1" applyBorder="1" applyAlignment="1" applyProtection="1">
      <alignment horizontal="center" vertical="center"/>
    </xf>
    <xf numFmtId="49" fontId="23" fillId="19" borderId="124" xfId="0" applyNumberFormat="1" applyFont="1" applyFill="1" applyBorder="1" applyAlignment="1" applyProtection="1">
      <alignment horizontal="center" vertical="center"/>
    </xf>
    <xf numFmtId="49" fontId="23" fillId="19" borderId="125"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xf>
    <xf numFmtId="0" fontId="19" fillId="0" borderId="1"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19" fillId="0" borderId="110" xfId="0"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9" fillId="0" borderId="111" xfId="0" applyFont="1" applyFill="1" applyBorder="1" applyAlignment="1" applyProtection="1">
      <alignment horizontal="center" vertical="center"/>
    </xf>
    <xf numFmtId="0" fontId="16" fillId="14" borderId="54" xfId="0" applyFont="1" applyFill="1" applyBorder="1" applyAlignment="1" applyProtection="1">
      <alignment horizontal="left" vertical="center" wrapText="1"/>
    </xf>
    <xf numFmtId="0" fontId="16" fillId="14" borderId="75" xfId="0" applyFont="1" applyFill="1" applyBorder="1" applyAlignment="1" applyProtection="1">
      <alignment horizontal="left" vertical="center" wrapText="1"/>
    </xf>
    <xf numFmtId="0" fontId="16" fillId="14" borderId="71" xfId="0" applyFont="1" applyFill="1" applyBorder="1" applyAlignment="1" applyProtection="1">
      <alignment horizontal="left" vertical="center" wrapText="1"/>
    </xf>
    <xf numFmtId="0" fontId="20" fillId="19" borderId="54" xfId="0" applyFont="1" applyFill="1" applyBorder="1" applyAlignment="1" applyProtection="1">
      <alignment horizontal="left" vertical="center" wrapText="1"/>
    </xf>
    <xf numFmtId="0" fontId="20" fillId="19" borderId="75" xfId="0" applyFont="1" applyFill="1" applyBorder="1" applyAlignment="1" applyProtection="1">
      <alignment horizontal="left" vertical="center" wrapText="1"/>
    </xf>
    <xf numFmtId="0" fontId="20" fillId="19" borderId="71" xfId="0" applyFont="1" applyFill="1" applyBorder="1" applyAlignment="1" applyProtection="1">
      <alignment horizontal="left" vertical="center" wrapText="1"/>
    </xf>
    <xf numFmtId="0" fontId="28" fillId="19" borderId="126" xfId="0" applyFont="1" applyFill="1" applyBorder="1" applyAlignment="1" applyProtection="1">
      <alignment horizontal="right" vertical="center" wrapText="1"/>
    </xf>
    <xf numFmtId="0" fontId="28" fillId="19" borderId="127" xfId="0" applyFont="1" applyFill="1" applyBorder="1" applyAlignment="1" applyProtection="1">
      <alignment horizontal="right" vertical="center" wrapText="1"/>
    </xf>
    <xf numFmtId="0" fontId="28" fillId="19" borderId="128" xfId="0" applyFont="1" applyFill="1" applyBorder="1" applyAlignment="1" applyProtection="1">
      <alignment horizontal="right" vertical="center" wrapText="1"/>
    </xf>
    <xf numFmtId="0" fontId="18" fillId="0" borderId="16"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49" fontId="20" fillId="19" borderId="96" xfId="0" applyNumberFormat="1" applyFont="1" applyFill="1" applyBorder="1" applyAlignment="1" applyProtection="1">
      <alignment horizontal="center" vertical="center"/>
    </xf>
    <xf numFmtId="49" fontId="20" fillId="19" borderId="92" xfId="0" applyNumberFormat="1" applyFont="1" applyFill="1" applyBorder="1" applyAlignment="1" applyProtection="1">
      <alignment horizontal="center" vertical="center"/>
    </xf>
    <xf numFmtId="49" fontId="20" fillId="19" borderId="91"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24" borderId="2" xfId="0" applyFont="1" applyFill="1" applyBorder="1" applyAlignment="1" applyProtection="1">
      <alignment horizontal="center" vertical="center" wrapText="1"/>
    </xf>
    <xf numFmtId="0" fontId="33" fillId="24" borderId="3" xfId="0" applyFont="1" applyFill="1" applyBorder="1" applyAlignment="1" applyProtection="1">
      <alignment horizontal="center" vertical="center" wrapText="1"/>
    </xf>
    <xf numFmtId="37" fontId="20" fillId="19" borderId="102" xfId="0" applyNumberFormat="1" applyFont="1" applyFill="1" applyBorder="1" applyAlignment="1" applyProtection="1">
      <alignment horizontal="left" vertical="center"/>
    </xf>
    <xf numFmtId="37" fontId="20" fillId="19" borderId="105" xfId="0" applyNumberFormat="1" applyFont="1" applyFill="1" applyBorder="1" applyAlignment="1" applyProtection="1">
      <alignment horizontal="left" vertical="center"/>
    </xf>
    <xf numFmtId="37" fontId="20" fillId="19" borderId="102" xfId="0" applyNumberFormat="1" applyFont="1" applyFill="1" applyBorder="1" applyAlignment="1" applyProtection="1">
      <alignment horizontal="left" vertical="center" wrapText="1"/>
    </xf>
    <xf numFmtId="37" fontId="20" fillId="19" borderId="105" xfId="0" applyNumberFormat="1" applyFont="1" applyFill="1" applyBorder="1" applyAlignment="1" applyProtection="1">
      <alignment horizontal="left" vertical="center" wrapText="1"/>
    </xf>
    <xf numFmtId="0" fontId="33" fillId="0" borderId="17" xfId="0" applyFont="1" applyBorder="1" applyAlignment="1" applyProtection="1">
      <alignment horizontal="left"/>
    </xf>
    <xf numFmtId="37" fontId="12" fillId="14" borderId="12" xfId="0" applyNumberFormat="1" applyFont="1" applyFill="1" applyBorder="1" applyAlignment="1" applyProtection="1">
      <alignment horizontal="right" vertical="center" wrapText="1"/>
      <protection locked="0"/>
    </xf>
    <xf numFmtId="37" fontId="12" fillId="14" borderId="22" xfId="0" applyNumberFormat="1" applyFont="1" applyFill="1" applyBorder="1" applyAlignment="1" applyProtection="1">
      <alignment horizontal="right" vertical="center" wrapText="1"/>
      <protection locked="0"/>
    </xf>
    <xf numFmtId="3" fontId="12" fillId="0" borderId="15" xfId="0" applyNumberFormat="1" applyFont="1" applyBorder="1" applyAlignment="1">
      <alignment horizontal="center"/>
    </xf>
    <xf numFmtId="0" fontId="12" fillId="0" borderId="15" xfId="0" applyFont="1" applyBorder="1" applyAlignment="1">
      <alignment horizontal="center"/>
    </xf>
    <xf numFmtId="37" fontId="12" fillId="0" borderId="12" xfId="0" applyNumberFormat="1" applyFont="1" applyFill="1" applyBorder="1" applyAlignment="1" applyProtection="1">
      <alignment horizontal="right" vertical="center" wrapText="1"/>
      <protection locked="0"/>
    </xf>
    <xf numFmtId="0" fontId="12" fillId="0" borderId="27"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vertical="center" wrapText="1"/>
      <protection locked="0"/>
    </xf>
    <xf numFmtId="169" fontId="12" fillId="0" borderId="12" xfId="0" applyNumberFormat="1" applyFont="1" applyFill="1" applyBorder="1" applyAlignment="1" applyProtection="1">
      <alignment horizontal="center" vertical="center"/>
      <protection locked="0"/>
    </xf>
    <xf numFmtId="37" fontId="12" fillId="0" borderId="2" xfId="23" applyNumberFormat="1" applyFont="1" applyFill="1" applyBorder="1" applyAlignment="1" applyProtection="1">
      <alignment horizontal="right" vertical="center"/>
      <protection locked="0"/>
    </xf>
    <xf numFmtId="37" fontId="12" fillId="0" borderId="1" xfId="23" applyNumberFormat="1" applyFont="1" applyFill="1" applyBorder="1" applyAlignment="1" applyProtection="1">
      <alignment horizontal="right" vertical="center"/>
      <protection locked="0"/>
    </xf>
    <xf numFmtId="37" fontId="12" fillId="0" borderId="3" xfId="23" applyNumberFormat="1" applyFont="1" applyFill="1" applyBorder="1" applyAlignment="1" applyProtection="1">
      <alignment horizontal="right" vertical="center"/>
      <protection locked="0"/>
    </xf>
    <xf numFmtId="37" fontId="12" fillId="0" borderId="2" xfId="0" applyNumberFormat="1" applyFont="1" applyFill="1" applyBorder="1" applyAlignment="1" applyProtection="1">
      <alignment horizontal="right" vertical="center" wrapText="1"/>
      <protection locked="0"/>
    </xf>
    <xf numFmtId="37" fontId="12" fillId="0" borderId="1" xfId="0" applyNumberFormat="1" applyFont="1" applyFill="1" applyBorder="1" applyAlignment="1" applyProtection="1">
      <alignment horizontal="right" vertical="center" wrapText="1"/>
      <protection locked="0"/>
    </xf>
    <xf numFmtId="37" fontId="12" fillId="0" borderId="3" xfId="0" applyNumberFormat="1" applyFont="1" applyFill="1" applyBorder="1" applyAlignment="1" applyProtection="1">
      <alignment horizontal="right" vertical="center" wrapText="1"/>
      <protection locked="0"/>
    </xf>
    <xf numFmtId="37" fontId="12" fillId="14" borderId="2" xfId="0" applyNumberFormat="1" applyFont="1" applyFill="1" applyBorder="1" applyAlignment="1" applyProtection="1">
      <alignment horizontal="right" vertical="center" wrapText="1"/>
      <protection locked="0"/>
    </xf>
    <xf numFmtId="37" fontId="12" fillId="14" borderId="1" xfId="0" applyNumberFormat="1" applyFont="1" applyFill="1" applyBorder="1" applyAlignment="1" applyProtection="1">
      <alignment horizontal="right" vertical="center" wrapText="1"/>
      <protection locked="0"/>
    </xf>
    <xf numFmtId="37" fontId="12" fillId="14" borderId="3" xfId="0" applyNumberFormat="1" applyFont="1" applyFill="1" applyBorder="1" applyAlignment="1" applyProtection="1">
      <alignment horizontal="right" vertical="center" wrapText="1"/>
      <protection locked="0"/>
    </xf>
    <xf numFmtId="0" fontId="20" fillId="17" borderId="8"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wrapText="1"/>
    </xf>
    <xf numFmtId="0" fontId="20" fillId="17" borderId="9" xfId="0" applyFont="1" applyFill="1" applyBorder="1" applyAlignment="1" applyProtection="1">
      <alignment horizontal="center" vertical="center" wrapText="1"/>
    </xf>
    <xf numFmtId="0" fontId="20" fillId="17" borderId="10" xfId="0" applyFont="1" applyFill="1" applyBorder="1" applyAlignment="1" applyProtection="1">
      <alignment horizontal="center" vertical="center" wrapText="1"/>
    </xf>
    <xf numFmtId="0" fontId="20" fillId="17" borderId="17" xfId="0" applyFont="1" applyFill="1" applyBorder="1" applyAlignment="1" applyProtection="1">
      <alignment horizontal="center" vertical="center" wrapText="1"/>
    </xf>
    <xf numFmtId="0" fontId="20" fillId="17" borderId="11"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xf>
    <xf numFmtId="0" fontId="20" fillId="17" borderId="9" xfId="0" applyFont="1" applyFill="1" applyBorder="1" applyAlignment="1" applyProtection="1">
      <alignment horizontal="center" vertical="center"/>
    </xf>
    <xf numFmtId="0" fontId="20" fillId="17" borderId="10" xfId="0" applyFont="1" applyFill="1" applyBorder="1" applyAlignment="1" applyProtection="1">
      <alignment horizontal="center" vertical="center"/>
    </xf>
    <xf numFmtId="0" fontId="20" fillId="17" borderId="17" xfId="0" applyFont="1" applyFill="1" applyBorder="1" applyAlignment="1" applyProtection="1">
      <alignment horizontal="center" vertical="center"/>
    </xf>
    <xf numFmtId="0" fontId="20" fillId="17" borderId="11" xfId="0" applyFont="1" applyFill="1" applyBorder="1" applyAlignment="1" applyProtection="1">
      <alignment horizontal="center" vertical="center"/>
    </xf>
    <xf numFmtId="0" fontId="20" fillId="17" borderId="16" xfId="0" applyFont="1" applyFill="1" applyBorder="1" applyAlignment="1" applyProtection="1">
      <alignment horizontal="center"/>
    </xf>
    <xf numFmtId="0" fontId="20" fillId="17" borderId="6" xfId="0" applyFont="1" applyFill="1" applyBorder="1" applyAlignment="1" applyProtection="1">
      <alignment horizontal="center"/>
    </xf>
    <xf numFmtId="0" fontId="20" fillId="17" borderId="7" xfId="0" applyFont="1" applyFill="1" applyBorder="1" applyAlignment="1" applyProtection="1">
      <alignment horizontal="center"/>
    </xf>
    <xf numFmtId="0" fontId="20" fillId="17" borderId="8" xfId="0" applyFont="1" applyFill="1" applyBorder="1" applyAlignment="1" applyProtection="1">
      <alignment horizontal="center" vertical="center"/>
    </xf>
    <xf numFmtId="0" fontId="20" fillId="17" borderId="19" xfId="0" applyFont="1" applyFill="1" applyBorder="1" applyAlignment="1" applyProtection="1">
      <alignment horizontal="center" vertical="center"/>
    </xf>
    <xf numFmtId="0" fontId="20" fillId="17" borderId="10" xfId="0" applyFont="1" applyFill="1" applyBorder="1" applyAlignment="1" applyProtection="1">
      <alignment horizontal="center" wrapText="1"/>
    </xf>
    <xf numFmtId="0" fontId="20" fillId="17" borderId="17" xfId="0" applyFont="1" applyFill="1" applyBorder="1" applyAlignment="1" applyProtection="1">
      <alignment horizontal="center" wrapText="1"/>
    </xf>
    <xf numFmtId="0" fontId="20" fillId="17" borderId="11" xfId="0" applyFont="1" applyFill="1" applyBorder="1" applyAlignment="1" applyProtection="1">
      <alignment horizontal="center" wrapText="1"/>
    </xf>
    <xf numFmtId="0" fontId="18" fillId="0" borderId="3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20" fillId="17" borderId="27" xfId="0" applyFont="1" applyFill="1" applyBorder="1" applyAlignment="1" applyProtection="1">
      <alignment horizontal="center" vertical="center"/>
    </xf>
    <xf numFmtId="0" fontId="20" fillId="17" borderId="12" xfId="0" applyFont="1" applyFill="1" applyBorder="1" applyAlignment="1" applyProtection="1">
      <alignment horizontal="center" vertical="center"/>
    </xf>
    <xf numFmtId="0" fontId="20" fillId="17" borderId="12" xfId="0" applyFont="1" applyFill="1" applyBorder="1" applyAlignment="1" applyProtection="1">
      <alignment horizontal="center" vertical="center" wrapText="1"/>
    </xf>
    <xf numFmtId="0" fontId="20" fillId="17" borderId="2" xfId="0" applyFont="1" applyFill="1" applyBorder="1" applyAlignment="1" applyProtection="1">
      <alignment horizontal="center" vertical="center" wrapText="1"/>
    </xf>
    <xf numFmtId="0" fontId="20" fillId="17" borderId="16" xfId="0" applyFont="1" applyFill="1" applyBorder="1" applyAlignment="1" applyProtection="1">
      <alignment horizontal="center" vertical="center" wrapText="1"/>
    </xf>
    <xf numFmtId="0" fontId="20" fillId="17" borderId="6" xfId="0" applyFont="1" applyFill="1" applyBorder="1" applyAlignment="1" applyProtection="1">
      <alignment horizontal="center" vertical="center" wrapText="1"/>
    </xf>
    <xf numFmtId="0" fontId="20" fillId="17" borderId="7" xfId="0" applyFont="1" applyFill="1" applyBorder="1" applyAlignment="1" applyProtection="1">
      <alignment horizontal="center" vertical="center" wrapText="1"/>
    </xf>
    <xf numFmtId="0" fontId="20" fillId="17" borderId="33" xfId="0" applyFont="1" applyFill="1" applyBorder="1" applyAlignment="1" applyProtection="1">
      <alignment horizontal="center" vertical="center" wrapText="1"/>
    </xf>
    <xf numFmtId="0" fontId="20" fillId="17" borderId="5" xfId="0"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49" fontId="18" fillId="0" borderId="2"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horizontal="left" vertical="center" wrapText="1"/>
    </xf>
    <xf numFmtId="49" fontId="18" fillId="0" borderId="3" xfId="0" applyNumberFormat="1" applyFont="1" applyFill="1" applyBorder="1" applyAlignment="1" applyProtection="1">
      <alignment horizontal="left" vertical="center" wrapText="1"/>
    </xf>
    <xf numFmtId="169" fontId="12" fillId="0" borderId="0" xfId="23"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0" fontId="12" fillId="0" borderId="29"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37" fontId="12" fillId="0" borderId="12" xfId="23" applyNumberFormat="1" applyFont="1" applyFill="1" applyBorder="1" applyAlignment="1" applyProtection="1">
      <alignment horizontal="right" vertical="center"/>
      <protection locked="0"/>
    </xf>
    <xf numFmtId="37" fontId="12" fillId="0" borderId="119" xfId="0" applyNumberFormat="1" applyFont="1" applyFill="1" applyBorder="1" applyAlignment="1" applyProtection="1">
      <alignment horizontal="right" vertical="center" wrapText="1"/>
      <protection locked="0"/>
    </xf>
    <xf numFmtId="37" fontId="12" fillId="0" borderId="120" xfId="0" applyNumberFormat="1" applyFont="1" applyFill="1" applyBorder="1" applyAlignment="1" applyProtection="1">
      <alignment horizontal="right" vertical="center" wrapText="1"/>
      <protection locked="0"/>
    </xf>
    <xf numFmtId="37" fontId="12" fillId="0" borderId="121" xfId="0" applyNumberFormat="1" applyFont="1" applyFill="1" applyBorder="1" applyAlignment="1" applyProtection="1">
      <alignment horizontal="right" vertical="center" wrapText="1"/>
      <protection locked="0"/>
    </xf>
    <xf numFmtId="37" fontId="12" fillId="0" borderId="116" xfId="0" applyNumberFormat="1" applyFont="1" applyFill="1" applyBorder="1" applyAlignment="1" applyProtection="1">
      <alignment horizontal="right" vertical="center" wrapText="1"/>
      <protection locked="0"/>
    </xf>
    <xf numFmtId="37" fontId="12" fillId="0" borderId="117" xfId="0" applyNumberFormat="1" applyFont="1" applyFill="1" applyBorder="1" applyAlignment="1" applyProtection="1">
      <alignment horizontal="right" vertical="center" wrapText="1"/>
      <protection locked="0"/>
    </xf>
    <xf numFmtId="37" fontId="12" fillId="0" borderId="118" xfId="0" applyNumberFormat="1" applyFont="1" applyFill="1" applyBorder="1" applyAlignment="1" applyProtection="1">
      <alignment horizontal="right" vertical="center" wrapText="1"/>
      <protection locked="0"/>
    </xf>
    <xf numFmtId="0" fontId="12" fillId="0" borderId="115"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3" fontId="12" fillId="0" borderId="0" xfId="0" applyNumberFormat="1" applyFont="1" applyAlignment="1">
      <alignment horizontal="center"/>
    </xf>
    <xf numFmtId="0" fontId="12" fillId="0" borderId="0" xfId="0" applyFont="1" applyAlignment="1">
      <alignment horizontal="center"/>
    </xf>
    <xf numFmtId="37" fontId="12" fillId="0" borderId="18" xfId="0" applyNumberFormat="1" applyFont="1" applyFill="1" applyBorder="1" applyAlignment="1" applyProtection="1">
      <alignment horizontal="right" vertical="center" wrapText="1"/>
      <protection locked="0"/>
    </xf>
    <xf numFmtId="37" fontId="12" fillId="14" borderId="18" xfId="0" applyNumberFormat="1" applyFont="1" applyFill="1" applyBorder="1" applyAlignment="1" applyProtection="1">
      <alignment horizontal="right" vertical="center" wrapText="1"/>
      <protection locked="0"/>
    </xf>
    <xf numFmtId="37" fontId="12" fillId="14" borderId="28" xfId="0" applyNumberFormat="1" applyFont="1" applyFill="1" applyBorder="1" applyAlignment="1" applyProtection="1">
      <alignment horizontal="right" vertical="center" wrapText="1"/>
      <protection locked="0"/>
    </xf>
    <xf numFmtId="0" fontId="12" fillId="0" borderId="18" xfId="0" applyFont="1" applyFill="1" applyBorder="1" applyAlignment="1" applyProtection="1">
      <alignment horizontal="left" vertical="top" wrapText="1"/>
      <protection locked="0"/>
    </xf>
    <xf numFmtId="37" fontId="10" fillId="17" borderId="20" xfId="0" applyNumberFormat="1" applyFont="1" applyFill="1" applyBorder="1" applyAlignment="1" applyProtection="1">
      <alignment horizontal="right" vertical="center" wrapText="1"/>
      <protection locked="0"/>
    </xf>
    <xf numFmtId="37" fontId="10" fillId="17" borderId="21" xfId="0" applyNumberFormat="1" applyFont="1" applyFill="1" applyBorder="1" applyAlignment="1" applyProtection="1">
      <alignment horizontal="right" vertical="center" wrapText="1"/>
      <protection locked="0"/>
    </xf>
    <xf numFmtId="37" fontId="12" fillId="14" borderId="13" xfId="0" applyNumberFormat="1" applyFont="1" applyFill="1" applyBorder="1" applyAlignment="1" applyProtection="1">
      <alignment horizontal="right" vertical="center" wrapText="1"/>
      <protection locked="0"/>
    </xf>
    <xf numFmtId="37" fontId="12" fillId="14" borderId="23" xfId="0" applyNumberFormat="1" applyFont="1" applyFill="1" applyBorder="1" applyAlignment="1" applyProtection="1">
      <alignment horizontal="right" vertical="center" wrapText="1"/>
      <protection locked="0"/>
    </xf>
    <xf numFmtId="37" fontId="12" fillId="14" borderId="14" xfId="0" applyNumberFormat="1" applyFont="1" applyFill="1" applyBorder="1" applyAlignment="1" applyProtection="1">
      <alignment horizontal="right" vertical="center" wrapText="1"/>
      <protection locked="0"/>
    </xf>
    <xf numFmtId="0" fontId="10" fillId="17" borderId="24" xfId="0" applyFont="1" applyFill="1" applyBorder="1" applyAlignment="1" applyProtection="1">
      <alignment horizontal="right" vertical="center" wrapText="1"/>
      <protection locked="0"/>
    </xf>
    <xf numFmtId="0" fontId="10" fillId="17" borderId="25" xfId="0" applyFont="1" applyFill="1" applyBorder="1" applyAlignment="1" applyProtection="1">
      <alignment horizontal="right" vertical="center" wrapText="1"/>
      <protection locked="0"/>
    </xf>
    <xf numFmtId="0" fontId="10" fillId="17" borderId="26" xfId="0" applyFont="1" applyFill="1" applyBorder="1" applyAlignment="1" applyProtection="1">
      <alignment horizontal="right" vertical="center" wrapText="1"/>
      <protection locked="0"/>
    </xf>
    <xf numFmtId="169" fontId="10" fillId="17" borderId="20" xfId="0" applyNumberFormat="1" applyFont="1" applyFill="1" applyBorder="1" applyAlignment="1" applyProtection="1">
      <alignment horizontal="center" vertical="center"/>
      <protection locked="0"/>
    </xf>
    <xf numFmtId="37" fontId="10" fillId="17" borderId="20" xfId="23" applyNumberFormat="1" applyFont="1" applyFill="1" applyBorder="1" applyAlignment="1" applyProtection="1">
      <alignment horizontal="right" vertical="center"/>
      <protection locked="0"/>
    </xf>
    <xf numFmtId="37" fontId="12" fillId="0" borderId="13" xfId="23" applyNumberFormat="1" applyFont="1" applyFill="1" applyBorder="1" applyAlignment="1" applyProtection="1">
      <alignment horizontal="right" vertical="center"/>
      <protection locked="0"/>
    </xf>
    <xf numFmtId="37" fontId="12" fillId="0" borderId="23" xfId="23" applyNumberFormat="1" applyFont="1" applyFill="1" applyBorder="1" applyAlignment="1" applyProtection="1">
      <alignment horizontal="right" vertical="center"/>
      <protection locked="0"/>
    </xf>
    <xf numFmtId="37" fontId="12" fillId="0" borderId="14" xfId="23" applyNumberFormat="1" applyFont="1" applyFill="1" applyBorder="1" applyAlignment="1" applyProtection="1">
      <alignment horizontal="right" vertical="center"/>
      <protection locked="0"/>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ual"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25000</c:v>
                </c:pt>
                <c:pt idx="1">
                  <c:v>2377500</c:v>
                </c:pt>
                <c:pt idx="2">
                  <c:v>0</c:v>
                </c:pt>
              </c:numCache>
            </c:numRef>
          </c:val>
          <c:extLst xmlns:c16r2="http://schemas.microsoft.com/office/drawing/2015/06/chart">
            <c:ext xmlns:c16="http://schemas.microsoft.com/office/drawing/2014/chart" uri="{C3380CC4-5D6E-409C-BE32-E72D297353CC}">
              <c16:uniqueId val="{00000002-B4BD-4C7A-94D7-F55A22D85AC2}"/>
            </c:ext>
          </c:extLst>
        </c:ser>
        <c:gapWidth val="18"/>
        <c:overlap val="90"/>
        <c:axId val="81730176"/>
        <c:axId val="108690048"/>
      </c:barChart>
      <c:catAx>
        <c:axId val="81730176"/>
        <c:scaling>
          <c:orientation val="minMax"/>
        </c:scaling>
        <c:axPos val="b"/>
        <c:numFmt formatCode="General" sourceLinked="1"/>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108690048"/>
        <c:crosses val="autoZero"/>
        <c:auto val="1"/>
        <c:lblAlgn val="ctr"/>
        <c:lblOffset val="100"/>
      </c:catAx>
      <c:valAx>
        <c:axId val="108690048"/>
        <c:scaling>
          <c:orientation val="minMax"/>
        </c:scaling>
        <c:delete val="1"/>
        <c:axPos val="l"/>
        <c:majorGridlines/>
        <c:numFmt formatCode="#,##0" sourceLinked="1"/>
        <c:tickLblPos val="nextTo"/>
        <c:crossAx val="81730176"/>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 #,##0_-;_-* "-"_-;_-@_-</c:formatCode>
                <c:ptCount val="7"/>
                <c:pt idx="0">
                  <c:v>1955000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gapWidth val="55"/>
        <c:gapDepth val="55"/>
        <c:shape val="cylinder"/>
        <c:axId val="113146112"/>
        <c:axId val="115003392"/>
        <c:axId val="0"/>
      </c:bar3DChart>
      <c:catAx>
        <c:axId val="113146112"/>
        <c:scaling>
          <c:orientation val="minMax"/>
        </c:scaling>
        <c:axPos val="l"/>
        <c:numFmt formatCode="General" sourceLinked="1"/>
        <c:maj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115003392"/>
        <c:crosses val="autoZero"/>
        <c:auto val="1"/>
        <c:lblAlgn val="ctr"/>
        <c:lblOffset val="100"/>
      </c:catAx>
      <c:valAx>
        <c:axId val="115003392"/>
        <c:scaling>
          <c:orientation val="minMax"/>
        </c:scaling>
        <c:axPos val="b"/>
        <c:majorGridlines/>
        <c:numFmt formatCode="_-* #,##0_-;\-* #,##0_-;_-* &quot;-&quot;_-;_-@_-" sourceLinked="1"/>
        <c:majorTickMark val="none"/>
        <c:tickLblPos val="nextTo"/>
        <c:txPr>
          <a:bodyPr/>
          <a:lstStyle/>
          <a:p>
            <a:pPr>
              <a:defRPr lang="es-ES"/>
            </a:pPr>
            <a:endParaRPr lang="es-MX"/>
          </a:p>
        </c:txPr>
        <c:crossAx val="113146112"/>
        <c:crosses val="autoZero"/>
        <c:crossBetween val="between"/>
      </c:valAx>
      <c:spPr>
        <a:noFill/>
        <a:ln w="25400">
          <a:noFill/>
        </a:ln>
      </c:spPr>
    </c:plotArea>
    <c:legend>
      <c:legendPos val="r"/>
      <c:txPr>
        <a:bodyPr/>
        <a:lstStyle/>
        <a:p>
          <a:pPr>
            <a:defRPr lang="es-ES"/>
          </a:pPr>
          <a:endParaRPr lang="es-MX"/>
        </a:p>
      </c:txPr>
    </c:legend>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val>
            <c:numRef>
              <c:f>'PROYECCIONES INGRESOS'!$C$93:$C$95</c:f>
              <c:numCache>
                <c:formatCode>_-* #,##0_-;\-* #,##0_-;_-* "-"_-;_-@_-</c:formatCode>
                <c:ptCount val="3"/>
                <c:pt idx="0">
                  <c:v>0</c:v>
                </c:pt>
                <c:pt idx="1">
                  <c:v>447500</c:v>
                </c:pt>
                <c:pt idx="2">
                  <c:v>0</c:v>
                </c:pt>
              </c:numCache>
            </c:numRef>
          </c:val>
          <c:extLst xmlns:c16r2="http://schemas.microsoft.com/office/drawing/2015/06/chart">
            <c:ext xmlns:c16="http://schemas.microsoft.com/office/drawing/2014/chart" uri="{C3380CC4-5D6E-409C-BE32-E72D297353CC}">
              <c16:uniqueId val="{00000008-0D57-4D3F-9229-73B096ED73F7}"/>
            </c:ext>
          </c:extLst>
        </c:ser>
        <c:gapWidth val="55"/>
        <c:gapDepth val="55"/>
        <c:shape val="cylinder"/>
        <c:axId val="112961792"/>
        <c:axId val="112963584"/>
        <c:axId val="0"/>
      </c:bar3DChart>
      <c:catAx>
        <c:axId val="112961792"/>
        <c:scaling>
          <c:orientation val="minMax"/>
        </c:scaling>
        <c:delete val="1"/>
        <c:axPos val="l"/>
        <c:numFmt formatCode="General" sourceLinked="1"/>
        <c:majorTickMark val="none"/>
        <c:tickLblPos val="nextTo"/>
        <c:crossAx val="112963584"/>
        <c:crosses val="autoZero"/>
        <c:auto val="1"/>
        <c:lblAlgn val="ctr"/>
        <c:lblOffset val="100"/>
      </c:catAx>
      <c:valAx>
        <c:axId val="112963584"/>
        <c:scaling>
          <c:orientation val="minMax"/>
        </c:scaling>
        <c:axPos val="b"/>
        <c:majorGridlines/>
        <c:numFmt formatCode="General" sourceLinked="1"/>
        <c:majorTickMark val="none"/>
        <c:tickLblPos val="nextTo"/>
        <c:txPr>
          <a:bodyPr/>
          <a:lstStyle/>
          <a:p>
            <a:pPr>
              <a:defRPr lang="es-ES"/>
            </a:pPr>
            <a:endParaRPr lang="es-MX"/>
          </a:p>
        </c:txPr>
        <c:crossAx val="112961792"/>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2391500</c:v>
                </c:pt>
                <c:pt idx="1">
                  <c:v>11000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gapWidth val="18"/>
        <c:overlap val="90"/>
        <c:axId val="112997120"/>
        <c:axId val="112998656"/>
      </c:barChart>
      <c:catAx>
        <c:axId val="112997120"/>
        <c:scaling>
          <c:orientation val="minMax"/>
        </c:scaling>
        <c:axPos val="b"/>
        <c:numFmt formatCode="General" sourceLinked="1"/>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112998656"/>
        <c:crosses val="autoZero"/>
        <c:auto val="1"/>
        <c:lblAlgn val="ctr"/>
        <c:lblOffset val="100"/>
      </c:catAx>
      <c:valAx>
        <c:axId val="112998656"/>
        <c:scaling>
          <c:orientation val="minMax"/>
        </c:scaling>
        <c:delete val="1"/>
        <c:axPos val="l"/>
        <c:majorGridlines/>
        <c:numFmt formatCode="#,##0" sourceLinked="1"/>
        <c:tickLblPos val="nextTo"/>
        <c:crossAx val="112997120"/>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1:D765"/>
  <sheetViews>
    <sheetView topLeftCell="A106" zoomScale="110" zoomScaleNormal="110" workbookViewId="0">
      <selection activeCell="C118" sqref="C118"/>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3" t="s">
        <v>898</v>
      </c>
      <c r="B1" s="414"/>
      <c r="C1" s="414"/>
    </row>
    <row r="2" spans="1:4" s="68" customFormat="1" ht="28.5" customHeight="1">
      <c r="A2" s="415" t="s">
        <v>1136</v>
      </c>
      <c r="B2" s="416"/>
      <c r="C2" s="417"/>
      <c r="D2" s="126"/>
    </row>
    <row r="3" spans="1:4" s="73" customFormat="1" ht="22.5" customHeight="1">
      <c r="A3" s="418" t="s">
        <v>104</v>
      </c>
      <c r="B3" s="420" t="s">
        <v>3</v>
      </c>
      <c r="C3" s="422" t="s">
        <v>105</v>
      </c>
      <c r="D3" s="127"/>
    </row>
    <row r="4" spans="1:4" s="73" customFormat="1" ht="15" customHeight="1">
      <c r="A4" s="419"/>
      <c r="B4" s="421"/>
      <c r="C4" s="423"/>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917</v>
      </c>
      <c r="B8" s="263" t="s">
        <v>918</v>
      </c>
      <c r="C8" s="272"/>
      <c r="D8" s="204"/>
    </row>
    <row r="9" spans="1:4" s="189" customFormat="1" ht="25.5" customHeight="1">
      <c r="A9" s="317">
        <v>1.2</v>
      </c>
      <c r="B9" s="318" t="s">
        <v>107</v>
      </c>
      <c r="C9" s="319">
        <f>SUM(C10:C12)</f>
        <v>0</v>
      </c>
      <c r="D9" s="188"/>
    </row>
    <row r="10" spans="1:4" s="205" customFormat="1" ht="25.5" customHeight="1">
      <c r="A10" s="262" t="s">
        <v>919</v>
      </c>
      <c r="B10" s="263" t="s">
        <v>920</v>
      </c>
      <c r="C10" s="272"/>
      <c r="D10" s="204"/>
    </row>
    <row r="11" spans="1:4" s="205" customFormat="1" ht="25.5" customHeight="1">
      <c r="A11" s="262" t="s">
        <v>921</v>
      </c>
      <c r="B11" s="263" t="s">
        <v>922</v>
      </c>
      <c r="C11" s="272"/>
      <c r="D11" s="204"/>
    </row>
    <row r="12" spans="1:4" s="205" customFormat="1" ht="25.5" customHeight="1">
      <c r="A12" s="262" t="s">
        <v>923</v>
      </c>
      <c r="B12" s="263" t="s">
        <v>924</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925</v>
      </c>
      <c r="B18" s="263" t="s">
        <v>926</v>
      </c>
      <c r="C18" s="272"/>
      <c r="D18" s="204"/>
    </row>
    <row r="19" spans="1:4" s="205" customFormat="1" ht="25.5" customHeight="1">
      <c r="A19" s="262" t="s">
        <v>927</v>
      </c>
      <c r="B19" s="264" t="s">
        <v>928</v>
      </c>
      <c r="C19" s="272"/>
      <c r="D19" s="204"/>
    </row>
    <row r="20" spans="1:4" s="205" customFormat="1" ht="25.5" customHeight="1">
      <c r="A20" s="262" t="s">
        <v>929</v>
      </c>
      <c r="B20" s="263" t="s">
        <v>930</v>
      </c>
      <c r="C20" s="272"/>
      <c r="D20" s="204"/>
    </row>
    <row r="21" spans="1:4" s="205" customFormat="1" ht="25.5" customHeight="1">
      <c r="A21" s="262" t="s">
        <v>931</v>
      </c>
      <c r="B21" s="263" t="s">
        <v>932</v>
      </c>
      <c r="C21" s="272"/>
      <c r="D21" s="204"/>
    </row>
    <row r="22" spans="1:4" s="205" customFormat="1" ht="25.5" customHeight="1">
      <c r="A22" s="262" t="s">
        <v>933</v>
      </c>
      <c r="B22" s="263" t="s">
        <v>934</v>
      </c>
      <c r="C22" s="272"/>
      <c r="D22" s="204"/>
    </row>
    <row r="23" spans="1:4" s="187" customFormat="1" ht="25.5" customHeight="1">
      <c r="A23" s="317">
        <v>1.8</v>
      </c>
      <c r="B23" s="318" t="s">
        <v>113</v>
      </c>
      <c r="C23" s="320"/>
      <c r="D23" s="186"/>
    </row>
    <row r="24" spans="1:4" s="187" customFormat="1" ht="25.5" customHeight="1">
      <c r="A24" s="317">
        <v>1.9</v>
      </c>
      <c r="B24" s="322" t="s">
        <v>903</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935</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904</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999</v>
      </c>
      <c r="C33" s="320"/>
      <c r="D33" s="192"/>
    </row>
    <row r="34" spans="1:4" s="138" customFormat="1" ht="25.5" customHeight="1">
      <c r="A34" s="217">
        <v>4</v>
      </c>
      <c r="B34" s="221" t="s">
        <v>118</v>
      </c>
      <c r="C34" s="270">
        <f>SUM(C35+C41+C56+C57+C62)</f>
        <v>25000</v>
      </c>
      <c r="D34" s="137"/>
    </row>
    <row r="35" spans="1:4" s="195" customFormat="1" ht="33.6" customHeight="1">
      <c r="A35" s="317">
        <v>4.0999999999999996</v>
      </c>
      <c r="B35" s="78" t="s">
        <v>119</v>
      </c>
      <c r="C35" s="319">
        <f>SUM(C36:C39)</f>
        <v>0</v>
      </c>
      <c r="D35" s="194"/>
    </row>
    <row r="36" spans="1:4" s="207" customFormat="1" ht="25.5" customHeight="1">
      <c r="A36" s="262" t="s">
        <v>936</v>
      </c>
      <c r="B36" s="263" t="s">
        <v>937</v>
      </c>
      <c r="C36" s="272"/>
      <c r="D36" s="206"/>
    </row>
    <row r="37" spans="1:4" s="207" customFormat="1" ht="25.5" customHeight="1">
      <c r="A37" s="262" t="s">
        <v>1132</v>
      </c>
      <c r="B37" s="263" t="s">
        <v>1134</v>
      </c>
      <c r="C37" s="272"/>
      <c r="D37" s="206"/>
    </row>
    <row r="38" spans="1:4" s="207" customFormat="1" ht="25.5" customHeight="1">
      <c r="A38" s="262" t="s">
        <v>1133</v>
      </c>
      <c r="B38" s="263" t="s">
        <v>1135</v>
      </c>
      <c r="C38" s="272"/>
      <c r="D38" s="206"/>
    </row>
    <row r="39" spans="1:4" s="207" customFormat="1" ht="26.45" customHeight="1">
      <c r="A39" s="262" t="s">
        <v>938</v>
      </c>
      <c r="B39" s="263" t="s">
        <v>939</v>
      </c>
      <c r="C39" s="272"/>
      <c r="D39" s="206"/>
    </row>
    <row r="40" spans="1:4" s="197" customFormat="1" ht="25.5" customHeight="1">
      <c r="A40" s="317">
        <v>4.2</v>
      </c>
      <c r="B40" s="318" t="s">
        <v>905</v>
      </c>
      <c r="C40" s="271"/>
      <c r="D40" s="196"/>
    </row>
    <row r="41" spans="1:4" s="201" customFormat="1" ht="25.5" customHeight="1">
      <c r="A41" s="325">
        <v>4.3</v>
      </c>
      <c r="B41" s="326" t="s">
        <v>121</v>
      </c>
      <c r="C41" s="327">
        <f>SUM(C42:C55)</f>
        <v>25000</v>
      </c>
      <c r="D41" s="200"/>
    </row>
    <row r="42" spans="1:4" s="199" customFormat="1" ht="16.149999999999999" customHeight="1">
      <c r="A42" s="265" t="s">
        <v>940</v>
      </c>
      <c r="B42" s="266" t="s">
        <v>941</v>
      </c>
      <c r="C42" s="277"/>
      <c r="D42" s="198"/>
    </row>
    <row r="43" spans="1:4" s="79" customFormat="1" ht="19.149999999999999" customHeight="1">
      <c r="A43" s="262" t="s">
        <v>942</v>
      </c>
      <c r="B43" s="263" t="s">
        <v>943</v>
      </c>
      <c r="C43" s="272"/>
      <c r="D43" s="133"/>
    </row>
    <row r="44" spans="1:4" s="75" customFormat="1" ht="16.899999999999999" customHeight="1">
      <c r="A44" s="262" t="s">
        <v>944</v>
      </c>
      <c r="B44" s="263" t="s">
        <v>945</v>
      </c>
      <c r="C44" s="272"/>
      <c r="D44" s="129"/>
    </row>
    <row r="45" spans="1:4" s="185" customFormat="1" ht="18.600000000000001" customHeight="1">
      <c r="A45" s="262" t="s">
        <v>946</v>
      </c>
      <c r="B45" s="263" t="s">
        <v>947</v>
      </c>
      <c r="C45" s="272"/>
      <c r="D45" s="184"/>
    </row>
    <row r="46" spans="1:4" s="79" customFormat="1" ht="18" customHeight="1">
      <c r="A46" s="262" t="s">
        <v>948</v>
      </c>
      <c r="B46" s="263" t="s">
        <v>949</v>
      </c>
      <c r="C46" s="272"/>
      <c r="D46" s="133"/>
    </row>
    <row r="47" spans="1:4" s="79" customFormat="1" ht="21.6" customHeight="1">
      <c r="A47" s="262" t="s">
        <v>950</v>
      </c>
      <c r="B47" s="263" t="s">
        <v>951</v>
      </c>
      <c r="C47" s="272"/>
      <c r="D47" s="133"/>
    </row>
    <row r="48" spans="1:4" s="79" customFormat="1" ht="21.6" customHeight="1">
      <c r="A48" s="262" t="s">
        <v>952</v>
      </c>
      <c r="B48" s="263" t="s">
        <v>953</v>
      </c>
      <c r="C48" s="272"/>
      <c r="D48" s="133"/>
    </row>
    <row r="49" spans="1:4" s="79" customFormat="1" ht="20.45" customHeight="1">
      <c r="A49" s="262" t="s">
        <v>954</v>
      </c>
      <c r="B49" s="263" t="s">
        <v>955</v>
      </c>
      <c r="C49" s="272"/>
      <c r="D49" s="133"/>
    </row>
    <row r="50" spans="1:4" s="79" customFormat="1" ht="21.6" customHeight="1">
      <c r="A50" s="262" t="s">
        <v>956</v>
      </c>
      <c r="B50" s="263" t="s">
        <v>957</v>
      </c>
      <c r="C50" s="272"/>
      <c r="D50" s="133"/>
    </row>
    <row r="51" spans="1:4" s="79" customFormat="1" ht="28.5" customHeight="1">
      <c r="A51" s="262" t="s">
        <v>958</v>
      </c>
      <c r="B51" s="263" t="s">
        <v>1128</v>
      </c>
      <c r="C51" s="272"/>
      <c r="D51" s="133"/>
    </row>
    <row r="52" spans="1:4" s="79" customFormat="1" ht="17.45" customHeight="1">
      <c r="A52" s="262" t="s">
        <v>959</v>
      </c>
      <c r="B52" s="263" t="s">
        <v>960</v>
      </c>
      <c r="C52" s="272"/>
      <c r="D52" s="133"/>
    </row>
    <row r="53" spans="1:4" s="79" customFormat="1" ht="19.149999999999999" customHeight="1">
      <c r="A53" s="262" t="s">
        <v>961</v>
      </c>
      <c r="B53" s="263" t="s">
        <v>962</v>
      </c>
      <c r="C53" s="272"/>
      <c r="D53" s="133"/>
    </row>
    <row r="54" spans="1:4" s="79" customFormat="1" ht="16.149999999999999" customHeight="1">
      <c r="A54" s="262" t="s">
        <v>963</v>
      </c>
      <c r="B54" s="263" t="s">
        <v>964</v>
      </c>
      <c r="C54" s="272">
        <v>25000</v>
      </c>
      <c r="D54" s="133"/>
    </row>
    <row r="55" spans="1:4" s="75" customFormat="1" ht="21.6" customHeight="1">
      <c r="A55" s="262" t="s">
        <v>965</v>
      </c>
      <c r="B55" s="263" t="s">
        <v>966</v>
      </c>
      <c r="C55" s="272"/>
      <c r="D55" s="129"/>
    </row>
    <row r="56" spans="1:4" s="187" customFormat="1" ht="26.45" customHeight="1">
      <c r="A56" s="317">
        <v>4.4000000000000004</v>
      </c>
      <c r="B56" s="78" t="s">
        <v>122</v>
      </c>
      <c r="C56" s="320"/>
      <c r="D56" s="186"/>
    </row>
    <row r="57" spans="1:4" s="79" customFormat="1" ht="24" customHeight="1">
      <c r="A57" s="317">
        <v>4.5</v>
      </c>
      <c r="B57" s="318" t="s">
        <v>1000</v>
      </c>
      <c r="C57" s="319">
        <f>SUM(C58:C61)</f>
        <v>0</v>
      </c>
      <c r="D57" s="133"/>
    </row>
    <row r="58" spans="1:4" s="79" customFormat="1" ht="21" customHeight="1">
      <c r="A58" s="262" t="s">
        <v>967</v>
      </c>
      <c r="B58" s="263" t="s">
        <v>926</v>
      </c>
      <c r="C58" s="272"/>
      <c r="D58" s="133"/>
    </row>
    <row r="59" spans="1:4" s="79" customFormat="1" ht="20.45" customHeight="1">
      <c r="A59" s="262" t="s">
        <v>968</v>
      </c>
      <c r="B59" s="263" t="s">
        <v>928</v>
      </c>
      <c r="C59" s="272"/>
      <c r="D59" s="133"/>
    </row>
    <row r="60" spans="1:4" s="79" customFormat="1" ht="19.899999999999999" customHeight="1">
      <c r="A60" s="262" t="s">
        <v>969</v>
      </c>
      <c r="B60" s="263" t="s">
        <v>930</v>
      </c>
      <c r="C60" s="272"/>
      <c r="D60" s="133"/>
    </row>
    <row r="61" spans="1:4" s="79" customFormat="1" ht="19.149999999999999" customHeight="1">
      <c r="A61" s="262" t="s">
        <v>970</v>
      </c>
      <c r="B61" s="263" t="s">
        <v>932</v>
      </c>
      <c r="C61" s="272"/>
      <c r="D61" s="133"/>
    </row>
    <row r="62" spans="1:4" s="79" customFormat="1" ht="30.6" customHeight="1">
      <c r="A62" s="317">
        <v>4.9000000000000004</v>
      </c>
      <c r="B62" s="318" t="s">
        <v>906</v>
      </c>
      <c r="C62" s="320"/>
      <c r="D62" s="133"/>
    </row>
    <row r="63" spans="1:4" s="79" customFormat="1" ht="26.45" customHeight="1">
      <c r="A63" s="217">
        <v>5</v>
      </c>
      <c r="B63" s="219" t="s">
        <v>19</v>
      </c>
      <c r="C63" s="270">
        <f>SUM(C64+C69)</f>
        <v>0</v>
      </c>
      <c r="D63" s="133"/>
    </row>
    <row r="64" spans="1:4" s="195" customFormat="1" ht="25.9" customHeight="1">
      <c r="A64" s="317">
        <v>5.0999999999999996</v>
      </c>
      <c r="B64" s="78" t="s">
        <v>19</v>
      </c>
      <c r="C64" s="319">
        <f>SUM(C65:C67)</f>
        <v>0</v>
      </c>
      <c r="D64" s="194"/>
    </row>
    <row r="65" spans="1:4" s="79" customFormat="1" ht="24.6" customHeight="1">
      <c r="A65" s="262" t="s">
        <v>971</v>
      </c>
      <c r="B65" s="263" t="s">
        <v>972</v>
      </c>
      <c r="C65" s="272"/>
      <c r="D65" s="133"/>
    </row>
    <row r="66" spans="1:4" s="79" customFormat="1" ht="18.600000000000001" customHeight="1">
      <c r="A66" s="262" t="s">
        <v>973</v>
      </c>
      <c r="B66" s="263" t="s">
        <v>974</v>
      </c>
      <c r="C66" s="272"/>
      <c r="D66" s="133"/>
    </row>
    <row r="67" spans="1:4" s="79" customFormat="1" ht="21" customHeight="1">
      <c r="A67" s="262" t="s">
        <v>975</v>
      </c>
      <c r="B67" s="263" t="s">
        <v>976</v>
      </c>
      <c r="C67" s="272"/>
      <c r="D67" s="133"/>
    </row>
    <row r="68" spans="1:4" s="195" customFormat="1" ht="23.45" customHeight="1">
      <c r="A68" s="317">
        <v>5.2</v>
      </c>
      <c r="B68" s="78" t="s">
        <v>907</v>
      </c>
      <c r="C68" s="271"/>
      <c r="D68" s="194"/>
    </row>
    <row r="69" spans="1:4" s="195" customFormat="1" ht="37.9" customHeight="1">
      <c r="A69" s="317">
        <v>5.9</v>
      </c>
      <c r="B69" s="78" t="s">
        <v>1008</v>
      </c>
      <c r="C69" s="320"/>
      <c r="D69" s="194"/>
    </row>
    <row r="70" spans="1:4" s="79" customFormat="1" ht="29.45" customHeight="1">
      <c r="A70" s="217">
        <v>6</v>
      </c>
      <c r="B70" s="219" t="s">
        <v>20</v>
      </c>
      <c r="C70" s="270">
        <f>SUM(C71+C79+C80+C81)</f>
        <v>0</v>
      </c>
      <c r="D70" s="133"/>
    </row>
    <row r="71" spans="1:4" s="195" customFormat="1" ht="18.600000000000001" customHeight="1">
      <c r="A71" s="317">
        <v>6.1</v>
      </c>
      <c r="B71" s="78" t="s">
        <v>908</v>
      </c>
      <c r="C71" s="319">
        <f>SUM(C72:C78)</f>
        <v>0</v>
      </c>
      <c r="D71" s="194"/>
    </row>
    <row r="72" spans="1:4" s="79" customFormat="1" ht="20.25" customHeight="1">
      <c r="A72" s="262" t="s">
        <v>977</v>
      </c>
      <c r="B72" s="263" t="s">
        <v>978</v>
      </c>
      <c r="C72" s="272"/>
      <c r="D72" s="133"/>
    </row>
    <row r="73" spans="1:4" s="79" customFormat="1" ht="19.899999999999999" customHeight="1">
      <c r="A73" s="262" t="s">
        <v>979</v>
      </c>
      <c r="B73" s="263" t="s">
        <v>928</v>
      </c>
      <c r="C73" s="272"/>
      <c r="D73" s="133"/>
    </row>
    <row r="74" spans="1:4" s="79" customFormat="1" ht="22.15" customHeight="1">
      <c r="A74" s="262" t="s">
        <v>980</v>
      </c>
      <c r="B74" s="263" t="s">
        <v>123</v>
      </c>
      <c r="C74" s="272"/>
      <c r="D74" s="133"/>
    </row>
    <row r="75" spans="1:4" s="79" customFormat="1" ht="19.899999999999999" customHeight="1">
      <c r="A75" s="262" t="s">
        <v>981</v>
      </c>
      <c r="B75" s="263" t="s">
        <v>982</v>
      </c>
      <c r="C75" s="272"/>
      <c r="D75" s="133"/>
    </row>
    <row r="76" spans="1:4" s="79" customFormat="1" ht="22.15" customHeight="1">
      <c r="A76" s="262" t="s">
        <v>983</v>
      </c>
      <c r="B76" s="263" t="s">
        <v>984</v>
      </c>
      <c r="C76" s="272"/>
      <c r="D76" s="133"/>
    </row>
    <row r="77" spans="1:4" s="79" customFormat="1" ht="22.15" customHeight="1">
      <c r="A77" s="262" t="s">
        <v>985</v>
      </c>
      <c r="B77" s="263" t="s">
        <v>986</v>
      </c>
      <c r="C77" s="272"/>
      <c r="D77" s="133"/>
    </row>
    <row r="78" spans="1:4" s="79" customFormat="1" ht="23.45" customHeight="1">
      <c r="A78" s="262" t="s">
        <v>987</v>
      </c>
      <c r="B78" s="263" t="s">
        <v>988</v>
      </c>
      <c r="C78" s="272"/>
      <c r="D78" s="133"/>
    </row>
    <row r="79" spans="1:4" s="195" customFormat="1" ht="21" customHeight="1">
      <c r="A79" s="317">
        <v>6.2</v>
      </c>
      <c r="B79" s="78" t="s">
        <v>989</v>
      </c>
      <c r="C79" s="320"/>
      <c r="D79" s="194"/>
    </row>
    <row r="80" spans="1:4" s="195" customFormat="1" ht="24.6" customHeight="1">
      <c r="A80" s="317">
        <v>6.3</v>
      </c>
      <c r="B80" s="328" t="s">
        <v>990</v>
      </c>
      <c r="C80" s="323"/>
      <c r="D80" s="194"/>
    </row>
    <row r="81" spans="1:4" s="195" customFormat="1" ht="24.6" customHeight="1">
      <c r="A81" s="317">
        <v>6.9</v>
      </c>
      <c r="B81" s="328" t="s">
        <v>1009</v>
      </c>
      <c r="C81" s="323"/>
      <c r="D81" s="194"/>
    </row>
    <row r="82" spans="1:4" s="80" customFormat="1" ht="25.5" customHeight="1">
      <c r="A82" s="217">
        <v>7</v>
      </c>
      <c r="B82" s="219" t="s">
        <v>909</v>
      </c>
      <c r="C82" s="270">
        <f>SUM(C83:C91)</f>
        <v>0</v>
      </c>
      <c r="D82" s="134"/>
    </row>
    <row r="83" spans="1:4" s="80" customFormat="1" ht="36.75" customHeight="1">
      <c r="A83" s="317">
        <v>7.1</v>
      </c>
      <c r="B83" s="329" t="s">
        <v>1086</v>
      </c>
      <c r="C83" s="323"/>
      <c r="D83" s="134"/>
    </row>
    <row r="84" spans="1:4" s="80" customFormat="1" ht="36.75" customHeight="1">
      <c r="A84" s="317">
        <v>7.2</v>
      </c>
      <c r="B84" s="329" t="s">
        <v>910</v>
      </c>
      <c r="C84" s="323"/>
      <c r="D84" s="134"/>
    </row>
    <row r="85" spans="1:4" s="80" customFormat="1" ht="36.75" customHeight="1">
      <c r="A85" s="317">
        <v>7.3</v>
      </c>
      <c r="B85" s="329" t="s">
        <v>911</v>
      </c>
      <c r="C85" s="323"/>
      <c r="D85" s="134"/>
    </row>
    <row r="86" spans="1:4" s="80" customFormat="1" ht="47.45" customHeight="1">
      <c r="A86" s="317">
        <v>7.4</v>
      </c>
      <c r="B86" s="329" t="s">
        <v>912</v>
      </c>
      <c r="C86" s="323"/>
      <c r="D86" s="134"/>
    </row>
    <row r="87" spans="1:4" s="80" customFormat="1" ht="50.45" customHeight="1">
      <c r="A87" s="317">
        <v>7.5</v>
      </c>
      <c r="B87" s="329" t="s">
        <v>913</v>
      </c>
      <c r="C87" s="323"/>
      <c r="D87" s="134"/>
    </row>
    <row r="88" spans="1:4" s="80" customFormat="1" ht="49.9" customHeight="1">
      <c r="A88" s="317">
        <v>7.6</v>
      </c>
      <c r="B88" s="329" t="s">
        <v>914</v>
      </c>
      <c r="C88" s="323"/>
      <c r="D88" s="134"/>
    </row>
    <row r="89" spans="1:4" s="80" customFormat="1" ht="43.9" customHeight="1">
      <c r="A89" s="317">
        <v>7.7</v>
      </c>
      <c r="B89" s="329" t="s">
        <v>915</v>
      </c>
      <c r="C89" s="323"/>
      <c r="D89" s="134"/>
    </row>
    <row r="90" spans="1:4" s="80" customFormat="1" ht="39.6" customHeight="1">
      <c r="A90" s="317">
        <v>7.8</v>
      </c>
      <c r="B90" s="329" t="s">
        <v>916</v>
      </c>
      <c r="C90" s="323"/>
      <c r="D90" s="134"/>
    </row>
    <row r="91" spans="1:4" s="80" customFormat="1" ht="33.6" customHeight="1">
      <c r="A91" s="317">
        <v>7.9</v>
      </c>
      <c r="B91" s="329" t="s">
        <v>29</v>
      </c>
      <c r="C91" s="323"/>
      <c r="D91" s="134"/>
    </row>
    <row r="92" spans="1:4" s="79" customFormat="1" ht="37.9" customHeight="1">
      <c r="A92" s="217">
        <v>8</v>
      </c>
      <c r="B92" s="222" t="s">
        <v>1127</v>
      </c>
      <c r="C92" s="270">
        <f>SUM(C93+C96+C101+C102+C103)</f>
        <v>577500</v>
      </c>
      <c r="D92" s="133"/>
    </row>
    <row r="93" spans="1:4" s="195" customFormat="1" ht="25.5" customHeight="1">
      <c r="A93" s="317">
        <v>8.1</v>
      </c>
      <c r="B93" s="78" t="s">
        <v>124</v>
      </c>
      <c r="C93" s="319">
        <f>SUM(C94:C95)</f>
        <v>0</v>
      </c>
      <c r="D93" s="194"/>
    </row>
    <row r="94" spans="1:4" s="76" customFormat="1" ht="25.5" customHeight="1">
      <c r="A94" s="262" t="s">
        <v>835</v>
      </c>
      <c r="B94" s="409" t="s">
        <v>125</v>
      </c>
      <c r="C94" s="273"/>
      <c r="D94" s="131"/>
    </row>
    <row r="95" spans="1:4" s="76" customFormat="1" ht="25.5" customHeight="1">
      <c r="A95" s="262" t="s">
        <v>991</v>
      </c>
      <c r="B95" s="409" t="s">
        <v>126</v>
      </c>
      <c r="C95" s="273"/>
      <c r="D95" s="131"/>
    </row>
    <row r="96" spans="1:4" s="195" customFormat="1" ht="25.5" customHeight="1">
      <c r="A96" s="317">
        <v>8.1999999999999993</v>
      </c>
      <c r="B96" s="78" t="s">
        <v>127</v>
      </c>
      <c r="C96" s="319">
        <f>SUM(C97:C100)</f>
        <v>0</v>
      </c>
      <c r="D96" s="194"/>
    </row>
    <row r="97" spans="1:4" s="76" customFormat="1" ht="25.5" customHeight="1">
      <c r="A97" s="262" t="s">
        <v>836</v>
      </c>
      <c r="B97" s="409" t="s">
        <v>128</v>
      </c>
      <c r="C97" s="273"/>
      <c r="D97" s="131"/>
    </row>
    <row r="98" spans="1:4" s="76" customFormat="1" ht="25.5" customHeight="1">
      <c r="A98" s="262" t="s">
        <v>992</v>
      </c>
      <c r="B98" s="409" t="s">
        <v>129</v>
      </c>
      <c r="C98" s="273"/>
      <c r="D98" s="131"/>
    </row>
    <row r="99" spans="1:4" s="76" customFormat="1" ht="25.5" customHeight="1">
      <c r="A99" s="262" t="s">
        <v>993</v>
      </c>
      <c r="B99" s="409" t="s">
        <v>130</v>
      </c>
      <c r="C99" s="273"/>
      <c r="D99" s="131"/>
    </row>
    <row r="100" spans="1:4" s="76" customFormat="1" ht="25.5" customHeight="1">
      <c r="A100" s="262" t="s">
        <v>994</v>
      </c>
      <c r="B100" s="409" t="s">
        <v>131</v>
      </c>
      <c r="C100" s="273"/>
      <c r="D100" s="131"/>
    </row>
    <row r="101" spans="1:4" s="195" customFormat="1" ht="25.5" customHeight="1">
      <c r="A101" s="317">
        <v>8.3000000000000007</v>
      </c>
      <c r="B101" s="78" t="s">
        <v>132</v>
      </c>
      <c r="C101" s="320">
        <v>577500</v>
      </c>
      <c r="D101" s="194"/>
    </row>
    <row r="102" spans="1:4" s="195" customFormat="1" ht="25.5" customHeight="1">
      <c r="A102" s="317">
        <v>8.4</v>
      </c>
      <c r="B102" s="78" t="s">
        <v>995</v>
      </c>
      <c r="C102" s="320"/>
      <c r="D102" s="194"/>
    </row>
    <row r="103" spans="1:4" s="195" customFormat="1" ht="25.5" customHeight="1">
      <c r="A103" s="317">
        <v>8.5</v>
      </c>
      <c r="B103" s="78" t="s">
        <v>996</v>
      </c>
      <c r="C103" s="320"/>
      <c r="D103" s="194"/>
    </row>
    <row r="104" spans="1:4" s="81" customFormat="1" ht="33.6" customHeight="1">
      <c r="A104" s="217">
        <v>9</v>
      </c>
      <c r="B104" s="222" t="s">
        <v>1129</v>
      </c>
      <c r="C104" s="270">
        <f>SUM(C105+C107+C109+C111)</f>
        <v>1800000</v>
      </c>
      <c r="D104" s="135"/>
    </row>
    <row r="105" spans="1:4" s="203" customFormat="1" ht="23.45" customHeight="1">
      <c r="A105" s="317">
        <v>9.1</v>
      </c>
      <c r="B105" s="78" t="s">
        <v>1130</v>
      </c>
      <c r="C105" s="320"/>
      <c r="D105" s="202"/>
    </row>
    <row r="106" spans="1:4" s="195" customFormat="1" ht="20.45" customHeight="1">
      <c r="A106" s="317">
        <v>9.1999999999999993</v>
      </c>
      <c r="B106" s="322" t="s">
        <v>1001</v>
      </c>
      <c r="C106" s="274"/>
      <c r="D106" s="194"/>
    </row>
    <row r="107" spans="1:4" s="203" customFormat="1" ht="22.9" customHeight="1">
      <c r="A107" s="317">
        <v>9.3000000000000007</v>
      </c>
      <c r="B107" s="78" t="s">
        <v>134</v>
      </c>
      <c r="C107" s="320">
        <v>1800000</v>
      </c>
      <c r="D107" s="202"/>
    </row>
    <row r="108" spans="1:4" s="203" customFormat="1" ht="21.6" customHeight="1">
      <c r="A108" s="317">
        <v>9.4</v>
      </c>
      <c r="B108" s="328" t="s">
        <v>1002</v>
      </c>
      <c r="C108" s="275"/>
      <c r="D108" s="202"/>
    </row>
    <row r="109" spans="1:4" s="203" customFormat="1" ht="23.45" customHeight="1">
      <c r="A109" s="317">
        <v>9.5</v>
      </c>
      <c r="B109" s="328" t="s">
        <v>136</v>
      </c>
      <c r="C109" s="330"/>
      <c r="D109" s="202"/>
    </row>
    <row r="110" spans="1:4" s="203" customFormat="1" ht="26.45" customHeight="1">
      <c r="A110" s="317">
        <v>9.6</v>
      </c>
      <c r="B110" s="78" t="s">
        <v>1131</v>
      </c>
      <c r="C110" s="271"/>
      <c r="D110" s="202"/>
    </row>
    <row r="111" spans="1:4" s="203" customFormat="1" ht="27" customHeight="1">
      <c r="A111" s="317">
        <v>9.6999999999999993</v>
      </c>
      <c r="B111" s="328" t="s">
        <v>997</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998</v>
      </c>
      <c r="C115" s="323"/>
      <c r="D115" s="194"/>
    </row>
    <row r="116" spans="1:4" s="82" customFormat="1" ht="23.45" customHeight="1">
      <c r="A116" s="411" t="s">
        <v>139</v>
      </c>
      <c r="B116" s="412"/>
      <c r="C116" s="276">
        <f>SUM(C6+C25+C31+C34+C63+C70+C82+C92+C104+C112)</f>
        <v>2402500</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worksheet>
</file>

<file path=xl/worksheets/sheet10.xml><?xml version="1.0" encoding="utf-8"?>
<worksheet xmlns="http://schemas.openxmlformats.org/spreadsheetml/2006/main" xmlns:r="http://schemas.openxmlformats.org/officeDocument/2006/relationships">
  <sheetPr>
    <tabColor theme="9" tint="-0.499984740745262"/>
  </sheetPr>
  <dimension ref="A1:E132"/>
  <sheetViews>
    <sheetView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2" t="s">
        <v>834</v>
      </c>
      <c r="B1" s="613"/>
      <c r="C1" s="613"/>
      <c r="D1" s="613"/>
      <c r="E1" s="614"/>
    </row>
    <row r="2" spans="1:5">
      <c r="A2" s="158" t="s">
        <v>2</v>
      </c>
      <c r="B2" s="159" t="s">
        <v>560</v>
      </c>
      <c r="C2" s="159" t="s">
        <v>561</v>
      </c>
      <c r="D2" s="160" t="s">
        <v>27</v>
      </c>
      <c r="E2" s="161" t="s">
        <v>562</v>
      </c>
    </row>
    <row r="3" spans="1:5" ht="60">
      <c r="A3" s="162">
        <v>1</v>
      </c>
      <c r="B3" s="30">
        <v>0</v>
      </c>
      <c r="C3" s="26">
        <v>0</v>
      </c>
      <c r="D3" s="28" t="s">
        <v>571</v>
      </c>
      <c r="E3" s="163" t="s">
        <v>1124</v>
      </c>
    </row>
    <row r="4" spans="1:5" ht="30">
      <c r="A4" s="162">
        <v>1</v>
      </c>
      <c r="B4" s="30">
        <v>1</v>
      </c>
      <c r="C4" s="26">
        <v>0</v>
      </c>
      <c r="D4" s="27" t="s">
        <v>572</v>
      </c>
      <c r="E4" s="164" t="s">
        <v>573</v>
      </c>
    </row>
    <row r="5" spans="1:5" ht="30">
      <c r="A5" s="162">
        <v>1</v>
      </c>
      <c r="B5" s="30">
        <v>1</v>
      </c>
      <c r="C5" s="26">
        <v>1</v>
      </c>
      <c r="D5" s="27" t="s">
        <v>574</v>
      </c>
      <c r="E5" s="164" t="s">
        <v>575</v>
      </c>
    </row>
    <row r="6" spans="1:5">
      <c r="A6" s="162">
        <v>1</v>
      </c>
      <c r="B6" s="30">
        <v>1</v>
      </c>
      <c r="C6" s="26">
        <v>2</v>
      </c>
      <c r="D6" s="27" t="s">
        <v>576</v>
      </c>
      <c r="E6" s="164" t="s">
        <v>577</v>
      </c>
    </row>
    <row r="7" spans="1:5" ht="120">
      <c r="A7" s="162">
        <v>1</v>
      </c>
      <c r="B7" s="30">
        <v>2</v>
      </c>
      <c r="C7" s="26">
        <v>0</v>
      </c>
      <c r="D7" s="27" t="s">
        <v>578</v>
      </c>
      <c r="E7" s="164" t="s">
        <v>579</v>
      </c>
    </row>
    <row r="8" spans="1:5" ht="30">
      <c r="A8" s="162">
        <v>1</v>
      </c>
      <c r="B8" s="30">
        <v>2</v>
      </c>
      <c r="C8" s="26">
        <v>1</v>
      </c>
      <c r="D8" s="27" t="s">
        <v>580</v>
      </c>
      <c r="E8" s="164" t="s">
        <v>581</v>
      </c>
    </row>
    <row r="9" spans="1:5">
      <c r="A9" s="162">
        <v>1</v>
      </c>
      <c r="B9" s="30">
        <v>2</v>
      </c>
      <c r="C9" s="26">
        <v>2</v>
      </c>
      <c r="D9" s="27" t="s">
        <v>582</v>
      </c>
      <c r="E9" s="164" t="s">
        <v>583</v>
      </c>
    </row>
    <row r="10" spans="1:5" ht="45">
      <c r="A10" s="162">
        <v>1</v>
      </c>
      <c r="B10" s="30">
        <v>2</v>
      </c>
      <c r="C10" s="26">
        <v>3</v>
      </c>
      <c r="D10" s="27" t="s">
        <v>584</v>
      </c>
      <c r="E10" s="164" t="s">
        <v>585</v>
      </c>
    </row>
    <row r="11" spans="1:5" ht="45">
      <c r="A11" s="162">
        <v>1</v>
      </c>
      <c r="B11" s="30">
        <v>2</v>
      </c>
      <c r="C11" s="26">
        <v>4</v>
      </c>
      <c r="D11" s="27" t="s">
        <v>586</v>
      </c>
      <c r="E11" s="164" t="s">
        <v>587</v>
      </c>
    </row>
    <row r="12" spans="1:5" ht="30">
      <c r="A12" s="162">
        <v>1</v>
      </c>
      <c r="B12" s="30">
        <v>3</v>
      </c>
      <c r="C12" s="26">
        <v>0</v>
      </c>
      <c r="D12" s="165" t="s">
        <v>588</v>
      </c>
      <c r="E12" s="164" t="s">
        <v>589</v>
      </c>
    </row>
    <row r="13" spans="1:5" ht="30">
      <c r="A13" s="162">
        <v>1</v>
      </c>
      <c r="B13" s="30">
        <v>3</v>
      </c>
      <c r="C13" s="26">
        <v>1</v>
      </c>
      <c r="D13" s="166" t="s">
        <v>590</v>
      </c>
      <c r="E13" s="164" t="s">
        <v>591</v>
      </c>
    </row>
    <row r="14" spans="1:5" ht="30">
      <c r="A14" s="162">
        <v>1</v>
      </c>
      <c r="B14" s="30">
        <v>3</v>
      </c>
      <c r="C14" s="26">
        <v>2</v>
      </c>
      <c r="D14" s="166" t="s">
        <v>592</v>
      </c>
      <c r="E14" s="164" t="s">
        <v>593</v>
      </c>
    </row>
    <row r="15" spans="1:5" ht="25.5">
      <c r="A15" s="162">
        <v>1</v>
      </c>
      <c r="B15" s="30">
        <v>3</v>
      </c>
      <c r="C15" s="26">
        <v>3</v>
      </c>
      <c r="D15" s="166" t="s">
        <v>594</v>
      </c>
      <c r="E15" s="164" t="s">
        <v>595</v>
      </c>
    </row>
    <row r="16" spans="1:5">
      <c r="A16" s="162">
        <v>1</v>
      </c>
      <c r="B16" s="30">
        <v>3</v>
      </c>
      <c r="C16" s="26">
        <v>4</v>
      </c>
      <c r="D16" s="166" t="s">
        <v>596</v>
      </c>
      <c r="E16" s="164" t="s">
        <v>597</v>
      </c>
    </row>
    <row r="17" spans="1:5" ht="30">
      <c r="A17" s="162">
        <v>1</v>
      </c>
      <c r="B17" s="30">
        <v>3</v>
      </c>
      <c r="C17" s="26">
        <v>5</v>
      </c>
      <c r="D17" s="166" t="s">
        <v>598</v>
      </c>
      <c r="E17" s="164" t="s">
        <v>599</v>
      </c>
    </row>
    <row r="18" spans="1:5" ht="30">
      <c r="A18" s="162">
        <v>1</v>
      </c>
      <c r="B18" s="30">
        <v>3</v>
      </c>
      <c r="C18" s="26">
        <v>6</v>
      </c>
      <c r="D18" s="166" t="s">
        <v>600</v>
      </c>
      <c r="E18" s="164" t="s">
        <v>601</v>
      </c>
    </row>
    <row r="19" spans="1:5">
      <c r="A19" s="162">
        <v>1</v>
      </c>
      <c r="B19" s="30">
        <v>3</v>
      </c>
      <c r="C19" s="26">
        <v>7</v>
      </c>
      <c r="D19" s="166" t="s">
        <v>602</v>
      </c>
      <c r="E19" s="164" t="s">
        <v>603</v>
      </c>
    </row>
    <row r="20" spans="1:5">
      <c r="A20" s="162">
        <v>1</v>
      </c>
      <c r="B20" s="30">
        <v>3</v>
      </c>
      <c r="C20" s="26">
        <v>8</v>
      </c>
      <c r="D20" s="166" t="s">
        <v>604</v>
      </c>
      <c r="E20" s="164" t="s">
        <v>605</v>
      </c>
    </row>
    <row r="21" spans="1:5" ht="30">
      <c r="A21" s="162">
        <v>1</v>
      </c>
      <c r="B21" s="30">
        <v>3</v>
      </c>
      <c r="C21" s="26">
        <v>9</v>
      </c>
      <c r="D21" s="166" t="s">
        <v>120</v>
      </c>
      <c r="E21" s="164" t="s">
        <v>606</v>
      </c>
    </row>
    <row r="22" spans="1:5" ht="30">
      <c r="A22" s="162">
        <v>1</v>
      </c>
      <c r="B22" s="30">
        <v>4</v>
      </c>
      <c r="C22" s="26">
        <v>0</v>
      </c>
      <c r="D22" s="27" t="s">
        <v>607</v>
      </c>
      <c r="E22" s="164" t="s">
        <v>608</v>
      </c>
    </row>
    <row r="23" spans="1:5" ht="30">
      <c r="A23" s="162">
        <v>1</v>
      </c>
      <c r="B23" s="30">
        <v>4</v>
      </c>
      <c r="C23" s="26">
        <v>1</v>
      </c>
      <c r="D23" s="27" t="s">
        <v>609</v>
      </c>
      <c r="E23" s="164" t="s">
        <v>610</v>
      </c>
    </row>
    <row r="24" spans="1:5" ht="30">
      <c r="A24" s="162">
        <v>1</v>
      </c>
      <c r="B24" s="30">
        <v>5</v>
      </c>
      <c r="C24" s="26">
        <v>0</v>
      </c>
      <c r="D24" s="27" t="s">
        <v>611</v>
      </c>
      <c r="E24" s="164" t="s">
        <v>612</v>
      </c>
    </row>
    <row r="25" spans="1:5" ht="45">
      <c r="A25" s="162">
        <v>1</v>
      </c>
      <c r="B25" s="30">
        <v>5</v>
      </c>
      <c r="C25" s="26">
        <v>1</v>
      </c>
      <c r="D25" s="27" t="s">
        <v>613</v>
      </c>
      <c r="E25" s="164" t="s">
        <v>614</v>
      </c>
    </row>
    <row r="26" spans="1:5" ht="60">
      <c r="A26" s="162">
        <v>1</v>
      </c>
      <c r="B26" s="30">
        <v>5</v>
      </c>
      <c r="C26" s="26">
        <v>2</v>
      </c>
      <c r="D26" s="27" t="s">
        <v>615</v>
      </c>
      <c r="E26" s="164" t="s">
        <v>616</v>
      </c>
    </row>
    <row r="27" spans="1:5" ht="30">
      <c r="A27" s="162">
        <v>1</v>
      </c>
      <c r="B27" s="30">
        <v>6</v>
      </c>
      <c r="C27" s="26">
        <v>0</v>
      </c>
      <c r="D27" s="27" t="s">
        <v>617</v>
      </c>
      <c r="E27" s="164" t="s">
        <v>618</v>
      </c>
    </row>
    <row r="28" spans="1:5">
      <c r="A28" s="162">
        <v>1</v>
      </c>
      <c r="B28" s="30">
        <v>6</v>
      </c>
      <c r="C28" s="26">
        <v>1</v>
      </c>
      <c r="D28" s="27" t="s">
        <v>619</v>
      </c>
      <c r="E28" s="164" t="s">
        <v>620</v>
      </c>
    </row>
    <row r="29" spans="1:5">
      <c r="A29" s="162">
        <v>1</v>
      </c>
      <c r="B29" s="30">
        <v>6</v>
      </c>
      <c r="C29" s="26">
        <v>2</v>
      </c>
      <c r="D29" s="27" t="s">
        <v>621</v>
      </c>
      <c r="E29" s="164" t="s">
        <v>622</v>
      </c>
    </row>
    <row r="30" spans="1:5" ht="38.25">
      <c r="A30" s="162">
        <v>1</v>
      </c>
      <c r="B30" s="30">
        <v>6</v>
      </c>
      <c r="C30" s="26">
        <v>3</v>
      </c>
      <c r="D30" s="27" t="s">
        <v>623</v>
      </c>
      <c r="E30" s="164" t="s">
        <v>624</v>
      </c>
    </row>
    <row r="31" spans="1:5" ht="75">
      <c r="A31" s="162">
        <v>1</v>
      </c>
      <c r="B31" s="30">
        <v>7</v>
      </c>
      <c r="C31" s="26">
        <v>0</v>
      </c>
      <c r="D31" s="27" t="s">
        <v>625</v>
      </c>
      <c r="E31" s="164" t="s">
        <v>626</v>
      </c>
    </row>
    <row r="32" spans="1:5" ht="30">
      <c r="A32" s="162">
        <v>1</v>
      </c>
      <c r="B32" s="30">
        <v>7</v>
      </c>
      <c r="C32" s="26">
        <v>1</v>
      </c>
      <c r="D32" s="27" t="s">
        <v>627</v>
      </c>
      <c r="E32" s="164" t="s">
        <v>628</v>
      </c>
    </row>
    <row r="33" spans="1:5" ht="30">
      <c r="A33" s="162">
        <v>1</v>
      </c>
      <c r="B33" s="30">
        <v>7</v>
      </c>
      <c r="C33" s="26">
        <v>2</v>
      </c>
      <c r="D33" s="27" t="s">
        <v>629</v>
      </c>
      <c r="E33" s="164" t="s">
        <v>630</v>
      </c>
    </row>
    <row r="34" spans="1:5" ht="30">
      <c r="A34" s="162">
        <v>1</v>
      </c>
      <c r="B34" s="30">
        <v>7</v>
      </c>
      <c r="C34" s="26">
        <v>3</v>
      </c>
      <c r="D34" s="27" t="s">
        <v>631</v>
      </c>
      <c r="E34" s="164" t="s">
        <v>632</v>
      </c>
    </row>
    <row r="35" spans="1:5" ht="25.5">
      <c r="A35" s="162">
        <v>1</v>
      </c>
      <c r="B35" s="30">
        <v>7</v>
      </c>
      <c r="C35" s="26">
        <v>4</v>
      </c>
      <c r="D35" s="27" t="s">
        <v>633</v>
      </c>
      <c r="E35" s="164" t="s">
        <v>634</v>
      </c>
    </row>
    <row r="36" spans="1:5" ht="71.25" customHeight="1">
      <c r="A36" s="162">
        <v>1</v>
      </c>
      <c r="B36" s="30">
        <v>8</v>
      </c>
      <c r="C36" s="26">
        <v>0</v>
      </c>
      <c r="D36" s="27" t="s">
        <v>316</v>
      </c>
      <c r="E36" s="164" t="s">
        <v>635</v>
      </c>
    </row>
    <row r="37" spans="1:5" ht="60">
      <c r="A37" s="162">
        <v>1</v>
      </c>
      <c r="B37" s="30">
        <v>8</v>
      </c>
      <c r="C37" s="26">
        <v>1</v>
      </c>
      <c r="D37" s="27" t="s">
        <v>862</v>
      </c>
      <c r="E37" s="164" t="s">
        <v>636</v>
      </c>
    </row>
    <row r="38" spans="1:5">
      <c r="A38" s="162">
        <v>1</v>
      </c>
      <c r="B38" s="30">
        <v>8</v>
      </c>
      <c r="C38" s="26">
        <v>2</v>
      </c>
      <c r="D38" s="27" t="s">
        <v>637</v>
      </c>
      <c r="E38" s="164" t="s">
        <v>638</v>
      </c>
    </row>
    <row r="39" spans="1:5" ht="30">
      <c r="A39" s="162">
        <v>1</v>
      </c>
      <c r="B39" s="30">
        <v>8</v>
      </c>
      <c r="C39" s="26">
        <v>3</v>
      </c>
      <c r="D39" s="27" t="s">
        <v>639</v>
      </c>
      <c r="E39" s="164" t="s">
        <v>640</v>
      </c>
    </row>
    <row r="40" spans="1:5" ht="30">
      <c r="A40" s="162">
        <v>1</v>
      </c>
      <c r="B40" s="30">
        <v>8</v>
      </c>
      <c r="C40" s="26">
        <v>4</v>
      </c>
      <c r="D40" s="27" t="s">
        <v>641</v>
      </c>
      <c r="E40" s="164" t="s">
        <v>642</v>
      </c>
    </row>
    <row r="41" spans="1:5">
      <c r="A41" s="162">
        <v>1</v>
      </c>
      <c r="B41" s="30">
        <v>8</v>
      </c>
      <c r="C41" s="26">
        <v>5</v>
      </c>
      <c r="D41" s="27" t="s">
        <v>120</v>
      </c>
      <c r="E41" s="164" t="s">
        <v>643</v>
      </c>
    </row>
    <row r="42" spans="1:5" ht="45">
      <c r="A42" s="162">
        <v>2</v>
      </c>
      <c r="B42" s="30">
        <v>0</v>
      </c>
      <c r="C42" s="26">
        <v>0</v>
      </c>
      <c r="D42" s="28" t="s">
        <v>644</v>
      </c>
      <c r="E42" s="163" t="s">
        <v>645</v>
      </c>
    </row>
    <row r="43" spans="1:5" ht="75">
      <c r="A43" s="162">
        <v>2</v>
      </c>
      <c r="B43" s="30">
        <v>2</v>
      </c>
      <c r="C43" s="26">
        <v>6</v>
      </c>
      <c r="D43" s="27" t="s">
        <v>646</v>
      </c>
      <c r="E43" s="164" t="s">
        <v>647</v>
      </c>
    </row>
    <row r="44" spans="1:5" ht="45">
      <c r="A44" s="162">
        <v>2</v>
      </c>
      <c r="B44" s="30">
        <v>2</v>
      </c>
      <c r="C44" s="26">
        <v>7</v>
      </c>
      <c r="D44" s="27" t="s">
        <v>648</v>
      </c>
      <c r="E44" s="164" t="s">
        <v>649</v>
      </c>
    </row>
    <row r="45" spans="1:5" ht="75">
      <c r="A45" s="162">
        <v>2</v>
      </c>
      <c r="B45" s="30">
        <v>3</v>
      </c>
      <c r="C45" s="26">
        <v>0</v>
      </c>
      <c r="D45" s="27" t="s">
        <v>650</v>
      </c>
      <c r="E45" s="164" t="s">
        <v>651</v>
      </c>
    </row>
    <row r="46" spans="1:5" ht="45">
      <c r="A46" s="162">
        <v>2</v>
      </c>
      <c r="B46" s="30">
        <v>3</v>
      </c>
      <c r="C46" s="26">
        <v>1</v>
      </c>
      <c r="D46" s="27" t="s">
        <v>652</v>
      </c>
      <c r="E46" s="164" t="s">
        <v>653</v>
      </c>
    </row>
    <row r="47" spans="1:5" ht="30">
      <c r="A47" s="162">
        <v>2</v>
      </c>
      <c r="B47" s="30">
        <v>3</v>
      </c>
      <c r="C47" s="26">
        <v>2</v>
      </c>
      <c r="D47" s="27" t="s">
        <v>654</v>
      </c>
      <c r="E47" s="164" t="s">
        <v>655</v>
      </c>
    </row>
    <row r="48" spans="1:5" ht="30">
      <c r="A48" s="162">
        <v>2</v>
      </c>
      <c r="B48" s="30">
        <v>3</v>
      </c>
      <c r="C48" s="26">
        <v>3</v>
      </c>
      <c r="D48" s="27" t="s">
        <v>656</v>
      </c>
      <c r="E48" s="164" t="s">
        <v>657</v>
      </c>
    </row>
    <row r="49" spans="1:5" ht="60">
      <c r="A49" s="162">
        <v>2</v>
      </c>
      <c r="B49" s="30">
        <v>3</v>
      </c>
      <c r="C49" s="26">
        <v>4</v>
      </c>
      <c r="D49" s="27" t="s">
        <v>658</v>
      </c>
      <c r="E49" s="164" t="s">
        <v>659</v>
      </c>
    </row>
    <row r="50" spans="1:5" ht="45">
      <c r="A50" s="162">
        <v>2</v>
      </c>
      <c r="B50" s="30">
        <v>3</v>
      </c>
      <c r="C50" s="26">
        <v>5</v>
      </c>
      <c r="D50" s="27" t="s">
        <v>660</v>
      </c>
      <c r="E50" s="164" t="s">
        <v>661</v>
      </c>
    </row>
    <row r="51" spans="1:5" ht="36.75" customHeight="1">
      <c r="A51" s="162">
        <v>2</v>
      </c>
      <c r="B51" s="30">
        <v>4</v>
      </c>
      <c r="C51" s="26">
        <v>0</v>
      </c>
      <c r="D51" s="27" t="s">
        <v>662</v>
      </c>
      <c r="E51" s="164" t="s">
        <v>663</v>
      </c>
    </row>
    <row r="52" spans="1:5" ht="75" hidden="1">
      <c r="A52" s="162">
        <v>2</v>
      </c>
      <c r="B52" s="30">
        <v>4</v>
      </c>
      <c r="C52" s="26">
        <v>1</v>
      </c>
      <c r="D52" s="27" t="s">
        <v>664</v>
      </c>
      <c r="E52" s="164" t="s">
        <v>665</v>
      </c>
    </row>
    <row r="53" spans="1:5" ht="60" hidden="1">
      <c r="A53" s="162">
        <v>2</v>
      </c>
      <c r="B53" s="30">
        <v>4</v>
      </c>
      <c r="C53" s="26">
        <v>2</v>
      </c>
      <c r="D53" s="27" t="s">
        <v>666</v>
      </c>
      <c r="E53" s="164" t="s">
        <v>667</v>
      </c>
    </row>
    <row r="54" spans="1:5" ht="30" hidden="1">
      <c r="A54" s="162">
        <v>2</v>
      </c>
      <c r="B54" s="30">
        <v>4</v>
      </c>
      <c r="C54" s="26">
        <v>3</v>
      </c>
      <c r="D54" s="27" t="s">
        <v>668</v>
      </c>
      <c r="E54" s="164" t="s">
        <v>669</v>
      </c>
    </row>
    <row r="55" spans="1:5" ht="30" hidden="1">
      <c r="A55" s="162">
        <v>2</v>
      </c>
      <c r="B55" s="30">
        <v>4</v>
      </c>
      <c r="C55" s="26">
        <v>4</v>
      </c>
      <c r="D55" s="27" t="s">
        <v>670</v>
      </c>
      <c r="E55" s="164" t="s">
        <v>671</v>
      </c>
    </row>
    <row r="56" spans="1:5" ht="45">
      <c r="A56" s="162">
        <v>2</v>
      </c>
      <c r="B56" s="30">
        <v>5</v>
      </c>
      <c r="C56" s="26">
        <v>0</v>
      </c>
      <c r="D56" s="27" t="s">
        <v>672</v>
      </c>
      <c r="E56" s="164" t="s">
        <v>673</v>
      </c>
    </row>
    <row r="57" spans="1:5" ht="30">
      <c r="A57" s="162">
        <v>2</v>
      </c>
      <c r="B57" s="30">
        <v>5</v>
      </c>
      <c r="C57" s="26">
        <v>1</v>
      </c>
      <c r="D57" s="27" t="s">
        <v>674</v>
      </c>
      <c r="E57" s="164" t="s">
        <v>675</v>
      </c>
    </row>
    <row r="58" spans="1:5" ht="30" hidden="1">
      <c r="A58" s="162">
        <v>2</v>
      </c>
      <c r="B58" s="30">
        <v>5</v>
      </c>
      <c r="C58" s="26">
        <v>2</v>
      </c>
      <c r="D58" s="27" t="s">
        <v>676</v>
      </c>
      <c r="E58" s="164" t="s">
        <v>677</v>
      </c>
    </row>
    <row r="59" spans="1:5" ht="30" hidden="1">
      <c r="A59" s="162">
        <v>2</v>
      </c>
      <c r="B59" s="30">
        <v>5</v>
      </c>
      <c r="C59" s="26">
        <v>3</v>
      </c>
      <c r="D59" s="27" t="s">
        <v>678</v>
      </c>
      <c r="E59" s="164" t="s">
        <v>679</v>
      </c>
    </row>
    <row r="60" spans="1:5" ht="30" hidden="1">
      <c r="A60" s="162">
        <v>2</v>
      </c>
      <c r="B60" s="30">
        <v>5</v>
      </c>
      <c r="C60" s="26">
        <v>4</v>
      </c>
      <c r="D60" s="27" t="s">
        <v>680</v>
      </c>
      <c r="E60" s="164" t="s">
        <v>681</v>
      </c>
    </row>
    <row r="61" spans="1:5" ht="45" hidden="1">
      <c r="A61" s="162">
        <v>2</v>
      </c>
      <c r="B61" s="30">
        <v>5</v>
      </c>
      <c r="C61" s="26">
        <v>5</v>
      </c>
      <c r="D61" s="27" t="s">
        <v>682</v>
      </c>
      <c r="E61" s="164" t="s">
        <v>683</v>
      </c>
    </row>
    <row r="62" spans="1:5" ht="90">
      <c r="A62" s="162">
        <v>2</v>
      </c>
      <c r="B62" s="30">
        <v>5</v>
      </c>
      <c r="C62" s="26">
        <v>6</v>
      </c>
      <c r="D62" s="27" t="s">
        <v>684</v>
      </c>
      <c r="E62" s="164" t="s">
        <v>685</v>
      </c>
    </row>
    <row r="63" spans="1:5" ht="75">
      <c r="A63" s="162">
        <v>2</v>
      </c>
      <c r="B63" s="30">
        <v>6</v>
      </c>
      <c r="C63" s="26">
        <v>0</v>
      </c>
      <c r="D63" s="27" t="s">
        <v>686</v>
      </c>
      <c r="E63" s="164" t="s">
        <v>687</v>
      </c>
    </row>
    <row r="64" spans="1:5" ht="30" hidden="1">
      <c r="A64" s="162">
        <v>2</v>
      </c>
      <c r="B64" s="30">
        <v>6</v>
      </c>
      <c r="C64" s="26">
        <v>1</v>
      </c>
      <c r="D64" s="27" t="s">
        <v>688</v>
      </c>
      <c r="E64" s="164" t="s">
        <v>689</v>
      </c>
    </row>
    <row r="65" spans="1:5" ht="30" hidden="1">
      <c r="A65" s="162">
        <v>2</v>
      </c>
      <c r="B65" s="30">
        <v>6</v>
      </c>
      <c r="C65" s="26">
        <v>2</v>
      </c>
      <c r="D65" s="27" t="s">
        <v>690</v>
      </c>
      <c r="E65" s="164" t="s">
        <v>691</v>
      </c>
    </row>
    <row r="66" spans="1:5" ht="75" hidden="1">
      <c r="A66" s="162">
        <v>2</v>
      </c>
      <c r="B66" s="30">
        <v>6</v>
      </c>
      <c r="C66" s="26">
        <v>3</v>
      </c>
      <c r="D66" s="27" t="s">
        <v>692</v>
      </c>
      <c r="E66" s="164" t="s">
        <v>693</v>
      </c>
    </row>
    <row r="67" spans="1:5" ht="45" hidden="1">
      <c r="A67" s="162">
        <v>2</v>
      </c>
      <c r="B67" s="30">
        <v>6</v>
      </c>
      <c r="C67" s="26">
        <v>4</v>
      </c>
      <c r="D67" s="27" t="s">
        <v>694</v>
      </c>
      <c r="E67" s="164" t="s">
        <v>695</v>
      </c>
    </row>
    <row r="68" spans="1:5" ht="30">
      <c r="A68" s="162">
        <v>2</v>
      </c>
      <c r="B68" s="30">
        <v>6</v>
      </c>
      <c r="C68" s="26">
        <v>5</v>
      </c>
      <c r="D68" s="27" t="s">
        <v>696</v>
      </c>
      <c r="E68" s="164" t="s">
        <v>697</v>
      </c>
    </row>
    <row r="69" spans="1:5" ht="75">
      <c r="A69" s="162">
        <v>2</v>
      </c>
      <c r="B69" s="30">
        <v>6</v>
      </c>
      <c r="C69" s="26">
        <v>6</v>
      </c>
      <c r="D69" s="27" t="s">
        <v>698</v>
      </c>
      <c r="E69" s="164" t="s">
        <v>699</v>
      </c>
    </row>
    <row r="70" spans="1:5">
      <c r="A70" s="162">
        <v>2</v>
      </c>
      <c r="B70" s="30">
        <v>6</v>
      </c>
      <c r="C70" s="26">
        <v>7</v>
      </c>
      <c r="D70" s="27" t="s">
        <v>700</v>
      </c>
      <c r="E70" s="164" t="s">
        <v>701</v>
      </c>
    </row>
    <row r="71" spans="1:5" ht="45">
      <c r="A71" s="162">
        <v>2</v>
      </c>
      <c r="B71" s="30">
        <v>6</v>
      </c>
      <c r="C71" s="26">
        <v>8</v>
      </c>
      <c r="D71" s="27" t="s">
        <v>702</v>
      </c>
      <c r="E71" s="164" t="s">
        <v>703</v>
      </c>
    </row>
    <row r="72" spans="1:5" ht="75">
      <c r="A72" s="162">
        <v>2</v>
      </c>
      <c r="B72" s="30">
        <v>6</v>
      </c>
      <c r="C72" s="26">
        <v>9</v>
      </c>
      <c r="D72" s="27" t="s">
        <v>704</v>
      </c>
      <c r="E72" s="164" t="s">
        <v>705</v>
      </c>
    </row>
    <row r="73" spans="1:5">
      <c r="A73" s="162">
        <v>2</v>
      </c>
      <c r="B73" s="30">
        <v>7</v>
      </c>
      <c r="C73" s="26">
        <v>0</v>
      </c>
      <c r="D73" s="27" t="s">
        <v>706</v>
      </c>
      <c r="E73" s="164" t="s">
        <v>707</v>
      </c>
    </row>
    <row r="74" spans="1:5">
      <c r="A74" s="167">
        <v>2</v>
      </c>
      <c r="B74" s="168">
        <v>7</v>
      </c>
      <c r="C74" s="169">
        <v>1</v>
      </c>
      <c r="D74" s="170" t="s">
        <v>708</v>
      </c>
      <c r="E74" s="171" t="s">
        <v>709</v>
      </c>
    </row>
    <row r="75" spans="1:5" ht="45" hidden="1">
      <c r="A75" s="33">
        <v>3</v>
      </c>
      <c r="B75" s="33">
        <v>0</v>
      </c>
      <c r="C75" s="34">
        <v>0</v>
      </c>
      <c r="D75" s="36" t="s">
        <v>710</v>
      </c>
      <c r="E75" s="31" t="s">
        <v>711</v>
      </c>
    </row>
    <row r="76" spans="1:5" ht="105" hidden="1">
      <c r="A76" s="33">
        <v>3</v>
      </c>
      <c r="B76" s="33">
        <v>1</v>
      </c>
      <c r="C76" s="34">
        <v>0</v>
      </c>
      <c r="D76" s="35" t="s">
        <v>712</v>
      </c>
      <c r="E76" s="32" t="s">
        <v>713</v>
      </c>
    </row>
    <row r="77" spans="1:5" ht="75" hidden="1">
      <c r="A77" s="33">
        <v>3</v>
      </c>
      <c r="B77" s="33">
        <v>1</v>
      </c>
      <c r="C77" s="34">
        <v>1</v>
      </c>
      <c r="D77" s="35" t="s">
        <v>714</v>
      </c>
      <c r="E77" s="32" t="s">
        <v>715</v>
      </c>
    </row>
    <row r="78" spans="1:5" ht="90" hidden="1">
      <c r="A78" s="33">
        <v>3</v>
      </c>
      <c r="B78" s="33">
        <v>1</v>
      </c>
      <c r="C78" s="34">
        <v>2</v>
      </c>
      <c r="D78" s="35" t="s">
        <v>716</v>
      </c>
      <c r="E78" s="32" t="s">
        <v>717</v>
      </c>
    </row>
    <row r="79" spans="1:5" ht="30" hidden="1">
      <c r="A79" s="33">
        <v>3</v>
      </c>
      <c r="B79" s="33">
        <v>2</v>
      </c>
      <c r="C79" s="34">
        <v>0</v>
      </c>
      <c r="D79" s="35" t="s">
        <v>718</v>
      </c>
      <c r="E79" s="32" t="s">
        <v>719</v>
      </c>
    </row>
    <row r="80" spans="1:5" ht="45" hidden="1">
      <c r="A80" s="33">
        <v>3</v>
      </c>
      <c r="B80" s="33">
        <v>2</v>
      </c>
      <c r="C80" s="34">
        <v>1</v>
      </c>
      <c r="D80" s="35" t="s">
        <v>720</v>
      </c>
      <c r="E80" s="32" t="s">
        <v>721</v>
      </c>
    </row>
    <row r="81" spans="1:5" ht="60" hidden="1">
      <c r="A81" s="33">
        <v>3</v>
      </c>
      <c r="B81" s="33">
        <v>2</v>
      </c>
      <c r="C81" s="34">
        <v>2</v>
      </c>
      <c r="D81" s="35" t="s">
        <v>722</v>
      </c>
      <c r="E81" s="32" t="s">
        <v>723</v>
      </c>
    </row>
    <row r="82" spans="1:5" ht="75" hidden="1">
      <c r="A82" s="33">
        <v>3</v>
      </c>
      <c r="B82" s="33">
        <v>2</v>
      </c>
      <c r="C82" s="34">
        <v>3</v>
      </c>
      <c r="D82" s="35" t="s">
        <v>724</v>
      </c>
      <c r="E82" s="32" t="s">
        <v>725</v>
      </c>
    </row>
    <row r="83" spans="1:5" ht="30" hidden="1">
      <c r="A83" s="33">
        <v>3</v>
      </c>
      <c r="B83" s="33">
        <v>2</v>
      </c>
      <c r="C83" s="34">
        <v>4</v>
      </c>
      <c r="D83" s="35" t="s">
        <v>726</v>
      </c>
      <c r="E83" s="32" t="s">
        <v>727</v>
      </c>
    </row>
    <row r="84" spans="1:5" hidden="1">
      <c r="A84" s="33">
        <v>3</v>
      </c>
      <c r="B84" s="33">
        <v>2</v>
      </c>
      <c r="C84" s="34">
        <v>5</v>
      </c>
      <c r="D84" s="35" t="s">
        <v>728</v>
      </c>
      <c r="E84" s="32" t="s">
        <v>729</v>
      </c>
    </row>
    <row r="85" spans="1:5" ht="25.5" hidden="1">
      <c r="A85" s="33">
        <v>3</v>
      </c>
      <c r="B85" s="33">
        <v>2</v>
      </c>
      <c r="C85" s="34">
        <v>6</v>
      </c>
      <c r="D85" s="35" t="s">
        <v>730</v>
      </c>
      <c r="E85" s="32" t="s">
        <v>731</v>
      </c>
    </row>
    <row r="86" spans="1:5" ht="45" hidden="1">
      <c r="A86" s="33">
        <v>3</v>
      </c>
      <c r="B86" s="33">
        <v>3</v>
      </c>
      <c r="C86" s="34">
        <v>0</v>
      </c>
      <c r="D86" s="35" t="s">
        <v>732</v>
      </c>
      <c r="E86" s="32" t="s">
        <v>733</v>
      </c>
    </row>
    <row r="87" spans="1:5" ht="90" hidden="1">
      <c r="A87" s="33">
        <v>3</v>
      </c>
      <c r="B87" s="33">
        <v>3</v>
      </c>
      <c r="C87" s="34">
        <v>1</v>
      </c>
      <c r="D87" s="35" t="s">
        <v>734</v>
      </c>
      <c r="E87" s="32" t="s">
        <v>735</v>
      </c>
    </row>
    <row r="88" spans="1:5" ht="60" hidden="1">
      <c r="A88" s="33">
        <v>3</v>
      </c>
      <c r="B88" s="33">
        <v>3</v>
      </c>
      <c r="C88" s="34">
        <v>2</v>
      </c>
      <c r="D88" s="35" t="s">
        <v>736</v>
      </c>
      <c r="E88" s="32" t="s">
        <v>737</v>
      </c>
    </row>
    <row r="89" spans="1:5" ht="75" hidden="1">
      <c r="A89" s="33">
        <v>3</v>
      </c>
      <c r="B89" s="33">
        <v>3</v>
      </c>
      <c r="C89" s="34">
        <v>3</v>
      </c>
      <c r="D89" s="35" t="s">
        <v>738</v>
      </c>
      <c r="E89" s="32" t="s">
        <v>739</v>
      </c>
    </row>
    <row r="90" spans="1:5" ht="45" hidden="1">
      <c r="A90" s="33">
        <v>3</v>
      </c>
      <c r="B90" s="33">
        <v>3</v>
      </c>
      <c r="C90" s="34">
        <v>4</v>
      </c>
      <c r="D90" s="35" t="s">
        <v>740</v>
      </c>
      <c r="E90" s="32" t="s">
        <v>741</v>
      </c>
    </row>
    <row r="91" spans="1:5" ht="45" hidden="1">
      <c r="A91" s="33">
        <v>3</v>
      </c>
      <c r="B91" s="33">
        <v>3</v>
      </c>
      <c r="C91" s="34">
        <v>5</v>
      </c>
      <c r="D91" s="35" t="s">
        <v>742</v>
      </c>
      <c r="E91" s="32" t="s">
        <v>743</v>
      </c>
    </row>
    <row r="92" spans="1:5" ht="60" hidden="1">
      <c r="A92" s="33">
        <v>3</v>
      </c>
      <c r="B92" s="33">
        <v>3</v>
      </c>
      <c r="C92" s="34">
        <v>6</v>
      </c>
      <c r="D92" s="35" t="s">
        <v>744</v>
      </c>
      <c r="E92" s="32" t="s">
        <v>745</v>
      </c>
    </row>
    <row r="93" spans="1:5" ht="60" hidden="1">
      <c r="A93" s="33">
        <v>3</v>
      </c>
      <c r="B93" s="33">
        <v>4</v>
      </c>
      <c r="C93" s="34">
        <v>0</v>
      </c>
      <c r="D93" s="35" t="s">
        <v>746</v>
      </c>
      <c r="E93" s="32" t="s">
        <v>747</v>
      </c>
    </row>
    <row r="94" spans="1:5" ht="60" hidden="1">
      <c r="A94" s="33">
        <v>3</v>
      </c>
      <c r="B94" s="33">
        <v>4</v>
      </c>
      <c r="C94" s="34">
        <v>1</v>
      </c>
      <c r="D94" s="35" t="s">
        <v>748</v>
      </c>
      <c r="E94" s="32" t="s">
        <v>749</v>
      </c>
    </row>
    <row r="95" spans="1:5" ht="45" hidden="1">
      <c r="A95" s="33">
        <v>3</v>
      </c>
      <c r="B95" s="33">
        <v>4</v>
      </c>
      <c r="C95" s="34">
        <v>2</v>
      </c>
      <c r="D95" s="35" t="s">
        <v>750</v>
      </c>
      <c r="E95" s="32" t="s">
        <v>751</v>
      </c>
    </row>
    <row r="96" spans="1:5" ht="30" hidden="1">
      <c r="A96" s="33">
        <v>3</v>
      </c>
      <c r="B96" s="33">
        <v>4</v>
      </c>
      <c r="C96" s="34">
        <v>3</v>
      </c>
      <c r="D96" s="35" t="s">
        <v>752</v>
      </c>
      <c r="E96" s="32" t="s">
        <v>753</v>
      </c>
    </row>
    <row r="97" spans="1:5" ht="45" hidden="1">
      <c r="A97" s="33">
        <v>3</v>
      </c>
      <c r="B97" s="33">
        <v>5</v>
      </c>
      <c r="C97" s="34">
        <v>0</v>
      </c>
      <c r="D97" s="35" t="s">
        <v>754</v>
      </c>
      <c r="E97" s="32" t="s">
        <v>755</v>
      </c>
    </row>
    <row r="98" spans="1:5" ht="75" hidden="1">
      <c r="A98" s="33">
        <v>3</v>
      </c>
      <c r="B98" s="33">
        <v>5</v>
      </c>
      <c r="C98" s="34">
        <v>1</v>
      </c>
      <c r="D98" s="35" t="s">
        <v>756</v>
      </c>
      <c r="E98" s="32" t="s">
        <v>757</v>
      </c>
    </row>
    <row r="99" spans="1:5" ht="60" hidden="1">
      <c r="A99" s="33">
        <v>3</v>
      </c>
      <c r="B99" s="33">
        <v>5</v>
      </c>
      <c r="C99" s="34">
        <v>2</v>
      </c>
      <c r="D99" s="35" t="s">
        <v>758</v>
      </c>
      <c r="E99" s="32" t="s">
        <v>759</v>
      </c>
    </row>
    <row r="100" spans="1:5" ht="60" hidden="1">
      <c r="A100" s="33">
        <v>3</v>
      </c>
      <c r="B100" s="33">
        <v>5</v>
      </c>
      <c r="C100" s="34">
        <v>3</v>
      </c>
      <c r="D100" s="35" t="s">
        <v>760</v>
      </c>
      <c r="E100" s="32" t="s">
        <v>761</v>
      </c>
    </row>
    <row r="101" spans="1:5" ht="60" hidden="1">
      <c r="A101" s="33">
        <v>3</v>
      </c>
      <c r="B101" s="33">
        <v>5</v>
      </c>
      <c r="C101" s="34">
        <v>4</v>
      </c>
      <c r="D101" s="35" t="s">
        <v>762</v>
      </c>
      <c r="E101" s="32" t="s">
        <v>763</v>
      </c>
    </row>
    <row r="102" spans="1:5" ht="60" hidden="1">
      <c r="A102" s="33">
        <v>3</v>
      </c>
      <c r="B102" s="33">
        <v>5</v>
      </c>
      <c r="C102" s="34">
        <v>5</v>
      </c>
      <c r="D102" s="35" t="s">
        <v>764</v>
      </c>
      <c r="E102" s="32" t="s">
        <v>765</v>
      </c>
    </row>
    <row r="103" spans="1:5" ht="25.5" hidden="1">
      <c r="A103" s="33">
        <v>3</v>
      </c>
      <c r="B103" s="33">
        <v>5</v>
      </c>
      <c r="C103" s="34">
        <v>6</v>
      </c>
      <c r="D103" s="35" t="s">
        <v>766</v>
      </c>
      <c r="E103" s="32" t="s">
        <v>767</v>
      </c>
    </row>
    <row r="104" spans="1:5" ht="45" hidden="1">
      <c r="A104" s="33">
        <v>3</v>
      </c>
      <c r="B104" s="33">
        <v>6</v>
      </c>
      <c r="C104" s="34">
        <v>0</v>
      </c>
      <c r="D104" s="35" t="s">
        <v>768</v>
      </c>
      <c r="E104" s="32" t="s">
        <v>769</v>
      </c>
    </row>
    <row r="105" spans="1:5" ht="45" hidden="1">
      <c r="A105" s="33">
        <v>3</v>
      </c>
      <c r="B105" s="33">
        <v>6</v>
      </c>
      <c r="C105" s="34">
        <v>1</v>
      </c>
      <c r="D105" s="35" t="s">
        <v>770</v>
      </c>
      <c r="E105" s="32" t="s">
        <v>771</v>
      </c>
    </row>
    <row r="106" spans="1:5" ht="45" hidden="1">
      <c r="A106" s="33">
        <v>3</v>
      </c>
      <c r="B106" s="33">
        <v>7</v>
      </c>
      <c r="C106" s="34">
        <v>0</v>
      </c>
      <c r="D106" s="35" t="s">
        <v>772</v>
      </c>
      <c r="E106" s="32" t="s">
        <v>773</v>
      </c>
    </row>
    <row r="107" spans="1:5" ht="30" hidden="1">
      <c r="A107" s="33">
        <v>3</v>
      </c>
      <c r="B107" s="33">
        <v>7</v>
      </c>
      <c r="C107" s="34">
        <v>1</v>
      </c>
      <c r="D107" s="35" t="s">
        <v>774</v>
      </c>
      <c r="E107" s="32" t="s">
        <v>775</v>
      </c>
    </row>
    <row r="108" spans="1:5" ht="45" hidden="1">
      <c r="A108" s="33">
        <v>3</v>
      </c>
      <c r="B108" s="33">
        <v>7</v>
      </c>
      <c r="C108" s="34">
        <v>2</v>
      </c>
      <c r="D108" s="35" t="s">
        <v>776</v>
      </c>
      <c r="E108" s="32" t="s">
        <v>777</v>
      </c>
    </row>
    <row r="109" spans="1:5" ht="30" hidden="1">
      <c r="A109" s="33">
        <v>3</v>
      </c>
      <c r="B109" s="33">
        <v>8</v>
      </c>
      <c r="C109" s="34">
        <v>0</v>
      </c>
      <c r="D109" s="35" t="s">
        <v>778</v>
      </c>
      <c r="E109" s="32" t="s">
        <v>779</v>
      </c>
    </row>
    <row r="110" spans="1:5" ht="60" hidden="1">
      <c r="A110" s="33">
        <v>3</v>
      </c>
      <c r="B110" s="33">
        <v>8</v>
      </c>
      <c r="C110" s="34">
        <v>1</v>
      </c>
      <c r="D110" s="35" t="s">
        <v>780</v>
      </c>
      <c r="E110" s="32" t="s">
        <v>781</v>
      </c>
    </row>
    <row r="111" spans="1:5" ht="75" hidden="1">
      <c r="A111" s="33">
        <v>3</v>
      </c>
      <c r="B111" s="33">
        <v>8</v>
      </c>
      <c r="C111" s="34">
        <v>2</v>
      </c>
      <c r="D111" s="35" t="s">
        <v>782</v>
      </c>
      <c r="E111" s="32" t="s">
        <v>783</v>
      </c>
    </row>
    <row r="112" spans="1:5" ht="45" hidden="1">
      <c r="A112" s="33">
        <v>3</v>
      </c>
      <c r="B112" s="33">
        <v>8</v>
      </c>
      <c r="C112" s="34">
        <v>3</v>
      </c>
      <c r="D112" s="35" t="s">
        <v>784</v>
      </c>
      <c r="E112" s="32" t="s">
        <v>785</v>
      </c>
    </row>
    <row r="113" spans="1:5" ht="45" hidden="1">
      <c r="A113" s="33">
        <v>3</v>
      </c>
      <c r="B113" s="33">
        <v>8</v>
      </c>
      <c r="C113" s="34">
        <v>4</v>
      </c>
      <c r="D113" s="35" t="s">
        <v>786</v>
      </c>
      <c r="E113" s="32" t="s">
        <v>787</v>
      </c>
    </row>
    <row r="114" spans="1:5" ht="30" hidden="1">
      <c r="A114" s="33">
        <v>3</v>
      </c>
      <c r="B114" s="33">
        <v>9</v>
      </c>
      <c r="C114" s="34">
        <v>0</v>
      </c>
      <c r="D114" s="35" t="s">
        <v>788</v>
      </c>
      <c r="E114" s="32" t="s">
        <v>789</v>
      </c>
    </row>
    <row r="115" spans="1:5" ht="105" hidden="1">
      <c r="A115" s="33">
        <v>3</v>
      </c>
      <c r="B115" s="33">
        <v>9</v>
      </c>
      <c r="C115" s="34">
        <v>1</v>
      </c>
      <c r="D115" s="35" t="s">
        <v>790</v>
      </c>
      <c r="E115" s="32" t="s">
        <v>791</v>
      </c>
    </row>
    <row r="116" spans="1:5" hidden="1">
      <c r="A116" s="33">
        <v>3</v>
      </c>
      <c r="B116" s="33">
        <v>9</v>
      </c>
      <c r="C116" s="34">
        <v>2</v>
      </c>
      <c r="D116" s="35" t="s">
        <v>792</v>
      </c>
      <c r="E116" s="32" t="s">
        <v>793</v>
      </c>
    </row>
    <row r="117" spans="1:5" hidden="1">
      <c r="A117" s="33">
        <v>3</v>
      </c>
      <c r="B117" s="33">
        <v>9</v>
      </c>
      <c r="C117" s="34">
        <v>3</v>
      </c>
      <c r="D117" s="35" t="s">
        <v>794</v>
      </c>
      <c r="E117" s="32" t="s">
        <v>795</v>
      </c>
    </row>
    <row r="118" spans="1:5" ht="45" hidden="1">
      <c r="A118" s="33">
        <v>4</v>
      </c>
      <c r="B118" s="33">
        <v>0</v>
      </c>
      <c r="C118" s="34">
        <v>0</v>
      </c>
      <c r="D118" s="36" t="s">
        <v>796</v>
      </c>
      <c r="E118" s="31" t="s">
        <v>797</v>
      </c>
    </row>
    <row r="119" spans="1:5" ht="45" hidden="1">
      <c r="A119" s="33">
        <v>4</v>
      </c>
      <c r="B119" s="33">
        <v>1</v>
      </c>
      <c r="C119" s="34">
        <v>0</v>
      </c>
      <c r="D119" s="35" t="s">
        <v>798</v>
      </c>
      <c r="E119" s="32" t="s">
        <v>799</v>
      </c>
    </row>
    <row r="120" spans="1:5" ht="30" hidden="1">
      <c r="A120" s="33">
        <v>4</v>
      </c>
      <c r="B120" s="33">
        <v>1</v>
      </c>
      <c r="C120" s="34">
        <v>1</v>
      </c>
      <c r="D120" s="35" t="s">
        <v>800</v>
      </c>
      <c r="E120" s="32" t="s">
        <v>801</v>
      </c>
    </row>
    <row r="121" spans="1:5" hidden="1">
      <c r="A121" s="33">
        <v>4</v>
      </c>
      <c r="B121" s="33">
        <v>1</v>
      </c>
      <c r="C121" s="34">
        <v>2</v>
      </c>
      <c r="D121" s="35" t="s">
        <v>802</v>
      </c>
      <c r="E121" s="32" t="s">
        <v>803</v>
      </c>
    </row>
    <row r="122" spans="1:5" ht="63.75" hidden="1">
      <c r="A122" s="33">
        <v>4</v>
      </c>
      <c r="B122" s="33">
        <v>2</v>
      </c>
      <c r="C122" s="34">
        <v>0</v>
      </c>
      <c r="D122" s="35" t="s">
        <v>804</v>
      </c>
      <c r="E122" s="32" t="s">
        <v>805</v>
      </c>
    </row>
    <row r="123" spans="1:5" ht="25.5" hidden="1">
      <c r="A123" s="33">
        <v>4</v>
      </c>
      <c r="B123" s="33">
        <v>2</v>
      </c>
      <c r="C123" s="34">
        <v>1</v>
      </c>
      <c r="D123" s="35" t="s">
        <v>806</v>
      </c>
      <c r="E123" s="32" t="s">
        <v>807</v>
      </c>
    </row>
    <row r="124" spans="1:5" ht="38.25" hidden="1">
      <c r="A124" s="33">
        <v>4</v>
      </c>
      <c r="B124" s="33">
        <v>2</v>
      </c>
      <c r="C124" s="34">
        <v>2</v>
      </c>
      <c r="D124" s="35" t="s">
        <v>808</v>
      </c>
      <c r="E124" s="32" t="s">
        <v>809</v>
      </c>
    </row>
    <row r="125" spans="1:5" ht="45" hidden="1">
      <c r="A125" s="33">
        <v>4</v>
      </c>
      <c r="B125" s="33">
        <v>2</v>
      </c>
      <c r="C125" s="34">
        <v>3</v>
      </c>
      <c r="D125" s="35" t="s">
        <v>810</v>
      </c>
      <c r="E125" s="32" t="s">
        <v>811</v>
      </c>
    </row>
    <row r="126" spans="1:5" ht="30" hidden="1">
      <c r="A126" s="33">
        <v>4</v>
      </c>
      <c r="B126" s="33">
        <v>3</v>
      </c>
      <c r="C126" s="34">
        <v>0</v>
      </c>
      <c r="D126" s="35" t="s">
        <v>812</v>
      </c>
      <c r="E126" s="32" t="s">
        <v>813</v>
      </c>
    </row>
    <row r="127" spans="1:5" ht="30" hidden="1">
      <c r="A127" s="33">
        <v>4</v>
      </c>
      <c r="B127" s="33">
        <v>3</v>
      </c>
      <c r="C127" s="34">
        <v>1</v>
      </c>
      <c r="D127" s="35" t="s">
        <v>814</v>
      </c>
      <c r="E127" s="32" t="s">
        <v>815</v>
      </c>
    </row>
    <row r="128" spans="1:5" hidden="1">
      <c r="A128" s="33">
        <v>4</v>
      </c>
      <c r="B128" s="33">
        <v>3</v>
      </c>
      <c r="C128" s="34">
        <v>2</v>
      </c>
      <c r="D128" s="35" t="s">
        <v>816</v>
      </c>
      <c r="E128" s="32" t="s">
        <v>817</v>
      </c>
    </row>
    <row r="129" spans="1:5" hidden="1">
      <c r="A129" s="33">
        <v>4</v>
      </c>
      <c r="B129" s="33">
        <v>3</v>
      </c>
      <c r="C129" s="34">
        <v>3</v>
      </c>
      <c r="D129" s="35" t="s">
        <v>818</v>
      </c>
      <c r="E129" s="32" t="s">
        <v>819</v>
      </c>
    </row>
    <row r="130" spans="1:5" ht="38.25" hidden="1">
      <c r="A130" s="33">
        <v>4</v>
      </c>
      <c r="B130" s="33">
        <v>3</v>
      </c>
      <c r="C130" s="34">
        <v>4</v>
      </c>
      <c r="D130" s="35" t="s">
        <v>820</v>
      </c>
      <c r="E130" s="32" t="s">
        <v>821</v>
      </c>
    </row>
    <row r="131" spans="1:5" ht="25.5" hidden="1">
      <c r="A131" s="33">
        <v>4</v>
      </c>
      <c r="B131" s="33">
        <v>4</v>
      </c>
      <c r="C131" s="34">
        <v>0</v>
      </c>
      <c r="D131" s="35" t="s">
        <v>822</v>
      </c>
      <c r="E131" s="32" t="s">
        <v>823</v>
      </c>
    </row>
    <row r="132" spans="1:5" ht="25.5" hidden="1">
      <c r="A132" s="33">
        <v>4</v>
      </c>
      <c r="B132" s="33">
        <v>4</v>
      </c>
      <c r="C132" s="34">
        <v>1</v>
      </c>
      <c r="D132" s="35" t="s">
        <v>824</v>
      </c>
      <c r="E132" s="32" t="s">
        <v>823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xl/worksheets/sheet2.xml><?xml version="1.0" encoding="utf-8"?>
<worksheet xmlns="http://schemas.openxmlformats.org/spreadsheetml/2006/main" xmlns:r="http://schemas.openxmlformats.org/officeDocument/2006/relationships">
  <sheetPr codeName="Hoja14">
    <tabColor rgb="FFFFFF00"/>
  </sheetPr>
  <dimension ref="A1:XFC522"/>
  <sheetViews>
    <sheetView zoomScale="73" zoomScaleNormal="73" zoomScalePageLayoutView="90" workbookViewId="0">
      <pane ySplit="6" topLeftCell="A421" activePane="bottomLeft" state="frozen"/>
      <selection pane="bottomLeft" activeCell="M433" sqref="M433"/>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4" t="s">
        <v>899</v>
      </c>
      <c r="B1" s="425"/>
      <c r="C1" s="425"/>
      <c r="D1" s="425"/>
      <c r="E1" s="425"/>
      <c r="F1" s="425"/>
      <c r="G1" s="425"/>
      <c r="H1" s="425"/>
      <c r="I1" s="425"/>
      <c r="J1" s="425"/>
      <c r="K1" s="425"/>
      <c r="L1" s="425"/>
      <c r="M1" s="425"/>
      <c r="N1" s="426"/>
    </row>
    <row r="2" spans="1:15" customFormat="1" ht="24" customHeight="1">
      <c r="A2" s="427" t="str">
        <f>'ESTIMACIÓN DE INGRESOS'!A2:C2</f>
        <v>Nombre Del Organismo: Sisterma Dif Municipal de Mazamitla, Jalisco</v>
      </c>
      <c r="B2" s="428"/>
      <c r="C2" s="428"/>
      <c r="D2" s="428"/>
      <c r="E2" s="428"/>
      <c r="F2" s="428"/>
      <c r="G2" s="428"/>
      <c r="H2" s="428"/>
      <c r="I2" s="428"/>
      <c r="J2" s="428"/>
      <c r="K2" s="428"/>
      <c r="L2" s="428"/>
      <c r="M2" s="428"/>
      <c r="N2" s="429"/>
    </row>
    <row r="3" spans="1:15" s="183" customFormat="1" ht="31.15" customHeight="1">
      <c r="A3" s="431" t="s">
        <v>549</v>
      </c>
      <c r="B3" s="433" t="s">
        <v>3</v>
      </c>
      <c r="C3" s="438" t="s">
        <v>1042</v>
      </c>
      <c r="D3" s="439"/>
      <c r="E3" s="439"/>
      <c r="F3" s="439"/>
      <c r="G3" s="439"/>
      <c r="H3" s="439"/>
      <c r="I3" s="440"/>
      <c r="J3" s="435" t="s">
        <v>1043</v>
      </c>
      <c r="K3" s="436"/>
      <c r="L3" s="437"/>
      <c r="M3" s="430" t="s">
        <v>550</v>
      </c>
      <c r="N3" s="182"/>
    </row>
    <row r="4" spans="1:15" s="183" customFormat="1" ht="73.150000000000006" customHeight="1">
      <c r="A4" s="432"/>
      <c r="B4" s="434"/>
      <c r="C4" s="211" t="s">
        <v>1041</v>
      </c>
      <c r="D4" s="211" t="s">
        <v>1047</v>
      </c>
      <c r="E4" s="211" t="s">
        <v>1048</v>
      </c>
      <c r="F4" s="212" t="s">
        <v>1049</v>
      </c>
      <c r="G4" s="212" t="s">
        <v>1050</v>
      </c>
      <c r="H4" s="213" t="s">
        <v>1051</v>
      </c>
      <c r="I4" s="209" t="s">
        <v>1052</v>
      </c>
      <c r="J4" s="209" t="s">
        <v>1044</v>
      </c>
      <c r="K4" s="209" t="s">
        <v>1045</v>
      </c>
      <c r="L4" s="210" t="s">
        <v>1046</v>
      </c>
      <c r="M4" s="430"/>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1344055</v>
      </c>
      <c r="D6" s="174">
        <f>D7+D12+D17+D26+D31+D38+D40</f>
        <v>0</v>
      </c>
      <c r="E6" s="174">
        <f t="shared" si="0"/>
        <v>0</v>
      </c>
      <c r="F6" s="174">
        <f t="shared" si="0"/>
        <v>0</v>
      </c>
      <c r="G6" s="174">
        <f t="shared" si="0"/>
        <v>0</v>
      </c>
      <c r="H6" s="174">
        <f t="shared" si="0"/>
        <v>0</v>
      </c>
      <c r="I6" s="174">
        <f t="shared" si="0"/>
        <v>0</v>
      </c>
      <c r="J6" s="174">
        <f t="shared" si="0"/>
        <v>0</v>
      </c>
      <c r="K6" s="174">
        <f t="shared" si="0"/>
        <v>0</v>
      </c>
      <c r="L6" s="174">
        <f t="shared" si="0"/>
        <v>0</v>
      </c>
      <c r="M6" s="174">
        <f>SUM(C6:L6)</f>
        <v>1344055</v>
      </c>
      <c r="N6" s="175">
        <f t="shared" si="0"/>
        <v>0</v>
      </c>
    </row>
    <row r="7" spans="1:15" customFormat="1" ht="25.5" customHeight="1">
      <c r="A7" s="83">
        <v>1100</v>
      </c>
      <c r="B7" s="84" t="s">
        <v>141</v>
      </c>
      <c r="C7" s="278">
        <f>SUM(C8:C11)</f>
        <v>874393</v>
      </c>
      <c r="D7" s="278">
        <f>SUM(D8:D11)</f>
        <v>0</v>
      </c>
      <c r="E7" s="278">
        <f t="shared" ref="E7:L7" si="1">SUM(E8:E11)</f>
        <v>0</v>
      </c>
      <c r="F7" s="278">
        <f t="shared" si="1"/>
        <v>0</v>
      </c>
      <c r="G7" s="278">
        <f t="shared" si="1"/>
        <v>0</v>
      </c>
      <c r="H7" s="278">
        <f t="shared" si="1"/>
        <v>0</v>
      </c>
      <c r="I7" s="278">
        <f t="shared" si="1"/>
        <v>0</v>
      </c>
      <c r="J7" s="278">
        <f t="shared" si="1"/>
        <v>0</v>
      </c>
      <c r="K7" s="278">
        <f t="shared" si="1"/>
        <v>0</v>
      </c>
      <c r="L7" s="278">
        <f t="shared" si="1"/>
        <v>0</v>
      </c>
      <c r="M7" s="278">
        <f t="shared" ref="M7:M70" si="2">SUM(C7:L7)</f>
        <v>874393</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v>874393</v>
      </c>
      <c r="D10" s="280"/>
      <c r="E10" s="280"/>
      <c r="F10" s="280"/>
      <c r="G10" s="280"/>
      <c r="H10" s="280"/>
      <c r="I10" s="280"/>
      <c r="J10" s="280"/>
      <c r="K10" s="280"/>
      <c r="L10" s="280"/>
      <c r="M10" s="281">
        <f t="shared" si="2"/>
        <v>874393</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307728</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307728</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v>307728</v>
      </c>
      <c r="D14" s="280"/>
      <c r="E14" s="280"/>
      <c r="F14" s="280"/>
      <c r="G14" s="280"/>
      <c r="H14" s="280"/>
      <c r="I14" s="280"/>
      <c r="J14" s="280"/>
      <c r="K14" s="280"/>
      <c r="L14" s="280"/>
      <c r="M14" s="281">
        <f t="shared" si="2"/>
        <v>307728</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161934</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161934</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v>161934</v>
      </c>
      <c r="D19" s="280"/>
      <c r="E19" s="280"/>
      <c r="F19" s="280"/>
      <c r="G19" s="280"/>
      <c r="H19" s="280"/>
      <c r="I19" s="280"/>
      <c r="J19" s="280"/>
      <c r="K19" s="280"/>
      <c r="L19" s="280"/>
      <c r="M19" s="281">
        <f t="shared" si="2"/>
        <v>161934</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334066</v>
      </c>
      <c r="D43" s="285">
        <f>D44+D53+D57+D67+D77+D85+D88+D94+D98</f>
        <v>0</v>
      </c>
      <c r="E43" s="285">
        <f t="shared" si="9"/>
        <v>0</v>
      </c>
      <c r="F43" s="285">
        <f t="shared" si="9"/>
        <v>0</v>
      </c>
      <c r="G43" s="285">
        <f t="shared" si="9"/>
        <v>0</v>
      </c>
      <c r="H43" s="285">
        <f t="shared" si="9"/>
        <v>0</v>
      </c>
      <c r="I43" s="285">
        <f t="shared" si="9"/>
        <v>0</v>
      </c>
      <c r="J43" s="285">
        <f t="shared" si="9"/>
        <v>0</v>
      </c>
      <c r="K43" s="285">
        <f t="shared" si="9"/>
        <v>39500</v>
      </c>
      <c r="L43" s="285">
        <f t="shared" si="9"/>
        <v>0</v>
      </c>
      <c r="M43" s="285">
        <f t="shared" si="2"/>
        <v>373566</v>
      </c>
      <c r="N43" s="286">
        <f t="shared" si="9"/>
        <v>0</v>
      </c>
      <c r="O43" s="177">
        <v>216</v>
      </c>
    </row>
    <row r="44" spans="1:15" customFormat="1" ht="30">
      <c r="A44" s="83">
        <v>2100</v>
      </c>
      <c r="B44" s="84" t="s">
        <v>178</v>
      </c>
      <c r="C44" s="278">
        <f t="shared" ref="C44:N44" si="10">SUM(C45:C52)</f>
        <v>35000</v>
      </c>
      <c r="D44" s="278">
        <f>SUM(D45:D52)</f>
        <v>0</v>
      </c>
      <c r="E44" s="278">
        <f t="shared" si="10"/>
        <v>0</v>
      </c>
      <c r="F44" s="278">
        <f t="shared" si="10"/>
        <v>0</v>
      </c>
      <c r="G44" s="278">
        <f t="shared" si="10"/>
        <v>0</v>
      </c>
      <c r="H44" s="278">
        <f t="shared" si="10"/>
        <v>0</v>
      </c>
      <c r="I44" s="278">
        <f t="shared" si="10"/>
        <v>0</v>
      </c>
      <c r="J44" s="278">
        <f t="shared" si="10"/>
        <v>0</v>
      </c>
      <c r="K44" s="278">
        <f t="shared" si="10"/>
        <v>16500</v>
      </c>
      <c r="L44" s="278">
        <f t="shared" si="10"/>
        <v>0</v>
      </c>
      <c r="M44" s="278">
        <f t="shared" si="2"/>
        <v>51500</v>
      </c>
      <c r="N44" s="284">
        <f t="shared" si="10"/>
        <v>0</v>
      </c>
      <c r="O44">
        <v>224</v>
      </c>
    </row>
    <row r="45" spans="1:15" customFormat="1" ht="25.5" customHeight="1">
      <c r="A45" s="89">
        <v>211</v>
      </c>
      <c r="B45" s="86" t="s">
        <v>179</v>
      </c>
      <c r="C45" s="280">
        <v>30000</v>
      </c>
      <c r="D45" s="280"/>
      <c r="E45" s="280"/>
      <c r="F45" s="280"/>
      <c r="G45" s="280"/>
      <c r="H45" s="280"/>
      <c r="I45" s="280"/>
      <c r="J45" s="280"/>
      <c r="K45" s="280">
        <v>16500</v>
      </c>
      <c r="L45" s="280"/>
      <c r="M45" s="281">
        <f t="shared" si="2"/>
        <v>46500</v>
      </c>
      <c r="N45" s="279"/>
      <c r="O45">
        <v>226</v>
      </c>
    </row>
    <row r="46" spans="1:15" customFormat="1" ht="25.5" customHeight="1">
      <c r="A46" s="89">
        <v>212</v>
      </c>
      <c r="B46" s="86" t="s">
        <v>180</v>
      </c>
      <c r="C46" s="280"/>
      <c r="D46" s="280"/>
      <c r="E46" s="280"/>
      <c r="F46" s="280"/>
      <c r="G46" s="280"/>
      <c r="H46" s="280"/>
      <c r="I46" s="280"/>
      <c r="J46" s="280"/>
      <c r="K46" s="280"/>
      <c r="L46" s="280"/>
      <c r="M46" s="281">
        <f t="shared" si="2"/>
        <v>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c r="H48" s="280"/>
      <c r="I48" s="280"/>
      <c r="J48" s="280"/>
      <c r="K48" s="280"/>
      <c r="L48" s="280"/>
      <c r="M48" s="281">
        <f t="shared" si="2"/>
        <v>0</v>
      </c>
      <c r="N48" s="279"/>
    </row>
    <row r="49" spans="1:15" customFormat="1" ht="25.5" customHeight="1">
      <c r="A49" s="89">
        <v>215</v>
      </c>
      <c r="B49" s="86" t="s">
        <v>183</v>
      </c>
      <c r="C49" s="280"/>
      <c r="D49" s="280"/>
      <c r="E49" s="280"/>
      <c r="F49" s="280"/>
      <c r="G49" s="280"/>
      <c r="H49" s="280"/>
      <c r="I49" s="280"/>
      <c r="J49" s="280"/>
      <c r="K49" s="280"/>
      <c r="L49" s="280"/>
      <c r="M49" s="281">
        <f t="shared" si="2"/>
        <v>0</v>
      </c>
      <c r="N49" s="279"/>
      <c r="O49">
        <v>301</v>
      </c>
    </row>
    <row r="50" spans="1:15" customFormat="1" ht="25.5" customHeight="1">
      <c r="A50" s="89">
        <v>216</v>
      </c>
      <c r="B50" s="86" t="s">
        <v>184</v>
      </c>
      <c r="C50" s="280">
        <v>5000</v>
      </c>
      <c r="D50" s="280"/>
      <c r="E50" s="280"/>
      <c r="F50" s="280"/>
      <c r="G50" s="280"/>
      <c r="H50" s="280"/>
      <c r="I50" s="280"/>
      <c r="J50" s="280"/>
      <c r="K50" s="280"/>
      <c r="L50" s="280"/>
      <c r="M50" s="281">
        <f t="shared" si="2"/>
        <v>5000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171321</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171321</v>
      </c>
      <c r="N53" s="284">
        <f t="shared" si="11"/>
        <v>0</v>
      </c>
      <c r="O53">
        <v>305</v>
      </c>
    </row>
    <row r="54" spans="1:15" customFormat="1" ht="25.5" customHeight="1">
      <c r="A54" s="89">
        <v>221</v>
      </c>
      <c r="B54" s="86" t="s">
        <v>188</v>
      </c>
      <c r="C54" s="280">
        <v>171321</v>
      </c>
      <c r="D54" s="280"/>
      <c r="E54" s="280"/>
      <c r="F54" s="280"/>
      <c r="G54" s="280"/>
      <c r="H54" s="280"/>
      <c r="I54" s="280"/>
      <c r="J54" s="280"/>
      <c r="K54" s="280"/>
      <c r="L54" s="280"/>
      <c r="M54" s="281">
        <f t="shared" si="2"/>
        <v>171321</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45000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45000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c r="G73" s="280"/>
      <c r="H73" s="280"/>
      <c r="I73" s="280"/>
      <c r="J73" s="280"/>
      <c r="K73" s="280"/>
      <c r="L73" s="280"/>
      <c r="M73" s="281">
        <f t="shared" si="14"/>
        <v>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v>45000</v>
      </c>
      <c r="D76" s="280"/>
      <c r="E76" s="280"/>
      <c r="F76" s="280"/>
      <c r="G76" s="280"/>
      <c r="H76" s="280"/>
      <c r="I76" s="280"/>
      <c r="J76" s="280"/>
      <c r="K76" s="280"/>
      <c r="L76" s="280"/>
      <c r="M76" s="281">
        <f t="shared" si="14"/>
        <v>45000</v>
      </c>
      <c r="N76" s="279"/>
    </row>
    <row r="77" spans="1:15" customFormat="1" ht="25.5" customHeight="1">
      <c r="A77" s="83">
        <v>2500</v>
      </c>
      <c r="B77" s="84" t="s">
        <v>211</v>
      </c>
      <c r="C77" s="278">
        <f t="shared" ref="C77:N77" si="15">SUM(C78:C84)</f>
        <v>27745</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27745</v>
      </c>
      <c r="N77" s="284">
        <f t="shared" si="15"/>
        <v>0</v>
      </c>
      <c r="O77">
        <v>501</v>
      </c>
    </row>
    <row r="78" spans="1:15" customFormat="1" ht="25.5" customHeight="1">
      <c r="A78" s="89">
        <v>251</v>
      </c>
      <c r="B78" s="86" t="s">
        <v>212</v>
      </c>
      <c r="C78" s="280">
        <v>10542</v>
      </c>
      <c r="D78" s="280"/>
      <c r="E78" s="280"/>
      <c r="F78" s="280"/>
      <c r="G78" s="280"/>
      <c r="H78" s="280"/>
      <c r="I78" s="280"/>
      <c r="J78" s="280"/>
      <c r="K78" s="280"/>
      <c r="L78" s="280"/>
      <c r="M78" s="281">
        <f t="shared" si="14"/>
        <v>10542</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v>17203</v>
      </c>
      <c r="D80" s="280"/>
      <c r="E80" s="280"/>
      <c r="F80" s="280"/>
      <c r="G80" s="280"/>
      <c r="H80" s="280"/>
      <c r="I80" s="280"/>
      <c r="J80" s="280"/>
      <c r="K80" s="280"/>
      <c r="L80" s="280"/>
      <c r="M80" s="281">
        <f t="shared" si="14"/>
        <v>17203</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50000</v>
      </c>
      <c r="D85" s="278">
        <f>SUM(D86:D87)</f>
        <v>0</v>
      </c>
      <c r="E85" s="278">
        <f t="shared" si="16"/>
        <v>0</v>
      </c>
      <c r="F85" s="278">
        <f t="shared" si="16"/>
        <v>0</v>
      </c>
      <c r="G85" s="278">
        <f t="shared" si="16"/>
        <v>0</v>
      </c>
      <c r="H85" s="278">
        <f t="shared" si="16"/>
        <v>0</v>
      </c>
      <c r="I85" s="278">
        <f t="shared" si="16"/>
        <v>0</v>
      </c>
      <c r="J85" s="278">
        <f t="shared" si="16"/>
        <v>0</v>
      </c>
      <c r="K85" s="278">
        <f t="shared" si="16"/>
        <v>23000</v>
      </c>
      <c r="L85" s="278">
        <f t="shared" si="16"/>
        <v>0</v>
      </c>
      <c r="M85" s="278">
        <f t="shared" si="14"/>
        <v>73000</v>
      </c>
      <c r="N85" s="284">
        <f t="shared" si="16"/>
        <v>0</v>
      </c>
      <c r="O85">
        <v>904</v>
      </c>
    </row>
    <row r="86" spans="1:15" customFormat="1" ht="25.5" customHeight="1">
      <c r="A86" s="89">
        <v>261</v>
      </c>
      <c r="B86" s="86" t="s">
        <v>220</v>
      </c>
      <c r="C86" s="280">
        <v>50000</v>
      </c>
      <c r="D86" s="280"/>
      <c r="E86" s="280"/>
      <c r="F86" s="280"/>
      <c r="G86" s="280"/>
      <c r="H86" s="280"/>
      <c r="I86" s="280"/>
      <c r="J86" s="280"/>
      <c r="K86" s="280">
        <v>23000</v>
      </c>
      <c r="L86" s="280"/>
      <c r="M86" s="281">
        <f t="shared" si="14"/>
        <v>73000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0</v>
      </c>
      <c r="N88" s="284">
        <f t="shared" si="17"/>
        <v>0</v>
      </c>
    </row>
    <row r="89" spans="1:15" customFormat="1" ht="25.5" customHeight="1">
      <c r="A89" s="89">
        <v>271</v>
      </c>
      <c r="B89" s="86" t="s">
        <v>223</v>
      </c>
      <c r="C89" s="280"/>
      <c r="D89" s="280"/>
      <c r="E89" s="280"/>
      <c r="F89" s="280"/>
      <c r="G89" s="280"/>
      <c r="H89" s="280"/>
      <c r="I89" s="280"/>
      <c r="J89" s="280"/>
      <c r="K89" s="280"/>
      <c r="L89" s="280"/>
      <c r="M89" s="281">
        <f t="shared" si="14"/>
        <v>0</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5000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5000</v>
      </c>
      <c r="N98" s="284">
        <f t="shared" si="19"/>
        <v>0</v>
      </c>
    </row>
    <row r="99" spans="1:14" customFormat="1" ht="25.5" customHeight="1">
      <c r="A99" s="89">
        <v>291</v>
      </c>
      <c r="B99" s="86" t="s">
        <v>233</v>
      </c>
      <c r="C99" s="280"/>
      <c r="D99" s="280"/>
      <c r="E99" s="280"/>
      <c r="F99" s="280"/>
      <c r="G99" s="280"/>
      <c r="H99" s="280"/>
      <c r="I99" s="280"/>
      <c r="J99" s="280"/>
      <c r="K99" s="280"/>
      <c r="L99" s="280"/>
      <c r="M99" s="281">
        <f t="shared" si="14"/>
        <v>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v>5000</v>
      </c>
      <c r="D104" s="280"/>
      <c r="E104" s="280"/>
      <c r="F104" s="280"/>
      <c r="G104" s="280"/>
      <c r="H104" s="280"/>
      <c r="I104" s="280"/>
      <c r="J104" s="280"/>
      <c r="K104" s="280"/>
      <c r="L104" s="280"/>
      <c r="M104" s="281">
        <f t="shared" si="14"/>
        <v>5000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230879</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8500</v>
      </c>
      <c r="L108" s="285">
        <f t="shared" si="20"/>
        <v>0</v>
      </c>
      <c r="M108" s="285">
        <f t="shared" si="14"/>
        <v>239379</v>
      </c>
      <c r="N108" s="287">
        <f t="shared" si="20"/>
        <v>0</v>
      </c>
    </row>
    <row r="109" spans="1:14" customFormat="1" ht="25.5" customHeight="1">
      <c r="A109" s="83">
        <v>3100</v>
      </c>
      <c r="B109" s="84" t="s">
        <v>242</v>
      </c>
      <c r="C109" s="278">
        <f>SUM(C110:C118)</f>
        <v>85861</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85861</v>
      </c>
      <c r="N109" s="284">
        <f t="shared" si="21"/>
        <v>0</v>
      </c>
    </row>
    <row r="110" spans="1:14" customFormat="1" ht="25.5" customHeight="1">
      <c r="A110" s="89">
        <v>311</v>
      </c>
      <c r="B110" s="86" t="s">
        <v>243</v>
      </c>
      <c r="C110" s="280">
        <v>25000</v>
      </c>
      <c r="D110" s="280"/>
      <c r="E110" s="280"/>
      <c r="F110" s="280"/>
      <c r="G110" s="280"/>
      <c r="H110" s="280"/>
      <c r="I110" s="280"/>
      <c r="J110" s="280"/>
      <c r="K110" s="280"/>
      <c r="L110" s="280"/>
      <c r="M110" s="281">
        <f t="shared" si="14"/>
        <v>25000</v>
      </c>
      <c r="N110" s="279"/>
    </row>
    <row r="111" spans="1:14" customFormat="1" ht="25.5" customHeight="1">
      <c r="A111" s="89">
        <v>312</v>
      </c>
      <c r="B111" s="86" t="s">
        <v>244</v>
      </c>
      <c r="C111" s="280">
        <v>38741</v>
      </c>
      <c r="D111" s="280"/>
      <c r="E111" s="280"/>
      <c r="F111" s="280"/>
      <c r="G111" s="280"/>
      <c r="H111" s="280"/>
      <c r="I111" s="280"/>
      <c r="J111" s="280"/>
      <c r="K111" s="280"/>
      <c r="L111" s="280"/>
      <c r="M111" s="281">
        <f t="shared" si="14"/>
        <v>38741</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v>22120</v>
      </c>
      <c r="D113" s="280"/>
      <c r="E113" s="280"/>
      <c r="F113" s="280"/>
      <c r="G113" s="280"/>
      <c r="H113" s="280"/>
      <c r="I113" s="280"/>
      <c r="J113" s="280"/>
      <c r="K113" s="280"/>
      <c r="L113" s="280"/>
      <c r="M113" s="281">
        <f t="shared" si="14"/>
        <v>22120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7000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7000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v>7000</v>
      </c>
      <c r="D122" s="280"/>
      <c r="E122" s="280"/>
      <c r="F122" s="280"/>
      <c r="G122" s="280"/>
      <c r="H122" s="280"/>
      <c r="I122" s="280"/>
      <c r="J122" s="280"/>
      <c r="K122" s="280"/>
      <c r="L122" s="280"/>
      <c r="M122" s="288">
        <f t="shared" si="14"/>
        <v>7000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0</v>
      </c>
      <c r="N129" s="284">
        <f t="shared" si="23"/>
        <v>0</v>
      </c>
    </row>
    <row r="130" spans="1:14" customFormat="1" ht="25.5" customHeight="1">
      <c r="A130" s="89">
        <v>331</v>
      </c>
      <c r="B130" s="85" t="s">
        <v>263</v>
      </c>
      <c r="C130" s="280"/>
      <c r="D130" s="280"/>
      <c r="E130" s="280"/>
      <c r="F130" s="280"/>
      <c r="G130" s="280"/>
      <c r="H130" s="280"/>
      <c r="I130" s="280"/>
      <c r="J130" s="280"/>
      <c r="K130" s="280"/>
      <c r="L130" s="280"/>
      <c r="M130" s="281">
        <f t="shared" si="14"/>
        <v>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c r="H133" s="280"/>
      <c r="I133" s="280"/>
      <c r="J133" s="280"/>
      <c r="K133" s="280"/>
      <c r="L133" s="280"/>
      <c r="M133" s="281">
        <f t="shared" si="14"/>
        <v>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9686</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9686</v>
      </c>
      <c r="N139" s="284">
        <f t="shared" si="25"/>
        <v>0</v>
      </c>
    </row>
    <row r="140" spans="1:14" customFormat="1" ht="25.5" customHeight="1">
      <c r="A140" s="89">
        <v>341</v>
      </c>
      <c r="B140" s="86" t="s">
        <v>273</v>
      </c>
      <c r="C140" s="280">
        <v>9686</v>
      </c>
      <c r="D140" s="280"/>
      <c r="E140" s="280"/>
      <c r="F140" s="280"/>
      <c r="G140" s="280"/>
      <c r="H140" s="280"/>
      <c r="I140" s="280"/>
      <c r="J140" s="280"/>
      <c r="K140" s="280"/>
      <c r="L140" s="280"/>
      <c r="M140" s="281">
        <f t="shared" si="24"/>
        <v>9686</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0</v>
      </c>
      <c r="N149" s="284">
        <f t="shared" si="26"/>
        <v>0</v>
      </c>
    </row>
    <row r="150" spans="1:14" customFormat="1" ht="25.5" customHeight="1">
      <c r="A150" s="89">
        <v>351</v>
      </c>
      <c r="B150" s="86" t="s">
        <v>283</v>
      </c>
      <c r="C150" s="280"/>
      <c r="D150" s="280"/>
      <c r="E150" s="280"/>
      <c r="F150" s="280"/>
      <c r="G150" s="280"/>
      <c r="H150" s="280"/>
      <c r="I150" s="280"/>
      <c r="J150" s="280"/>
      <c r="K150" s="280"/>
      <c r="L150" s="280"/>
      <c r="M150" s="281">
        <f t="shared" si="24"/>
        <v>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c r="G152" s="280"/>
      <c r="H152" s="280"/>
      <c r="I152" s="280"/>
      <c r="J152" s="280"/>
      <c r="K152" s="280"/>
      <c r="L152" s="280"/>
      <c r="M152" s="281">
        <f t="shared" si="24"/>
        <v>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c r="G154" s="280"/>
      <c r="H154" s="280"/>
      <c r="I154" s="280"/>
      <c r="J154" s="280"/>
      <c r="K154" s="280"/>
      <c r="L154" s="280"/>
      <c r="M154" s="281">
        <f t="shared" si="24"/>
        <v>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0</v>
      </c>
      <c r="N159" s="284">
        <f t="shared" si="27"/>
        <v>0</v>
      </c>
    </row>
    <row r="160" spans="1:14" customFormat="1" ht="29.25" customHeight="1">
      <c r="A160" s="89">
        <v>361</v>
      </c>
      <c r="B160" s="86" t="s">
        <v>293</v>
      </c>
      <c r="C160" s="280"/>
      <c r="D160" s="280"/>
      <c r="E160" s="280"/>
      <c r="F160" s="280"/>
      <c r="G160" s="280"/>
      <c r="H160" s="280"/>
      <c r="I160" s="280"/>
      <c r="J160" s="280"/>
      <c r="K160" s="280"/>
      <c r="L160" s="280"/>
      <c r="M160" s="281">
        <f t="shared" si="24"/>
        <v>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28332</v>
      </c>
      <c r="D167" s="278">
        <f>SUM(D168:D176)</f>
        <v>0</v>
      </c>
      <c r="E167" s="278">
        <f t="shared" si="28"/>
        <v>0</v>
      </c>
      <c r="F167" s="278">
        <f t="shared" si="28"/>
        <v>0</v>
      </c>
      <c r="G167" s="278">
        <f t="shared" si="28"/>
        <v>0</v>
      </c>
      <c r="H167" s="278">
        <f t="shared" si="28"/>
        <v>0</v>
      </c>
      <c r="I167" s="278">
        <f t="shared" si="28"/>
        <v>0</v>
      </c>
      <c r="J167" s="278">
        <f t="shared" si="28"/>
        <v>0</v>
      </c>
      <c r="K167" s="278">
        <f t="shared" si="28"/>
        <v>8500</v>
      </c>
      <c r="L167" s="278">
        <f t="shared" si="28"/>
        <v>0</v>
      </c>
      <c r="M167" s="278">
        <f t="shared" si="24"/>
        <v>36832</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28332</v>
      </c>
      <c r="D172" s="280"/>
      <c r="E172" s="280"/>
      <c r="F172" s="280"/>
      <c r="G172" s="280"/>
      <c r="H172" s="280"/>
      <c r="I172" s="280"/>
      <c r="J172" s="280"/>
      <c r="K172" s="280">
        <v>8500</v>
      </c>
      <c r="L172" s="280"/>
      <c r="M172" s="281">
        <f t="shared" si="24"/>
        <v>36832</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100000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100000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v>100000</v>
      </c>
      <c r="D179" s="280"/>
      <c r="E179" s="280"/>
      <c r="F179" s="280"/>
      <c r="G179" s="280"/>
      <c r="H179" s="280"/>
      <c r="I179" s="280"/>
      <c r="J179" s="280"/>
      <c r="K179" s="280"/>
      <c r="L179" s="280"/>
      <c r="M179" s="281">
        <f t="shared" si="24"/>
        <v>100000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c r="D185" s="280"/>
      <c r="E185" s="280"/>
      <c r="F185" s="280"/>
      <c r="G185" s="280"/>
      <c r="H185" s="280"/>
      <c r="I185" s="280"/>
      <c r="J185" s="280"/>
      <c r="K185" s="280"/>
      <c r="L185" s="280"/>
      <c r="M185" s="281">
        <f t="shared" si="24"/>
        <v>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35000</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399500</v>
      </c>
      <c r="L193" s="285">
        <f t="shared" si="31"/>
        <v>0</v>
      </c>
      <c r="M193" s="285">
        <f t="shared" si="24"/>
        <v>434500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35000</v>
      </c>
      <c r="D220" s="278">
        <f>SUM(D221:D228)</f>
        <v>0</v>
      </c>
      <c r="E220" s="278">
        <f t="shared" si="36"/>
        <v>0</v>
      </c>
      <c r="F220" s="278">
        <f t="shared" si="36"/>
        <v>0</v>
      </c>
      <c r="G220" s="278">
        <f t="shared" si="36"/>
        <v>0</v>
      </c>
      <c r="H220" s="278">
        <f t="shared" si="36"/>
        <v>0</v>
      </c>
      <c r="I220" s="278">
        <f t="shared" si="36"/>
        <v>0</v>
      </c>
      <c r="J220" s="278">
        <f t="shared" si="36"/>
        <v>0</v>
      </c>
      <c r="K220" s="278">
        <f t="shared" si="36"/>
        <v>399500</v>
      </c>
      <c r="L220" s="278">
        <f t="shared" si="36"/>
        <v>0</v>
      </c>
      <c r="M220" s="278">
        <f t="shared" si="33"/>
        <v>434500</v>
      </c>
      <c r="N220" s="284">
        <f t="shared" si="36"/>
        <v>0</v>
      </c>
    </row>
    <row r="221" spans="1:14" customFormat="1" ht="25.5" customHeight="1">
      <c r="A221" s="89">
        <v>441</v>
      </c>
      <c r="B221" s="86" t="s">
        <v>351</v>
      </c>
      <c r="C221" s="280">
        <v>35000</v>
      </c>
      <c r="D221" s="280"/>
      <c r="E221" s="280"/>
      <c r="F221" s="280"/>
      <c r="G221" s="280"/>
      <c r="H221" s="280"/>
      <c r="I221" s="280"/>
      <c r="J221" s="280"/>
      <c r="K221" s="280">
        <v>399500</v>
      </c>
      <c r="L221" s="280"/>
      <c r="M221" s="281">
        <f t="shared" si="33"/>
        <v>434500</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1040</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11000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11000</v>
      </c>
      <c r="N253" s="286">
        <f t="shared" si="42"/>
        <v>0</v>
      </c>
    </row>
    <row r="254" spans="1:14" customFormat="1" ht="25.5" customHeight="1">
      <c r="A254" s="83">
        <v>5100</v>
      </c>
      <c r="B254" s="84" t="s">
        <v>382</v>
      </c>
      <c r="C254" s="278">
        <f>SUM(C255:C260)</f>
        <v>11000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11000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v>11000</v>
      </c>
      <c r="D259" s="280"/>
      <c r="E259" s="280"/>
      <c r="F259" s="280"/>
      <c r="G259" s="280"/>
      <c r="H259" s="280"/>
      <c r="I259" s="280"/>
      <c r="J259" s="280"/>
      <c r="K259" s="280"/>
      <c r="L259" s="280"/>
      <c r="M259" s="281">
        <f t="shared" si="33"/>
        <v>11000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1955000</v>
      </c>
      <c r="D433" s="295">
        <f>D6+D43+D108+D193+D253+D312+D334+D382+D400</f>
        <v>0</v>
      </c>
      <c r="E433" s="295">
        <f t="shared" ref="E433:M433" si="79">E6+E43+E108+E193+E253+E312+E334+E382+E400</f>
        <v>0</v>
      </c>
      <c r="F433" s="295">
        <f t="shared" si="79"/>
        <v>0</v>
      </c>
      <c r="G433" s="295">
        <f t="shared" si="79"/>
        <v>0</v>
      </c>
      <c r="H433" s="295">
        <f t="shared" si="79"/>
        <v>0</v>
      </c>
      <c r="I433" s="295">
        <f t="shared" si="79"/>
        <v>0</v>
      </c>
      <c r="J433" s="295">
        <f t="shared" si="79"/>
        <v>0</v>
      </c>
      <c r="K433" s="295">
        <f t="shared" si="79"/>
        <v>447500</v>
      </c>
      <c r="L433" s="295">
        <f t="shared" si="79"/>
        <v>0</v>
      </c>
      <c r="M433" s="297">
        <f t="shared" si="79"/>
        <v>2402500</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worksheet>
</file>

<file path=xl/worksheets/sheet3.xml><?xml version="1.0" encoding="utf-8"?>
<worksheet xmlns="http://schemas.openxmlformats.org/spreadsheetml/2006/main" xmlns:r="http://schemas.openxmlformats.org/officeDocument/2006/relationships">
  <sheetPr codeName="Hoja10">
    <tabColor rgb="FF00736F"/>
  </sheetPr>
  <dimension ref="A1:L96"/>
  <sheetViews>
    <sheetView showGridLines="0" topLeftCell="A58" zoomScale="110" zoomScaleNormal="110" workbookViewId="0">
      <selection activeCell="H72" sqref="H72"/>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58" t="s">
        <v>1085</v>
      </c>
      <c r="B1" s="459"/>
      <c r="C1" s="459"/>
      <c r="D1" s="459"/>
      <c r="E1" s="459"/>
      <c r="F1" s="459"/>
      <c r="G1" s="459"/>
      <c r="H1" s="459"/>
      <c r="I1" s="459"/>
      <c r="J1" s="459"/>
      <c r="K1" s="459"/>
      <c r="L1" s="459"/>
    </row>
    <row r="2" spans="1:12" ht="27.75" customHeight="1">
      <c r="A2" s="460" t="str">
        <f>'ESTIMACIÓN DE INGRESOS'!A2:C2</f>
        <v>Nombre Del Organismo: Sisterma Dif Municipal de Mazamitla, Jalisco</v>
      </c>
      <c r="B2" s="461"/>
      <c r="C2" s="461"/>
      <c r="D2" s="461"/>
      <c r="E2" s="461"/>
      <c r="F2" s="461"/>
      <c r="G2" s="461"/>
      <c r="H2" s="461"/>
      <c r="I2" s="461"/>
      <c r="J2" s="461"/>
      <c r="K2" s="461"/>
      <c r="L2" s="461"/>
    </row>
    <row r="3" spans="1:12" ht="17.25" customHeight="1">
      <c r="A3" s="465" t="s">
        <v>5</v>
      </c>
      <c r="B3" s="465"/>
      <c r="C3" s="465"/>
      <c r="D3" s="465"/>
      <c r="E3" s="462" t="s">
        <v>1076</v>
      </c>
      <c r="F3" s="462" t="s">
        <v>1077</v>
      </c>
      <c r="G3" s="463" t="s">
        <v>892</v>
      </c>
      <c r="H3" s="462" t="s">
        <v>893</v>
      </c>
      <c r="I3" s="464" t="s">
        <v>894</v>
      </c>
      <c r="J3" s="462" t="s">
        <v>1075</v>
      </c>
      <c r="K3" s="462" t="s">
        <v>1078</v>
      </c>
      <c r="L3" s="462" t="s">
        <v>1079</v>
      </c>
    </row>
    <row r="4" spans="1:12" ht="10.9" customHeight="1">
      <c r="A4" s="465"/>
      <c r="B4" s="465"/>
      <c r="C4" s="465"/>
      <c r="D4" s="465"/>
      <c r="E4" s="462"/>
      <c r="F4" s="462"/>
      <c r="G4" s="463"/>
      <c r="H4" s="462"/>
      <c r="I4" s="464"/>
      <c r="J4" s="462"/>
      <c r="K4" s="462"/>
      <c r="L4" s="462"/>
    </row>
    <row r="5" spans="1:12" ht="17.45" customHeight="1">
      <c r="A5" s="367" t="s">
        <v>6</v>
      </c>
      <c r="B5" s="368"/>
      <c r="C5" s="368"/>
      <c r="D5" s="368"/>
      <c r="E5" s="368"/>
      <c r="F5" s="368"/>
      <c r="G5" s="368"/>
      <c r="H5" s="367"/>
      <c r="I5" s="369"/>
      <c r="J5" s="45"/>
      <c r="K5" s="45"/>
      <c r="L5" s="359"/>
    </row>
    <row r="6" spans="1:12" ht="17.45" customHeight="1">
      <c r="A6" s="227">
        <v>1</v>
      </c>
      <c r="B6" s="452" t="s">
        <v>7</v>
      </c>
      <c r="C6" s="452"/>
      <c r="D6" s="452"/>
      <c r="E6" s="300">
        <f>SUM(E7:E15)</f>
        <v>0</v>
      </c>
      <c r="F6" s="300">
        <f>SUM(F7:F15)</f>
        <v>0</v>
      </c>
      <c r="G6" s="370">
        <f>SUM(G7:G15)</f>
        <v>0</v>
      </c>
      <c r="H6" s="377">
        <f>SUM(H7:H15)</f>
        <v>0</v>
      </c>
      <c r="I6" s="228" t="e">
        <f>H6/G6-1</f>
        <v>#DIV/0!</v>
      </c>
      <c r="J6" s="300">
        <f>SUM(J7:J15)</f>
        <v>0</v>
      </c>
      <c r="K6" s="300">
        <f>SUM(K7:K15)</f>
        <v>0</v>
      </c>
      <c r="L6" s="360">
        <f>SUM(L7:L15)</f>
        <v>0</v>
      </c>
    </row>
    <row r="7" spans="1:12" ht="15" customHeight="1">
      <c r="A7" s="122">
        <v>1.1000000000000001</v>
      </c>
      <c r="B7" s="441" t="s">
        <v>8</v>
      </c>
      <c r="C7" s="441"/>
      <c r="D7" s="441"/>
      <c r="E7" s="301"/>
      <c r="F7" s="301"/>
      <c r="G7" s="371"/>
      <c r="H7" s="378">
        <f>'ESTIMACIÓN DE INGRESOS'!$C$7</f>
        <v>0</v>
      </c>
      <c r="I7" s="123" t="e">
        <f t="shared" ref="I7:I69" si="0">H7/G7-1</f>
        <v>#DIV/0!</v>
      </c>
      <c r="J7" s="301"/>
      <c r="K7" s="301"/>
      <c r="L7" s="361"/>
    </row>
    <row r="8" spans="1:12" ht="15" customHeight="1">
      <c r="A8" s="122">
        <v>1.2</v>
      </c>
      <c r="B8" s="441" t="s">
        <v>9</v>
      </c>
      <c r="C8" s="441"/>
      <c r="D8" s="441"/>
      <c r="E8" s="301"/>
      <c r="F8" s="301"/>
      <c r="G8" s="371"/>
      <c r="H8" s="378">
        <f>'ESTIMACIÓN DE INGRESOS'!$C$9</f>
        <v>0</v>
      </c>
      <c r="I8" s="123" t="e">
        <f t="shared" si="0"/>
        <v>#DIV/0!</v>
      </c>
      <c r="J8" s="301"/>
      <c r="K8" s="301"/>
      <c r="L8" s="361"/>
    </row>
    <row r="9" spans="1:12" ht="15" customHeight="1">
      <c r="A9" s="122">
        <v>1.3</v>
      </c>
      <c r="B9" s="441" t="s">
        <v>10</v>
      </c>
      <c r="C9" s="441"/>
      <c r="D9" s="441"/>
      <c r="E9" s="302"/>
      <c r="F9" s="302"/>
      <c r="G9" s="372"/>
      <c r="H9" s="378">
        <f>'ESTIMACIÓN DE INGRESOS'!C13</f>
        <v>0</v>
      </c>
      <c r="I9" s="123" t="e">
        <f t="shared" si="0"/>
        <v>#DIV/0!</v>
      </c>
      <c r="J9" s="302"/>
      <c r="K9" s="302"/>
      <c r="L9" s="362"/>
    </row>
    <row r="10" spans="1:12" ht="15" customHeight="1">
      <c r="A10" s="122">
        <v>1.4</v>
      </c>
      <c r="B10" s="441" t="s">
        <v>11</v>
      </c>
      <c r="C10" s="441"/>
      <c r="D10" s="441"/>
      <c r="E10" s="302"/>
      <c r="F10" s="302"/>
      <c r="G10" s="372"/>
      <c r="H10" s="378">
        <f>'ESTIMACIÓN DE INGRESOS'!C14</f>
        <v>0</v>
      </c>
      <c r="I10" s="123" t="e">
        <f t="shared" si="0"/>
        <v>#DIV/0!</v>
      </c>
      <c r="J10" s="302"/>
      <c r="K10" s="302"/>
      <c r="L10" s="362"/>
    </row>
    <row r="11" spans="1:12" ht="15" customHeight="1">
      <c r="A11" s="122">
        <v>1.5</v>
      </c>
      <c r="B11" s="441" t="s">
        <v>12</v>
      </c>
      <c r="C11" s="441"/>
      <c r="D11" s="441"/>
      <c r="E11" s="302"/>
      <c r="F11" s="302"/>
      <c r="G11" s="372"/>
      <c r="H11" s="378">
        <f>'ESTIMACIÓN DE INGRESOS'!C15</f>
        <v>0</v>
      </c>
      <c r="I11" s="123" t="e">
        <f t="shared" si="0"/>
        <v>#DIV/0!</v>
      </c>
      <c r="J11" s="302"/>
      <c r="K11" s="302"/>
      <c r="L11" s="362"/>
    </row>
    <row r="12" spans="1:12" ht="15" customHeight="1">
      <c r="A12" s="122">
        <v>1.6</v>
      </c>
      <c r="B12" s="441" t="s">
        <v>13</v>
      </c>
      <c r="C12" s="441"/>
      <c r="D12" s="441"/>
      <c r="E12" s="302"/>
      <c r="F12" s="302"/>
      <c r="G12" s="372"/>
      <c r="H12" s="378">
        <f>'ESTIMACIÓN DE INGRESOS'!C16</f>
        <v>0</v>
      </c>
      <c r="I12" s="123" t="e">
        <f t="shared" si="0"/>
        <v>#DIV/0!</v>
      </c>
      <c r="J12" s="302"/>
      <c r="K12" s="302"/>
      <c r="L12" s="362"/>
    </row>
    <row r="13" spans="1:12" ht="15" customHeight="1">
      <c r="A13" s="122">
        <v>1.7</v>
      </c>
      <c r="B13" s="443" t="s">
        <v>1090</v>
      </c>
      <c r="C13" s="444"/>
      <c r="D13" s="445"/>
      <c r="E13" s="301"/>
      <c r="F13" s="301"/>
      <c r="G13" s="371"/>
      <c r="H13" s="378">
        <f>'ESTIMACIÓN DE INGRESOS'!C17</f>
        <v>0</v>
      </c>
      <c r="I13" s="123" t="e">
        <f t="shared" si="0"/>
        <v>#DIV/0!</v>
      </c>
      <c r="J13" s="301"/>
      <c r="K13" s="301"/>
      <c r="L13" s="361"/>
    </row>
    <row r="14" spans="1:12" ht="15" customHeight="1">
      <c r="A14" s="122">
        <v>1.8</v>
      </c>
      <c r="B14" s="443" t="s">
        <v>14</v>
      </c>
      <c r="C14" s="444"/>
      <c r="D14" s="445"/>
      <c r="E14" s="301"/>
      <c r="F14" s="301"/>
      <c r="G14" s="371"/>
      <c r="H14" s="378">
        <f>'ESTIMACIÓN DE INGRESOS'!C23</f>
        <v>0</v>
      </c>
      <c r="I14" s="124" t="e">
        <f t="shared" si="0"/>
        <v>#DIV/0!</v>
      </c>
      <c r="J14" s="301"/>
      <c r="K14" s="301"/>
      <c r="L14" s="361"/>
    </row>
    <row r="15" spans="1:12" ht="24.6" customHeight="1">
      <c r="A15" s="122">
        <v>1.9</v>
      </c>
      <c r="B15" s="453" t="s">
        <v>1087</v>
      </c>
      <c r="C15" s="444"/>
      <c r="D15" s="445"/>
      <c r="E15" s="301"/>
      <c r="F15" s="301"/>
      <c r="G15" s="371"/>
      <c r="H15" s="378">
        <f>'ESTIMACIÓN DE INGRESOS'!C24</f>
        <v>0</v>
      </c>
      <c r="I15" s="124" t="e">
        <f t="shared" si="0"/>
        <v>#DIV/0!</v>
      </c>
      <c r="J15" s="301"/>
      <c r="K15" s="301"/>
      <c r="L15" s="361"/>
    </row>
    <row r="16" spans="1:12" ht="17.45" customHeight="1">
      <c r="A16" s="223">
        <v>2</v>
      </c>
      <c r="B16" s="442" t="s">
        <v>15</v>
      </c>
      <c r="C16" s="442"/>
      <c r="D16" s="44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43" t="s">
        <v>849</v>
      </c>
      <c r="C17" s="444"/>
      <c r="D17" s="445"/>
      <c r="E17" s="301"/>
      <c r="F17" s="301"/>
      <c r="G17" s="371"/>
      <c r="H17" s="378">
        <f>'ESTIMACIÓN DE INGRESOS'!C26</f>
        <v>0</v>
      </c>
      <c r="I17" s="123" t="e">
        <f t="shared" si="0"/>
        <v>#DIV/0!</v>
      </c>
      <c r="J17" s="301"/>
      <c r="K17" s="301"/>
      <c r="L17" s="361"/>
    </row>
    <row r="18" spans="1:12" ht="15" customHeight="1">
      <c r="A18" s="122">
        <v>2.2000000000000002</v>
      </c>
      <c r="B18" s="443" t="s">
        <v>850</v>
      </c>
      <c r="C18" s="444"/>
      <c r="D18" s="445"/>
      <c r="E18" s="302"/>
      <c r="F18" s="302"/>
      <c r="G18" s="372"/>
      <c r="H18" s="378">
        <f>'ESTIMACIÓN DE INGRESOS'!C27</f>
        <v>0</v>
      </c>
      <c r="I18" s="123" t="e">
        <f t="shared" si="0"/>
        <v>#DIV/0!</v>
      </c>
      <c r="J18" s="302"/>
      <c r="K18" s="302"/>
      <c r="L18" s="362"/>
    </row>
    <row r="19" spans="1:12" ht="15" customHeight="1">
      <c r="A19" s="122">
        <v>2.2999999999999998</v>
      </c>
      <c r="B19" s="443" t="s">
        <v>851</v>
      </c>
      <c r="C19" s="444"/>
      <c r="D19" s="445"/>
      <c r="E19" s="302"/>
      <c r="F19" s="302"/>
      <c r="G19" s="372"/>
      <c r="H19" s="378">
        <f>'ESTIMACIÓN DE INGRESOS'!C28</f>
        <v>0</v>
      </c>
      <c r="I19" s="123" t="e">
        <f t="shared" si="0"/>
        <v>#DIV/0!</v>
      </c>
      <c r="J19" s="302"/>
      <c r="K19" s="302"/>
      <c r="L19" s="362"/>
    </row>
    <row r="20" spans="1:12" ht="15" customHeight="1">
      <c r="A20" s="122">
        <v>2.4</v>
      </c>
      <c r="B20" s="443" t="s">
        <v>852</v>
      </c>
      <c r="C20" s="444"/>
      <c r="D20" s="445"/>
      <c r="E20" s="301"/>
      <c r="F20" s="301"/>
      <c r="G20" s="371"/>
      <c r="H20" s="378">
        <f>'ESTIMACIÓN DE INGRESOS'!C29</f>
        <v>0</v>
      </c>
      <c r="I20" s="123" t="e">
        <f t="shared" si="0"/>
        <v>#DIV/0!</v>
      </c>
      <c r="J20" s="301"/>
      <c r="K20" s="301"/>
      <c r="L20" s="361"/>
    </row>
    <row r="21" spans="1:12" ht="15" customHeight="1">
      <c r="A21" s="122">
        <v>2.5</v>
      </c>
      <c r="B21" s="443" t="s">
        <v>1088</v>
      </c>
      <c r="C21" s="444"/>
      <c r="D21" s="445"/>
      <c r="E21" s="301"/>
      <c r="F21" s="301"/>
      <c r="G21" s="371"/>
      <c r="H21" s="378">
        <f>'ESTIMACIÓN DE INGRESOS'!C30</f>
        <v>0</v>
      </c>
      <c r="I21" s="123" t="e">
        <f t="shared" si="0"/>
        <v>#DIV/0!</v>
      </c>
      <c r="J21" s="301"/>
      <c r="K21" s="301"/>
      <c r="L21" s="361"/>
    </row>
    <row r="22" spans="1:12" ht="16.899999999999999" customHeight="1">
      <c r="A22" s="223">
        <v>3</v>
      </c>
      <c r="B22" s="442" t="s">
        <v>16</v>
      </c>
      <c r="C22" s="442"/>
      <c r="D22" s="44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41" t="s">
        <v>17</v>
      </c>
      <c r="C23" s="441"/>
      <c r="D23" s="441"/>
      <c r="E23" s="302"/>
      <c r="F23" s="302"/>
      <c r="G23" s="372"/>
      <c r="H23" s="378">
        <f>'ESTIMACIÓN DE INGRESOS'!C32</f>
        <v>0</v>
      </c>
      <c r="I23" s="124" t="e">
        <f t="shared" si="0"/>
        <v>#DIV/0!</v>
      </c>
      <c r="J23" s="302"/>
      <c r="K23" s="302"/>
      <c r="L23" s="362"/>
    </row>
    <row r="24" spans="1:12" ht="22.9" customHeight="1">
      <c r="A24" s="122">
        <v>3.9</v>
      </c>
      <c r="B24" s="446" t="s">
        <v>1089</v>
      </c>
      <c r="C24" s="441"/>
      <c r="D24" s="441"/>
      <c r="E24" s="302"/>
      <c r="F24" s="302"/>
      <c r="G24" s="372"/>
      <c r="H24" s="378">
        <f>'ESTIMACIÓN DE INGRESOS'!C33</f>
        <v>0</v>
      </c>
      <c r="I24" s="124" t="e">
        <f t="shared" si="0"/>
        <v>#DIV/0!</v>
      </c>
      <c r="J24" s="302"/>
      <c r="K24" s="302"/>
      <c r="L24" s="362"/>
    </row>
    <row r="25" spans="1:12" ht="19.149999999999999" customHeight="1">
      <c r="A25" s="223">
        <v>4</v>
      </c>
      <c r="B25" s="442" t="s">
        <v>18</v>
      </c>
      <c r="C25" s="442"/>
      <c r="D25" s="442"/>
      <c r="E25" s="303">
        <f>SUM(E26:E31)</f>
        <v>82000</v>
      </c>
      <c r="F25" s="303">
        <f>SUM(F26:F31)</f>
        <v>60000</v>
      </c>
      <c r="G25" s="373">
        <f>SUM(G26:G31)</f>
        <v>60000</v>
      </c>
      <c r="H25" s="379">
        <f>SUM(H26:H31)</f>
        <v>25000</v>
      </c>
      <c r="I25" s="225">
        <f t="shared" si="0"/>
        <v>-0.58333333333333326</v>
      </c>
      <c r="J25" s="303">
        <f>SUM(J26:J31)</f>
        <v>0</v>
      </c>
      <c r="K25" s="303">
        <f>SUM(K26:K31)</f>
        <v>0</v>
      </c>
      <c r="L25" s="363">
        <f>SUM(L26:L31)</f>
        <v>0</v>
      </c>
    </row>
    <row r="26" spans="1:12">
      <c r="A26" s="122">
        <v>4.0999999999999996</v>
      </c>
      <c r="B26" s="447" t="s">
        <v>844</v>
      </c>
      <c r="C26" s="447"/>
      <c r="D26" s="447"/>
      <c r="E26" s="301"/>
      <c r="F26" s="301"/>
      <c r="G26" s="371"/>
      <c r="H26" s="378">
        <f>'ESTIMACIÓN DE INGRESOS'!$C$35</f>
        <v>0</v>
      </c>
      <c r="I26" s="123" t="e">
        <f t="shared" si="0"/>
        <v>#DIV/0!</v>
      </c>
      <c r="J26" s="301"/>
      <c r="K26" s="301"/>
      <c r="L26" s="361"/>
    </row>
    <row r="27" spans="1:12" ht="15" customHeight="1">
      <c r="A27" s="122">
        <v>4.2</v>
      </c>
      <c r="B27" s="447" t="s">
        <v>1092</v>
      </c>
      <c r="C27" s="447"/>
      <c r="D27" s="447"/>
      <c r="E27" s="302"/>
      <c r="F27" s="302"/>
      <c r="G27" s="372"/>
      <c r="H27" s="380">
        <f>'ESTIMACIÓN DE INGRESOS'!C40</f>
        <v>0</v>
      </c>
      <c r="I27" s="298" t="e">
        <f t="shared" si="0"/>
        <v>#DIV/0!</v>
      </c>
      <c r="J27" s="302"/>
      <c r="K27" s="302"/>
      <c r="L27" s="362"/>
    </row>
    <row r="28" spans="1:12" ht="15" customHeight="1">
      <c r="A28" s="122">
        <v>4.3</v>
      </c>
      <c r="B28" s="449" t="s">
        <v>845</v>
      </c>
      <c r="C28" s="450"/>
      <c r="D28" s="451"/>
      <c r="E28" s="302"/>
      <c r="F28" s="302">
        <v>60000</v>
      </c>
      <c r="G28" s="372">
        <v>60000</v>
      </c>
      <c r="H28" s="378">
        <f>'ESTIMACIÓN DE INGRESOS'!C41</f>
        <v>25000</v>
      </c>
      <c r="I28" s="123">
        <f t="shared" si="0"/>
        <v>-0.58333333333333326</v>
      </c>
      <c r="J28" s="302"/>
      <c r="K28" s="302"/>
      <c r="L28" s="362"/>
    </row>
    <row r="29" spans="1:12" ht="15" customHeight="1">
      <c r="A29" s="122">
        <v>4.4000000000000004</v>
      </c>
      <c r="B29" s="447" t="s">
        <v>846</v>
      </c>
      <c r="C29" s="447"/>
      <c r="D29" s="447"/>
      <c r="E29" s="301">
        <v>82000</v>
      </c>
      <c r="F29" s="301"/>
      <c r="G29" s="371"/>
      <c r="H29" s="378">
        <f>'ESTIMACIÓN DE INGRESOS'!C56</f>
        <v>0</v>
      </c>
      <c r="I29" s="123" t="e">
        <f t="shared" si="0"/>
        <v>#DIV/0!</v>
      </c>
      <c r="J29" s="301"/>
      <c r="K29" s="301"/>
      <c r="L29" s="361"/>
    </row>
    <row r="30" spans="1:12" ht="15" customHeight="1">
      <c r="A30" s="122">
        <v>4.5</v>
      </c>
      <c r="B30" s="447" t="s">
        <v>1003</v>
      </c>
      <c r="C30" s="447"/>
      <c r="D30" s="447"/>
      <c r="E30" s="301"/>
      <c r="F30" s="301"/>
      <c r="G30" s="371"/>
      <c r="H30" s="378">
        <f>'ESTIMACIÓN DE INGRESOS'!C57</f>
        <v>0</v>
      </c>
      <c r="I30" s="123" t="e">
        <f t="shared" si="0"/>
        <v>#DIV/0!</v>
      </c>
      <c r="J30" s="301"/>
      <c r="K30" s="301"/>
      <c r="L30" s="361"/>
    </row>
    <row r="31" spans="1:12" ht="22.9" customHeight="1">
      <c r="A31" s="122">
        <v>4.9000000000000004</v>
      </c>
      <c r="B31" s="447" t="s">
        <v>1091</v>
      </c>
      <c r="C31" s="447"/>
      <c r="D31" s="447"/>
      <c r="E31" s="301"/>
      <c r="F31" s="301"/>
      <c r="G31" s="371"/>
      <c r="H31" s="378">
        <f>'ESTIMACIÓN DE INGRESOS'!$C$62</f>
        <v>0</v>
      </c>
      <c r="I31" s="123" t="e">
        <f t="shared" si="0"/>
        <v>#DIV/0!</v>
      </c>
      <c r="J31" s="301"/>
      <c r="K31" s="301"/>
      <c r="L31" s="361"/>
    </row>
    <row r="32" spans="1:12" ht="19.899999999999999" customHeight="1">
      <c r="A32" s="223">
        <v>5</v>
      </c>
      <c r="B32" s="442" t="s">
        <v>19</v>
      </c>
      <c r="C32" s="442"/>
      <c r="D32" s="442"/>
      <c r="E32" s="303">
        <f>SUM(E33:E35)</f>
        <v>0</v>
      </c>
      <c r="F32" s="303">
        <f>SUM(F33:F35)</f>
        <v>48000</v>
      </c>
      <c r="G32" s="373">
        <f>SUM(G33:G35)</f>
        <v>70000</v>
      </c>
      <c r="H32" s="379">
        <f>SUM(H33:H35)</f>
        <v>0</v>
      </c>
      <c r="I32" s="225">
        <f t="shared" si="0"/>
        <v>-1</v>
      </c>
      <c r="J32" s="303">
        <f>SUM(J33:J35)</f>
        <v>0</v>
      </c>
      <c r="K32" s="303">
        <f>SUM(K33:K35)</f>
        <v>0</v>
      </c>
      <c r="L32" s="363">
        <f>SUM(L33:L35)</f>
        <v>0</v>
      </c>
    </row>
    <row r="33" spans="1:12" ht="15" customHeight="1">
      <c r="A33" s="122">
        <v>5.0999999999999996</v>
      </c>
      <c r="B33" s="447" t="s">
        <v>890</v>
      </c>
      <c r="C33" s="447"/>
      <c r="D33" s="447"/>
      <c r="E33" s="301"/>
      <c r="F33" s="301"/>
      <c r="G33" s="371"/>
      <c r="H33" s="378">
        <f>'ESTIMACIÓN DE INGRESOS'!$C$64</f>
        <v>0</v>
      </c>
      <c r="I33" s="123" t="e">
        <f t="shared" si="0"/>
        <v>#DIV/0!</v>
      </c>
      <c r="J33" s="301"/>
      <c r="K33" s="301"/>
      <c r="L33" s="361"/>
    </row>
    <row r="34" spans="1:12" ht="15" customHeight="1">
      <c r="A34" s="122">
        <v>5.2</v>
      </c>
      <c r="B34" s="447" t="s">
        <v>1004</v>
      </c>
      <c r="C34" s="447"/>
      <c r="D34" s="447"/>
      <c r="E34" s="301"/>
      <c r="F34" s="301">
        <v>48000</v>
      </c>
      <c r="G34" s="371">
        <v>70000</v>
      </c>
      <c r="H34" s="380">
        <f>'ESTIMACIÓN DE INGRESOS'!C68</f>
        <v>0</v>
      </c>
      <c r="I34" s="298">
        <f t="shared" si="0"/>
        <v>-1</v>
      </c>
      <c r="J34" s="301"/>
      <c r="K34" s="301"/>
      <c r="L34" s="361"/>
    </row>
    <row r="35" spans="1:12" ht="21" customHeight="1">
      <c r="A35" s="122">
        <v>5.9</v>
      </c>
      <c r="B35" s="447" t="s">
        <v>1005</v>
      </c>
      <c r="C35" s="447"/>
      <c r="D35" s="447"/>
      <c r="E35" s="301"/>
      <c r="F35" s="301"/>
      <c r="G35" s="371"/>
      <c r="H35" s="378">
        <f>'ESTIMACIÓN DE INGRESOS'!C69</f>
        <v>0</v>
      </c>
      <c r="I35" s="123" t="e">
        <f t="shared" si="0"/>
        <v>#DIV/0!</v>
      </c>
      <c r="J35" s="301"/>
      <c r="K35" s="301"/>
      <c r="L35" s="361"/>
    </row>
    <row r="36" spans="1:12" ht="21" customHeight="1">
      <c r="A36" s="223">
        <v>6</v>
      </c>
      <c r="B36" s="442" t="s">
        <v>20</v>
      </c>
      <c r="C36" s="442"/>
      <c r="D36" s="442"/>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c r="A37" s="122">
        <v>6.1</v>
      </c>
      <c r="B37" s="447" t="s">
        <v>891</v>
      </c>
      <c r="C37" s="447"/>
      <c r="D37" s="447"/>
      <c r="E37" s="301"/>
      <c r="F37" s="301"/>
      <c r="G37" s="371"/>
      <c r="H37" s="378">
        <f>'ESTIMACIÓN DE INGRESOS'!$C$71</f>
        <v>0</v>
      </c>
      <c r="I37" s="123" t="e">
        <f t="shared" si="0"/>
        <v>#DIV/0!</v>
      </c>
      <c r="J37" s="301"/>
      <c r="K37" s="301"/>
      <c r="L37" s="361"/>
    </row>
    <row r="38" spans="1:12" ht="15" customHeight="1">
      <c r="A38" s="122">
        <v>6.2</v>
      </c>
      <c r="B38" s="447" t="s">
        <v>1006</v>
      </c>
      <c r="C38" s="447"/>
      <c r="D38" s="447"/>
      <c r="E38" s="301"/>
      <c r="F38" s="301"/>
      <c r="G38" s="371"/>
      <c r="H38" s="378">
        <f>'ESTIMACIÓN DE INGRESOS'!C79</f>
        <v>0</v>
      </c>
      <c r="I38" s="123" t="e">
        <f t="shared" si="0"/>
        <v>#DIV/0!</v>
      </c>
      <c r="J38" s="301"/>
      <c r="K38" s="301"/>
      <c r="L38" s="361"/>
    </row>
    <row r="39" spans="1:12" ht="15" customHeight="1">
      <c r="A39" s="122">
        <v>6.3</v>
      </c>
      <c r="B39" s="447" t="s">
        <v>1007</v>
      </c>
      <c r="C39" s="447"/>
      <c r="D39" s="447"/>
      <c r="E39" s="301"/>
      <c r="F39" s="301"/>
      <c r="G39" s="371"/>
      <c r="H39" s="378">
        <f>'ESTIMACIÓN DE INGRESOS'!C80</f>
        <v>0</v>
      </c>
      <c r="I39" s="123" t="e">
        <f t="shared" si="0"/>
        <v>#DIV/0!</v>
      </c>
      <c r="J39" s="301"/>
      <c r="K39" s="301"/>
      <c r="L39" s="361"/>
    </row>
    <row r="40" spans="1:12" ht="21.6" customHeight="1">
      <c r="A40" s="122">
        <v>6.9</v>
      </c>
      <c r="B40" s="447" t="s">
        <v>1010</v>
      </c>
      <c r="C40" s="447"/>
      <c r="D40" s="447"/>
      <c r="E40" s="301"/>
      <c r="F40" s="301"/>
      <c r="G40" s="371"/>
      <c r="H40" s="378">
        <f>'ESTIMACIÓN DE INGRESOS'!C81</f>
        <v>0</v>
      </c>
      <c r="I40" s="123" t="e">
        <f t="shared" si="0"/>
        <v>#DIV/0!</v>
      </c>
      <c r="J40" s="301"/>
      <c r="K40" s="301"/>
      <c r="L40" s="361"/>
    </row>
    <row r="41" spans="1:12" ht="20.45" customHeight="1">
      <c r="A41" s="223">
        <v>7</v>
      </c>
      <c r="B41" s="442" t="s">
        <v>1011</v>
      </c>
      <c r="C41" s="442"/>
      <c r="D41" s="442"/>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c r="A42" s="122">
        <v>7.1</v>
      </c>
      <c r="B42" s="447" t="s">
        <v>1012</v>
      </c>
      <c r="C42" s="447"/>
      <c r="D42" s="447"/>
      <c r="E42" s="305"/>
      <c r="F42" s="305"/>
      <c r="G42" s="374"/>
      <c r="H42" s="378">
        <f>'ESTIMACIÓN DE INGRESOS'!C83</f>
        <v>0</v>
      </c>
      <c r="I42" s="123" t="e">
        <f t="shared" si="0"/>
        <v>#DIV/0!</v>
      </c>
      <c r="J42" s="305"/>
      <c r="K42" s="305"/>
      <c r="L42" s="364"/>
    </row>
    <row r="43" spans="1:12" ht="22.15" customHeight="1">
      <c r="A43" s="122">
        <v>7.2</v>
      </c>
      <c r="B43" s="447" t="s">
        <v>1013</v>
      </c>
      <c r="C43" s="447"/>
      <c r="D43" s="447"/>
      <c r="E43" s="305"/>
      <c r="F43" s="305"/>
      <c r="G43" s="374"/>
      <c r="H43" s="378">
        <f>'ESTIMACIÓN DE INGRESOS'!C84</f>
        <v>0</v>
      </c>
      <c r="I43" s="123" t="e">
        <f t="shared" si="0"/>
        <v>#DIV/0!</v>
      </c>
      <c r="J43" s="305"/>
      <c r="K43" s="305"/>
      <c r="L43" s="364"/>
    </row>
    <row r="44" spans="1:12" ht="24.6" customHeight="1">
      <c r="A44" s="122">
        <v>7.3</v>
      </c>
      <c r="B44" s="447" t="s">
        <v>1014</v>
      </c>
      <c r="C44" s="447"/>
      <c r="D44" s="447"/>
      <c r="E44" s="305"/>
      <c r="F44" s="305"/>
      <c r="G44" s="374"/>
      <c r="H44" s="378">
        <f>'ESTIMACIÓN DE INGRESOS'!C85</f>
        <v>0</v>
      </c>
      <c r="I44" s="123" t="e">
        <f t="shared" si="0"/>
        <v>#DIV/0!</v>
      </c>
      <c r="J44" s="305"/>
      <c r="K44" s="305"/>
      <c r="L44" s="364"/>
    </row>
    <row r="45" spans="1:12" ht="26.45" customHeight="1">
      <c r="A45" s="122">
        <v>7.4</v>
      </c>
      <c r="B45" s="447" t="s">
        <v>1015</v>
      </c>
      <c r="C45" s="447"/>
      <c r="D45" s="447"/>
      <c r="E45" s="305"/>
      <c r="F45" s="305"/>
      <c r="G45" s="374"/>
      <c r="H45" s="378">
        <f>'ESTIMACIÓN DE INGRESOS'!C86</f>
        <v>0</v>
      </c>
      <c r="I45" s="123" t="e">
        <f t="shared" si="0"/>
        <v>#DIV/0!</v>
      </c>
      <c r="J45" s="305"/>
      <c r="K45" s="305"/>
      <c r="L45" s="364"/>
    </row>
    <row r="46" spans="1:12" ht="26.45" customHeight="1">
      <c r="A46" s="122">
        <v>7.5</v>
      </c>
      <c r="B46" s="447" t="s">
        <v>1016</v>
      </c>
      <c r="C46" s="447"/>
      <c r="D46" s="447"/>
      <c r="E46" s="305"/>
      <c r="F46" s="305"/>
      <c r="G46" s="374"/>
      <c r="H46" s="378">
        <f>'ESTIMACIÓN DE INGRESOS'!C87</f>
        <v>0</v>
      </c>
      <c r="I46" s="123" t="e">
        <f t="shared" si="0"/>
        <v>#DIV/0!</v>
      </c>
      <c r="J46" s="305"/>
      <c r="K46" s="305"/>
      <c r="L46" s="364"/>
    </row>
    <row r="47" spans="1:12" ht="26.45" customHeight="1">
      <c r="A47" s="122">
        <v>7.6</v>
      </c>
      <c r="B47" s="447" t="s">
        <v>1017</v>
      </c>
      <c r="C47" s="447"/>
      <c r="D47" s="447"/>
      <c r="E47" s="305"/>
      <c r="F47" s="305"/>
      <c r="G47" s="374"/>
      <c r="H47" s="378">
        <f>'ESTIMACIÓN DE INGRESOS'!C88</f>
        <v>0</v>
      </c>
      <c r="I47" s="123" t="e">
        <f t="shared" si="0"/>
        <v>#DIV/0!</v>
      </c>
      <c r="J47" s="305"/>
      <c r="K47" s="305"/>
      <c r="L47" s="364"/>
    </row>
    <row r="48" spans="1:12" ht="26.45" customHeight="1">
      <c r="A48" s="122">
        <v>7.7</v>
      </c>
      <c r="B48" s="447" t="s">
        <v>1018</v>
      </c>
      <c r="C48" s="447"/>
      <c r="D48" s="447"/>
      <c r="E48" s="305"/>
      <c r="F48" s="305"/>
      <c r="G48" s="374"/>
      <c r="H48" s="378">
        <f>'ESTIMACIÓN DE INGRESOS'!C89</f>
        <v>0</v>
      </c>
      <c r="I48" s="123" t="e">
        <f t="shared" si="0"/>
        <v>#DIV/0!</v>
      </c>
      <c r="J48" s="305"/>
      <c r="K48" s="305"/>
      <c r="L48" s="364"/>
    </row>
    <row r="49" spans="1:12" ht="26.45" customHeight="1">
      <c r="A49" s="122">
        <v>7.8</v>
      </c>
      <c r="B49" s="447" t="s">
        <v>1019</v>
      </c>
      <c r="C49" s="447"/>
      <c r="D49" s="447"/>
      <c r="E49" s="305"/>
      <c r="F49" s="305"/>
      <c r="G49" s="374"/>
      <c r="H49" s="378">
        <f>'ESTIMACIÓN DE INGRESOS'!C90</f>
        <v>0</v>
      </c>
      <c r="I49" s="123" t="e">
        <f t="shared" si="0"/>
        <v>#DIV/0!</v>
      </c>
      <c r="J49" s="305"/>
      <c r="K49" s="305"/>
      <c r="L49" s="364"/>
    </row>
    <row r="50" spans="1:12" ht="20.45" customHeight="1">
      <c r="A50" s="122">
        <v>7.9</v>
      </c>
      <c r="B50" s="447" t="s">
        <v>1020</v>
      </c>
      <c r="C50" s="447"/>
      <c r="D50" s="447"/>
      <c r="E50" s="305"/>
      <c r="F50" s="305"/>
      <c r="G50" s="374"/>
      <c r="H50" s="378">
        <f>'ESTIMACIÓN DE INGRESOS'!C91</f>
        <v>0</v>
      </c>
      <c r="I50" s="123" t="e">
        <f t="shared" si="0"/>
        <v>#DIV/0!</v>
      </c>
      <c r="J50" s="305"/>
      <c r="K50" s="305"/>
      <c r="L50" s="364"/>
    </row>
    <row r="51" spans="1:12" ht="24.6" customHeight="1">
      <c r="A51" s="223">
        <v>8</v>
      </c>
      <c r="B51" s="442" t="s">
        <v>1021</v>
      </c>
      <c r="C51" s="442"/>
      <c r="D51" s="442"/>
      <c r="E51" s="303">
        <f>SUM(E52:E56)</f>
        <v>84000</v>
      </c>
      <c r="F51" s="303">
        <f>SUM(F52:F56)</f>
        <v>164000</v>
      </c>
      <c r="G51" s="373">
        <f>SUM(G52:G56)</f>
        <v>70000</v>
      </c>
      <c r="H51" s="379">
        <f>SUM(H52:H56)</f>
        <v>577500</v>
      </c>
      <c r="I51" s="225">
        <f t="shared" si="0"/>
        <v>7.25</v>
      </c>
      <c r="J51" s="303">
        <f>SUM(J52:J56)</f>
        <v>0</v>
      </c>
      <c r="K51" s="303">
        <f>SUM(K52:K56)</f>
        <v>0</v>
      </c>
      <c r="L51" s="363">
        <f>SUM(L52:L56)</f>
        <v>0</v>
      </c>
    </row>
    <row r="52" spans="1:12">
      <c r="A52" s="122">
        <v>8.1</v>
      </c>
      <c r="B52" s="447" t="s">
        <v>22</v>
      </c>
      <c r="C52" s="447"/>
      <c r="D52" s="447"/>
      <c r="E52" s="301"/>
      <c r="F52" s="301"/>
      <c r="G52" s="371"/>
      <c r="H52" s="378">
        <f>'ESTIMACIÓN DE INGRESOS'!$C$93</f>
        <v>0</v>
      </c>
      <c r="I52" s="123" t="e">
        <f t="shared" si="0"/>
        <v>#DIV/0!</v>
      </c>
      <c r="J52" s="301"/>
      <c r="K52" s="301"/>
      <c r="L52" s="361"/>
    </row>
    <row r="53" spans="1:12">
      <c r="A53" s="122">
        <v>8.1999999999999993</v>
      </c>
      <c r="B53" s="447" t="s">
        <v>23</v>
      </c>
      <c r="C53" s="447"/>
      <c r="D53" s="447"/>
      <c r="E53" s="301"/>
      <c r="F53" s="301"/>
      <c r="G53" s="371"/>
      <c r="H53" s="378">
        <f>'ESTIMACIÓN DE INGRESOS'!$C$96</f>
        <v>0</v>
      </c>
      <c r="I53" s="123" t="e">
        <f t="shared" si="0"/>
        <v>#DIV/0!</v>
      </c>
      <c r="J53" s="301"/>
      <c r="K53" s="301"/>
      <c r="L53" s="361"/>
    </row>
    <row r="54" spans="1:12">
      <c r="A54" s="122">
        <v>8.3000000000000007</v>
      </c>
      <c r="B54" s="447" t="s">
        <v>24</v>
      </c>
      <c r="C54" s="447"/>
      <c r="D54" s="447"/>
      <c r="E54" s="301">
        <v>84000</v>
      </c>
      <c r="F54" s="301">
        <v>164000</v>
      </c>
      <c r="G54" s="371">
        <v>70000</v>
      </c>
      <c r="H54" s="378">
        <f>'ESTIMACIÓN DE INGRESOS'!C101</f>
        <v>577500</v>
      </c>
      <c r="I54" s="123">
        <f t="shared" si="0"/>
        <v>7.25</v>
      </c>
      <c r="J54" s="301"/>
      <c r="K54" s="301"/>
      <c r="L54" s="361"/>
    </row>
    <row r="55" spans="1:12">
      <c r="A55" s="122">
        <v>8.4</v>
      </c>
      <c r="B55" s="447" t="s">
        <v>1022</v>
      </c>
      <c r="C55" s="447"/>
      <c r="D55" s="447"/>
      <c r="E55" s="301"/>
      <c r="F55" s="301"/>
      <c r="G55" s="371"/>
      <c r="H55" s="378">
        <f>'ESTIMACIÓN DE INGRESOS'!C102</f>
        <v>0</v>
      </c>
      <c r="I55" s="123" t="e">
        <f t="shared" si="0"/>
        <v>#DIV/0!</v>
      </c>
      <c r="J55" s="301"/>
      <c r="K55" s="301"/>
      <c r="L55" s="361"/>
    </row>
    <row r="56" spans="1:12">
      <c r="A56" s="122">
        <v>8.5</v>
      </c>
      <c r="B56" s="447" t="s">
        <v>1023</v>
      </c>
      <c r="C56" s="447"/>
      <c r="D56" s="447"/>
      <c r="E56" s="301"/>
      <c r="F56" s="301"/>
      <c r="G56" s="371"/>
      <c r="H56" s="378">
        <f>'ESTIMACIÓN DE INGRESOS'!C103</f>
        <v>0</v>
      </c>
      <c r="I56" s="123" t="e">
        <f t="shared" si="0"/>
        <v>#DIV/0!</v>
      </c>
      <c r="J56" s="301"/>
      <c r="K56" s="301"/>
      <c r="L56" s="361"/>
    </row>
    <row r="57" spans="1:12" ht="24.75" customHeight="1">
      <c r="A57" s="223">
        <v>9</v>
      </c>
      <c r="B57" s="442" t="s">
        <v>1024</v>
      </c>
      <c r="C57" s="442"/>
      <c r="D57" s="442"/>
      <c r="E57" s="303">
        <f>SUM(E58:E64)</f>
        <v>1200000</v>
      </c>
      <c r="F57" s="303">
        <f>SUM(F58:F64)</f>
        <v>1380000</v>
      </c>
      <c r="G57" s="373">
        <f>SUM(G58:G64)</f>
        <v>1380000</v>
      </c>
      <c r="H57" s="379">
        <f>SUM(H58:H64)</f>
        <v>1800000</v>
      </c>
      <c r="I57" s="225">
        <f t="shared" si="0"/>
        <v>0.30434782608695654</v>
      </c>
      <c r="J57" s="303">
        <f>SUM(J58:J64)</f>
        <v>0</v>
      </c>
      <c r="K57" s="303">
        <f>SUM(K58:K64)</f>
        <v>0</v>
      </c>
      <c r="L57" s="363">
        <f>SUM(L58:L64)</f>
        <v>0</v>
      </c>
    </row>
    <row r="58" spans="1:12">
      <c r="A58" s="122">
        <v>9.1</v>
      </c>
      <c r="B58" s="447" t="s">
        <v>1025</v>
      </c>
      <c r="C58" s="447"/>
      <c r="D58" s="447"/>
      <c r="E58" s="301"/>
      <c r="F58" s="301"/>
      <c r="G58" s="371"/>
      <c r="H58" s="378">
        <f>'ESTIMACIÓN DE INGRESOS'!C105</f>
        <v>0</v>
      </c>
      <c r="I58" s="123" t="e">
        <f t="shared" si="0"/>
        <v>#DIV/0!</v>
      </c>
      <c r="J58" s="301"/>
      <c r="K58" s="301"/>
      <c r="L58" s="361"/>
    </row>
    <row r="59" spans="1:12">
      <c r="A59" s="122">
        <v>9.1999999999999993</v>
      </c>
      <c r="B59" s="447" t="s">
        <v>1026</v>
      </c>
      <c r="C59" s="447"/>
      <c r="D59" s="447"/>
      <c r="E59" s="302"/>
      <c r="F59" s="302"/>
      <c r="G59" s="372"/>
      <c r="H59" s="380">
        <f>'ESTIMACIÓN DE INGRESOS'!C106</f>
        <v>0</v>
      </c>
      <c r="I59" s="298" t="e">
        <f t="shared" si="0"/>
        <v>#DIV/0!</v>
      </c>
      <c r="J59" s="302"/>
      <c r="K59" s="302"/>
      <c r="L59" s="362"/>
    </row>
    <row r="60" spans="1:12">
      <c r="A60" s="122">
        <v>9.3000000000000007</v>
      </c>
      <c r="B60" s="447" t="s">
        <v>1027</v>
      </c>
      <c r="C60" s="447"/>
      <c r="D60" s="447"/>
      <c r="E60" s="302">
        <v>1200000</v>
      </c>
      <c r="F60" s="302">
        <v>1380000</v>
      </c>
      <c r="G60" s="372">
        <v>1380000</v>
      </c>
      <c r="H60" s="378">
        <f>'ESTIMACIÓN DE INGRESOS'!C107</f>
        <v>1800000</v>
      </c>
      <c r="I60" s="123">
        <f t="shared" si="0"/>
        <v>0.30434782608695654</v>
      </c>
      <c r="J60" s="302"/>
      <c r="K60" s="302"/>
      <c r="L60" s="362"/>
    </row>
    <row r="61" spans="1:12">
      <c r="A61" s="122">
        <v>9.4</v>
      </c>
      <c r="B61" s="447" t="s">
        <v>1028</v>
      </c>
      <c r="C61" s="447"/>
      <c r="D61" s="447"/>
      <c r="E61" s="302"/>
      <c r="F61" s="302"/>
      <c r="G61" s="372"/>
      <c r="H61" s="380">
        <f>'ESTIMACIÓN DE INGRESOS'!C108</f>
        <v>0</v>
      </c>
      <c r="I61" s="298" t="e">
        <f t="shared" si="0"/>
        <v>#DIV/0!</v>
      </c>
      <c r="J61" s="302"/>
      <c r="K61" s="302"/>
      <c r="L61" s="362"/>
    </row>
    <row r="62" spans="1:12">
      <c r="A62" s="122">
        <v>9.5</v>
      </c>
      <c r="B62" s="447" t="s">
        <v>66</v>
      </c>
      <c r="C62" s="447"/>
      <c r="D62" s="447"/>
      <c r="E62" s="302"/>
      <c r="F62" s="302"/>
      <c r="G62" s="372"/>
      <c r="H62" s="378">
        <f>'ESTIMACIÓN DE INGRESOS'!C109</f>
        <v>0</v>
      </c>
      <c r="I62" s="123" t="e">
        <f t="shared" si="0"/>
        <v>#DIV/0!</v>
      </c>
      <c r="J62" s="302"/>
      <c r="K62" s="302"/>
      <c r="L62" s="362"/>
    </row>
    <row r="63" spans="1:12">
      <c r="A63" s="122">
        <v>9.6</v>
      </c>
      <c r="B63" s="447" t="s">
        <v>1029</v>
      </c>
      <c r="C63" s="447"/>
      <c r="D63" s="447"/>
      <c r="E63" s="302"/>
      <c r="F63" s="302"/>
      <c r="G63" s="372"/>
      <c r="H63" s="380">
        <f>'ESTIMACIÓN DE INGRESOS'!C110</f>
        <v>0</v>
      </c>
      <c r="I63" s="298" t="e">
        <f t="shared" si="0"/>
        <v>#DIV/0!</v>
      </c>
      <c r="J63" s="302"/>
      <c r="K63" s="302"/>
      <c r="L63" s="362"/>
    </row>
    <row r="64" spans="1:12">
      <c r="A64" s="122">
        <v>9.6999999999999993</v>
      </c>
      <c r="B64" s="447" t="s">
        <v>1030</v>
      </c>
      <c r="C64" s="447"/>
      <c r="D64" s="447"/>
      <c r="E64" s="302"/>
      <c r="F64" s="302"/>
      <c r="G64" s="372"/>
      <c r="H64" s="378">
        <f>'ESTIMACIÓN DE INGRESOS'!C111</f>
        <v>0</v>
      </c>
      <c r="I64" s="125" t="e">
        <f t="shared" si="0"/>
        <v>#DIV/0!</v>
      </c>
      <c r="J64" s="302"/>
      <c r="K64" s="302"/>
      <c r="L64" s="362"/>
    </row>
    <row r="65" spans="1:12" ht="13.9" customHeight="1">
      <c r="A65" s="223">
        <v>0</v>
      </c>
      <c r="B65" s="442" t="s">
        <v>25</v>
      </c>
      <c r="C65" s="442"/>
      <c r="D65" s="442"/>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49" t="s">
        <v>847</v>
      </c>
      <c r="C66" s="450"/>
      <c r="D66" s="451"/>
      <c r="E66" s="306"/>
      <c r="F66" s="306"/>
      <c r="G66" s="375"/>
      <c r="H66" s="381">
        <f>'ESTIMACIÓN DE INGRESOS'!C113</f>
        <v>0</v>
      </c>
      <c r="I66" s="125" t="e">
        <f t="shared" si="0"/>
        <v>#DIV/0!</v>
      </c>
      <c r="J66" s="306"/>
      <c r="K66" s="306"/>
      <c r="L66" s="365"/>
    </row>
    <row r="67" spans="1:12">
      <c r="A67" s="122">
        <v>0.2</v>
      </c>
      <c r="B67" s="449" t="s">
        <v>1031</v>
      </c>
      <c r="C67" s="450"/>
      <c r="D67" s="451"/>
      <c r="E67" s="306"/>
      <c r="F67" s="306"/>
      <c r="G67" s="375"/>
      <c r="H67" s="382">
        <f>'ESTIMACIÓN DE INGRESOS'!C114</f>
        <v>0</v>
      </c>
      <c r="I67" s="299" t="e">
        <f t="shared" si="0"/>
        <v>#DIV/0!</v>
      </c>
      <c r="J67" s="306"/>
      <c r="K67" s="306"/>
      <c r="L67" s="365"/>
    </row>
    <row r="68" spans="1:12">
      <c r="A68" s="122">
        <v>0.3</v>
      </c>
      <c r="B68" s="339" t="s">
        <v>1032</v>
      </c>
      <c r="C68" s="340"/>
      <c r="D68" s="341"/>
      <c r="E68" s="306"/>
      <c r="F68" s="306"/>
      <c r="G68" s="375"/>
      <c r="H68" s="381">
        <f>'ESTIMACIÓN DE INGRESOS'!C115</f>
        <v>0</v>
      </c>
      <c r="I68" s="125" t="e">
        <f t="shared" si="0"/>
        <v>#DIV/0!</v>
      </c>
      <c r="J68" s="306"/>
      <c r="K68" s="306"/>
      <c r="L68" s="365"/>
    </row>
    <row r="69" spans="1:12" ht="22.9" customHeight="1">
      <c r="A69" s="456" t="s">
        <v>139</v>
      </c>
      <c r="B69" s="457"/>
      <c r="C69" s="457"/>
      <c r="D69" s="457"/>
      <c r="E69" s="304">
        <f>SUM(E6+E16+E22+E25+E32+E36+E41+E51+E57+E65)</f>
        <v>1366000</v>
      </c>
      <c r="F69" s="304">
        <f>SUM(F6+F16+F22+F25+F32+F36+F41+F51+F57+F65)</f>
        <v>1652000</v>
      </c>
      <c r="G69" s="376">
        <f>SUM(G6+G16+G22+G25+G32+G36+G41+G51+G57+G65)</f>
        <v>1580000</v>
      </c>
      <c r="H69" s="383">
        <f>SUM(H6+H16+H22+H25+H32+H36+H41+H51+H57+H65)</f>
        <v>2402500</v>
      </c>
      <c r="I69" s="226">
        <f t="shared" si="0"/>
        <v>0.52056962025316467</v>
      </c>
      <c r="J69" s="304">
        <f>SUM(J6+J16+J22+J25+J32+J36+J41+J51+J57+J65)</f>
        <v>0</v>
      </c>
      <c r="K69" s="304">
        <f>SUM(K6+K16+K22+K25+K32+K36+K41+K51+K57+K65)</f>
        <v>0</v>
      </c>
      <c r="L69" s="366">
        <f>SUM(L6+L16+L22+L25+L32+L36+L41+L51+L57+L65)</f>
        <v>0</v>
      </c>
    </row>
    <row r="70" spans="1:12" ht="12" customHeight="1">
      <c r="A70" s="455"/>
      <c r="B70" s="455"/>
      <c r="C70" s="455"/>
      <c r="D70" s="455"/>
      <c r="E70" s="455"/>
      <c r="F70" s="455"/>
      <c r="G70" s="455"/>
      <c r="H70" s="455"/>
      <c r="I70" s="455"/>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4" t="s">
        <v>1033</v>
      </c>
      <c r="B73" s="454"/>
      <c r="C73" s="454"/>
      <c r="D73" s="454"/>
      <c r="E73" s="52"/>
      <c r="F73" s="52"/>
      <c r="G73" s="52"/>
      <c r="H73" s="52"/>
      <c r="I73" s="52"/>
      <c r="J73" s="52"/>
      <c r="K73" s="52"/>
      <c r="L73" s="52"/>
    </row>
    <row r="74" spans="1:12">
      <c r="A74" s="229" t="s">
        <v>26</v>
      </c>
      <c r="B74" s="230" t="s">
        <v>3</v>
      </c>
      <c r="C74" s="231" t="s">
        <v>838</v>
      </c>
      <c r="D74" s="232" t="s">
        <v>28</v>
      </c>
      <c r="E74" s="4"/>
      <c r="F74" s="4"/>
      <c r="G74" s="4"/>
      <c r="H74" s="4"/>
      <c r="I74" s="4"/>
      <c r="J74" s="4"/>
      <c r="K74" s="4"/>
      <c r="L74" s="4"/>
    </row>
    <row r="75" spans="1:12" ht="18.75" customHeight="1">
      <c r="A75" s="5">
        <v>1</v>
      </c>
      <c r="B75" s="6" t="s">
        <v>1034</v>
      </c>
      <c r="C75" s="7">
        <f>H6+H16+H22+H25+H32+H36+H41</f>
        <v>25000</v>
      </c>
      <c r="D75" s="8">
        <f>C75/$C$78</f>
        <v>1.040582726326743E-2</v>
      </c>
    </row>
    <row r="76" spans="1:12" ht="102">
      <c r="A76" s="5">
        <v>2</v>
      </c>
      <c r="B76" s="6" t="s">
        <v>1094</v>
      </c>
      <c r="C76" s="7">
        <f>H51+H57</f>
        <v>2377500</v>
      </c>
      <c r="D76" s="8">
        <f t="shared" ref="D76:D77" si="1">C76/$C$78</f>
        <v>0.98959417273673256</v>
      </c>
    </row>
    <row r="77" spans="1:12" ht="25.5">
      <c r="A77" s="5">
        <v>3</v>
      </c>
      <c r="B77" s="6" t="s">
        <v>1035</v>
      </c>
      <c r="C77" s="7">
        <f>H65</f>
        <v>0</v>
      </c>
      <c r="D77" s="8">
        <f t="shared" si="1"/>
        <v>0</v>
      </c>
    </row>
    <row r="78" spans="1:12">
      <c r="A78" s="118"/>
      <c r="B78" s="233" t="s">
        <v>837</v>
      </c>
      <c r="C78" s="234">
        <f>SUM(C75:C77)</f>
        <v>2402500</v>
      </c>
      <c r="D78" s="235">
        <f>SUM(D75:D77)</f>
        <v>1</v>
      </c>
    </row>
    <row r="79" spans="1:12" ht="55.15" customHeight="1">
      <c r="A79" s="448" t="s">
        <v>1038</v>
      </c>
      <c r="B79" s="448"/>
      <c r="C79" s="448"/>
      <c r="D79" s="448"/>
      <c r="E79" s="52"/>
      <c r="F79" s="52"/>
      <c r="G79" s="52"/>
      <c r="H79" s="52"/>
      <c r="I79" s="52"/>
      <c r="J79" s="52"/>
      <c r="K79" s="52"/>
      <c r="L79" s="52"/>
    </row>
    <row r="80" spans="1:12">
      <c r="A80" s="236" t="s">
        <v>30</v>
      </c>
      <c r="B80" s="236" t="s">
        <v>3</v>
      </c>
      <c r="C80" s="237" t="s">
        <v>838</v>
      </c>
      <c r="D80" s="238" t="s">
        <v>28</v>
      </c>
      <c r="E80" s="4"/>
      <c r="F80" s="4"/>
      <c r="G80" s="4"/>
      <c r="H80" s="4"/>
      <c r="I80" s="4"/>
      <c r="J80" s="4"/>
      <c r="K80" s="4"/>
      <c r="L80" s="4"/>
    </row>
    <row r="81" spans="1:4">
      <c r="A81" s="5">
        <v>1.1000000000000001</v>
      </c>
      <c r="B81" s="59" t="s">
        <v>833</v>
      </c>
      <c r="C81" s="10">
        <f>'PRESUP.EGRESOS FUENTE FINANCIAM'!C433</f>
        <v>1955000</v>
      </c>
      <c r="D81" s="8">
        <f>C81/$C$88</f>
        <v>1</v>
      </c>
    </row>
    <row r="82" spans="1:4">
      <c r="A82" s="5">
        <v>1.2</v>
      </c>
      <c r="B82" s="9" t="s">
        <v>31</v>
      </c>
      <c r="C82" s="10">
        <f>'PRESUP.EGRESOS FUENTE FINANCIAM'!D433</f>
        <v>0</v>
      </c>
      <c r="D82" s="8">
        <f t="shared" ref="D82:D87" si="2">C82/$C$88</f>
        <v>0</v>
      </c>
    </row>
    <row r="83" spans="1:4">
      <c r="A83" s="5">
        <v>1.3</v>
      </c>
      <c r="B83" s="9" t="s">
        <v>1036</v>
      </c>
      <c r="C83" s="10">
        <f>'PRESUP.EGRESOS FUENTE FINANCIAM'!E433</f>
        <v>0</v>
      </c>
      <c r="D83" s="8">
        <f t="shared" si="2"/>
        <v>0</v>
      </c>
    </row>
    <row r="84" spans="1:4">
      <c r="A84" s="5">
        <v>1.4</v>
      </c>
      <c r="B84" s="9" t="s">
        <v>32</v>
      </c>
      <c r="C84" s="10">
        <f>'PRESUP.EGRESOS FUENTE FINANCIAM'!F433</f>
        <v>0</v>
      </c>
      <c r="D84" s="8">
        <f t="shared" si="2"/>
        <v>0</v>
      </c>
    </row>
    <row r="85" spans="1:4">
      <c r="A85" s="5">
        <v>1.5</v>
      </c>
      <c r="B85" s="9" t="s">
        <v>33</v>
      </c>
      <c r="C85" s="10">
        <f>'PRESUP.EGRESOS FUENTE FINANCIAM'!G433</f>
        <v>0</v>
      </c>
      <c r="D85" s="8">
        <f t="shared" si="2"/>
        <v>0</v>
      </c>
    </row>
    <row r="86" spans="1:4">
      <c r="A86" s="5">
        <v>1.6</v>
      </c>
      <c r="B86" s="9" t="s">
        <v>1093</v>
      </c>
      <c r="C86" s="10">
        <f>'PRESUP.EGRESOS FUENTE FINANCIAM'!H433</f>
        <v>0</v>
      </c>
      <c r="D86" s="8">
        <f t="shared" si="2"/>
        <v>0</v>
      </c>
    </row>
    <row r="87" spans="1:4">
      <c r="A87" s="5">
        <v>1.7</v>
      </c>
      <c r="B87" s="9" t="s">
        <v>1037</v>
      </c>
      <c r="C87" s="10">
        <f>'PRESUP.EGRESOS FUENTE FINANCIAM'!I433</f>
        <v>0</v>
      </c>
      <c r="D87" s="8">
        <f t="shared" si="2"/>
        <v>0</v>
      </c>
    </row>
    <row r="88" spans="1:4">
      <c r="A88" s="239"/>
      <c r="B88" s="233" t="s">
        <v>837</v>
      </c>
      <c r="C88" s="234">
        <f>SUM(C81:C87)</f>
        <v>1955000</v>
      </c>
      <c r="D88" s="240">
        <f>SUM(D81:D87)</f>
        <v>1</v>
      </c>
    </row>
    <row r="91" spans="1:4" ht="36.6" customHeight="1">
      <c r="A91" s="448" t="s">
        <v>1039</v>
      </c>
      <c r="B91" s="448"/>
      <c r="C91" s="448"/>
      <c r="D91" s="448"/>
    </row>
    <row r="92" spans="1:4" ht="12.75" customHeight="1">
      <c r="A92" s="119"/>
      <c r="B92" s="119"/>
      <c r="C92" s="120"/>
      <c r="D92" s="121"/>
    </row>
    <row r="93" spans="1:4" ht="19.149999999999999" customHeight="1">
      <c r="A93" s="5">
        <v>2.5</v>
      </c>
      <c r="B93" s="9" t="s">
        <v>33</v>
      </c>
      <c r="C93" s="10">
        <f>'PRESUP.EGRESOS FUENTE FINANCIAM'!J433</f>
        <v>0</v>
      </c>
      <c r="D93" s="8">
        <f>C93/$C$96</f>
        <v>0</v>
      </c>
    </row>
    <row r="94" spans="1:4" ht="19.149999999999999" customHeight="1">
      <c r="A94" s="5">
        <v>2.6</v>
      </c>
      <c r="B94" s="9" t="s">
        <v>1093</v>
      </c>
      <c r="C94" s="10">
        <f>'PRESUP.EGRESOS FUENTE FINANCIAM'!K433</f>
        <v>447500</v>
      </c>
      <c r="D94" s="8">
        <f t="shared" ref="D94:D95" si="3">C94/$C$96</f>
        <v>1</v>
      </c>
    </row>
    <row r="95" spans="1:4" ht="24" customHeight="1">
      <c r="A95" s="5">
        <v>2.7</v>
      </c>
      <c r="B95" s="267" t="s">
        <v>1053</v>
      </c>
      <c r="C95" s="10">
        <f>'PRESUP.EGRESOS FUENTE FINANCIAM'!L433</f>
        <v>0</v>
      </c>
      <c r="D95" s="8">
        <f t="shared" si="3"/>
        <v>0</v>
      </c>
    </row>
    <row r="96" spans="1:4">
      <c r="A96" s="239"/>
      <c r="B96" s="233" t="s">
        <v>837</v>
      </c>
      <c r="C96" s="234">
        <f>SUM(C93:C95)</f>
        <v>447500</v>
      </c>
      <c r="D96" s="240">
        <f>SUM(D93:D95)</f>
        <v>1</v>
      </c>
    </row>
  </sheetData>
  <sheetProtection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worksheet>
</file>

<file path=xl/worksheets/sheet4.xml><?xml version="1.0" encoding="utf-8"?>
<worksheet xmlns="http://schemas.openxmlformats.org/spreadsheetml/2006/main" xmlns:r="http://schemas.openxmlformats.org/officeDocument/2006/relationships">
  <sheetPr codeName="Hoja11">
    <tabColor rgb="FF00736F"/>
  </sheetPr>
  <dimension ref="A1:IZ222"/>
  <sheetViews>
    <sheetView showGridLines="0" topLeftCell="C65" zoomScale="110" zoomScaleNormal="110" workbookViewId="0">
      <selection activeCell="H80" sqref="H80"/>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59" t="s">
        <v>1125</v>
      </c>
      <c r="B1" s="459"/>
      <c r="C1" s="459"/>
      <c r="D1" s="459"/>
      <c r="E1" s="459"/>
      <c r="F1" s="459"/>
      <c r="G1" s="459"/>
      <c r="H1" s="459"/>
      <c r="I1" s="459"/>
      <c r="J1" s="459"/>
      <c r="K1" s="459"/>
      <c r="L1" s="459"/>
    </row>
    <row r="2" spans="1:12" ht="21" customHeight="1">
      <c r="A2" s="461" t="str">
        <f>'ESTIMACIÓN DE INGRESOS'!A2:C2</f>
        <v>Nombre Del Organismo: Sisterma Dif Municipal de Mazamitla, Jalisco</v>
      </c>
      <c r="B2" s="461"/>
      <c r="C2" s="461"/>
      <c r="D2" s="461"/>
      <c r="E2" s="461"/>
      <c r="F2" s="461"/>
      <c r="G2" s="461"/>
      <c r="H2" s="461"/>
      <c r="I2" s="461"/>
      <c r="J2" s="461"/>
      <c r="K2" s="461"/>
      <c r="L2" s="461"/>
    </row>
    <row r="3" spans="1:12" s="13" customFormat="1" ht="9.75" customHeight="1">
      <c r="A3" s="475" t="s">
        <v>5</v>
      </c>
      <c r="B3" s="475"/>
      <c r="C3" s="475"/>
      <c r="D3" s="475"/>
      <c r="E3" s="466" t="s">
        <v>1080</v>
      </c>
      <c r="F3" s="466" t="s">
        <v>1081</v>
      </c>
      <c r="G3" s="474" t="s">
        <v>895</v>
      </c>
      <c r="H3" s="466" t="s">
        <v>896</v>
      </c>
      <c r="I3" s="472" t="s">
        <v>897</v>
      </c>
      <c r="J3" s="466" t="s">
        <v>1082</v>
      </c>
      <c r="K3" s="466" t="s">
        <v>1083</v>
      </c>
      <c r="L3" s="466" t="s">
        <v>1084</v>
      </c>
    </row>
    <row r="4" spans="1:12" s="13" customFormat="1" ht="11.25" customHeight="1">
      <c r="A4" s="475"/>
      <c r="B4" s="475"/>
      <c r="C4" s="475"/>
      <c r="D4" s="475"/>
      <c r="E4" s="466"/>
      <c r="F4" s="466"/>
      <c r="G4" s="474"/>
      <c r="H4" s="466"/>
      <c r="I4" s="472"/>
      <c r="J4" s="466"/>
      <c r="K4" s="466"/>
      <c r="L4" s="466"/>
    </row>
    <row r="5" spans="1:12" s="13" customFormat="1" ht="15.75">
      <c r="A5" s="384" t="s">
        <v>34</v>
      </c>
      <c r="B5" s="385"/>
      <c r="C5" s="385"/>
      <c r="D5" s="385"/>
      <c r="E5" s="385"/>
      <c r="F5" s="385"/>
      <c r="G5" s="385"/>
      <c r="H5" s="384"/>
      <c r="I5" s="386"/>
      <c r="J5" s="391"/>
      <c r="K5" s="391"/>
      <c r="L5" s="392"/>
    </row>
    <row r="6" spans="1:12" s="13" customFormat="1" ht="15" customHeight="1">
      <c r="A6" s="241">
        <v>1000</v>
      </c>
      <c r="B6" s="473" t="s">
        <v>35</v>
      </c>
      <c r="C6" s="473"/>
      <c r="D6" s="473"/>
      <c r="E6" s="307">
        <f>SUM(E7:E13)</f>
        <v>946694</v>
      </c>
      <c r="F6" s="307">
        <f>SUM(F7:F13)</f>
        <v>946822</v>
      </c>
      <c r="G6" s="307">
        <f>SUM(G7:G13)</f>
        <v>1137356</v>
      </c>
      <c r="H6" s="387">
        <f>SUM(H7:H13)</f>
        <v>1344055</v>
      </c>
      <c r="I6" s="242">
        <f>H6/G6-1</f>
        <v>0.18173641322505873</v>
      </c>
      <c r="J6" s="307">
        <f>SUM(J7:J13)</f>
        <v>0</v>
      </c>
      <c r="K6" s="307">
        <f>SUM(K7:K13)</f>
        <v>0</v>
      </c>
      <c r="L6" s="307">
        <f>SUM(L7:L13)</f>
        <v>0</v>
      </c>
    </row>
    <row r="7" spans="1:12" s="13" customFormat="1" ht="15" customHeight="1">
      <c r="A7" s="48">
        <v>1100</v>
      </c>
      <c r="B7" s="470" t="s">
        <v>36</v>
      </c>
      <c r="C7" s="470"/>
      <c r="D7" s="470"/>
      <c r="E7" s="308">
        <v>832634</v>
      </c>
      <c r="F7" s="308">
        <v>832747</v>
      </c>
      <c r="G7" s="308">
        <v>920367</v>
      </c>
      <c r="H7" s="388">
        <f>'PRESUP.EGRESOS FUENTE FINANCIAM'!M7</f>
        <v>874393</v>
      </c>
      <c r="I7" s="55">
        <f t="shared" ref="I7:I70" si="0">H7/G7-1</f>
        <v>-4.9951812700803067E-2</v>
      </c>
      <c r="J7" s="308"/>
      <c r="K7" s="308"/>
      <c r="L7" s="308"/>
    </row>
    <row r="8" spans="1:12" s="13" customFormat="1" ht="15" customHeight="1">
      <c r="A8" s="48">
        <v>1200</v>
      </c>
      <c r="B8" s="470" t="s">
        <v>37</v>
      </c>
      <c r="C8" s="470"/>
      <c r="D8" s="470"/>
      <c r="E8" s="308"/>
      <c r="F8" s="308"/>
      <c r="G8" s="308">
        <v>72000</v>
      </c>
      <c r="H8" s="388">
        <f>'PRESUP.EGRESOS FUENTE FINANCIAM'!M12</f>
        <v>307728</v>
      </c>
      <c r="I8" s="55">
        <f t="shared" si="0"/>
        <v>3.274</v>
      </c>
      <c r="J8" s="308"/>
      <c r="K8" s="308"/>
      <c r="L8" s="308"/>
    </row>
    <row r="9" spans="1:12" s="13" customFormat="1" ht="15" customHeight="1">
      <c r="A9" s="48">
        <v>1300</v>
      </c>
      <c r="B9" s="470" t="s">
        <v>38</v>
      </c>
      <c r="C9" s="470"/>
      <c r="D9" s="470"/>
      <c r="E9" s="410">
        <v>114060</v>
      </c>
      <c r="F9" s="309">
        <v>114075</v>
      </c>
      <c r="G9" s="309">
        <v>144989</v>
      </c>
      <c r="H9" s="388">
        <f>'PRESUP.EGRESOS FUENTE FINANCIAM'!M17</f>
        <v>161934</v>
      </c>
      <c r="I9" s="55">
        <f t="shared" si="0"/>
        <v>0.11687093503645096</v>
      </c>
      <c r="J9" s="309"/>
      <c r="K9" s="309"/>
      <c r="L9" s="309"/>
    </row>
    <row r="10" spans="1:12" s="13" customFormat="1" ht="15" customHeight="1">
      <c r="A10" s="48">
        <v>1400</v>
      </c>
      <c r="B10" s="470" t="s">
        <v>39</v>
      </c>
      <c r="C10" s="470"/>
      <c r="D10" s="470"/>
      <c r="E10" s="309"/>
      <c r="F10" s="309"/>
      <c r="G10" s="309"/>
      <c r="H10" s="388">
        <f>'PRESUP.EGRESOS FUENTE FINANCIAM'!M26</f>
        <v>0</v>
      </c>
      <c r="I10" s="55" t="e">
        <f t="shared" si="0"/>
        <v>#DIV/0!</v>
      </c>
      <c r="J10" s="309"/>
      <c r="K10" s="309"/>
      <c r="L10" s="309"/>
    </row>
    <row r="11" spans="1:12" s="13" customFormat="1" ht="15" customHeight="1">
      <c r="A11" s="48">
        <v>1500</v>
      </c>
      <c r="B11" s="470" t="s">
        <v>40</v>
      </c>
      <c r="C11" s="470"/>
      <c r="D11" s="470"/>
      <c r="E11" s="309"/>
      <c r="F11" s="309"/>
      <c r="G11" s="309"/>
      <c r="H11" s="388">
        <f>'PRESUP.EGRESOS FUENTE FINANCIAM'!M31</f>
        <v>0</v>
      </c>
      <c r="I11" s="55" t="e">
        <f t="shared" si="0"/>
        <v>#DIV/0!</v>
      </c>
      <c r="J11" s="309"/>
      <c r="K11" s="309"/>
      <c r="L11" s="309"/>
    </row>
    <row r="12" spans="1:12" s="13" customFormat="1" ht="15" customHeight="1">
      <c r="A12" s="48">
        <v>1600</v>
      </c>
      <c r="B12" s="470" t="s">
        <v>41</v>
      </c>
      <c r="C12" s="470"/>
      <c r="D12" s="470"/>
      <c r="E12" s="309"/>
      <c r="F12" s="309"/>
      <c r="G12" s="309"/>
      <c r="H12" s="388">
        <f>'PRESUP.EGRESOS FUENTE FINANCIAM'!M38</f>
        <v>0</v>
      </c>
      <c r="I12" s="55" t="e">
        <f t="shared" si="0"/>
        <v>#DIV/0!</v>
      </c>
      <c r="J12" s="309"/>
      <c r="K12" s="309"/>
      <c r="L12" s="309"/>
    </row>
    <row r="13" spans="1:12" s="13" customFormat="1" ht="15" customHeight="1">
      <c r="A13" s="48">
        <v>1700</v>
      </c>
      <c r="B13" s="467" t="s">
        <v>42</v>
      </c>
      <c r="C13" s="468"/>
      <c r="D13" s="469"/>
      <c r="E13" s="308"/>
      <c r="F13" s="308"/>
      <c r="G13" s="308"/>
      <c r="H13" s="388">
        <f>'PRESUP.EGRESOS FUENTE FINANCIAM'!M40</f>
        <v>0</v>
      </c>
      <c r="I13" s="55" t="e">
        <f t="shared" si="0"/>
        <v>#DIV/0!</v>
      </c>
      <c r="J13" s="308"/>
      <c r="K13" s="308"/>
      <c r="L13" s="308"/>
    </row>
    <row r="14" spans="1:12" s="13" customFormat="1" ht="15" customHeight="1">
      <c r="A14" s="243">
        <v>2000</v>
      </c>
      <c r="B14" s="471" t="s">
        <v>43</v>
      </c>
      <c r="C14" s="471"/>
      <c r="D14" s="471"/>
      <c r="E14" s="310">
        <f>SUM(E15:E23)</f>
        <v>250000</v>
      </c>
      <c r="F14" s="310">
        <f>SUM(F15:F23)</f>
        <v>347000</v>
      </c>
      <c r="G14" s="310">
        <f>SUM(G15:G23)</f>
        <v>205064</v>
      </c>
      <c r="H14" s="389">
        <f>SUM(H15:H23)</f>
        <v>373566</v>
      </c>
      <c r="I14" s="244">
        <f t="shared" si="0"/>
        <v>0.82170444349081273</v>
      </c>
      <c r="J14" s="310">
        <f>SUM(J15:J23)</f>
        <v>0</v>
      </c>
      <c r="K14" s="310">
        <f>SUM(K15:K23)</f>
        <v>0</v>
      </c>
      <c r="L14" s="310">
        <f>SUM(L15:L23)</f>
        <v>0</v>
      </c>
    </row>
    <row r="15" spans="1:12" s="13" customFormat="1" ht="15" customHeight="1">
      <c r="A15" s="48">
        <v>2100</v>
      </c>
      <c r="B15" s="470" t="s">
        <v>44</v>
      </c>
      <c r="C15" s="470"/>
      <c r="D15" s="470"/>
      <c r="E15" s="308">
        <v>78000</v>
      </c>
      <c r="F15" s="308">
        <v>126000</v>
      </c>
      <c r="G15" s="308">
        <v>36500</v>
      </c>
      <c r="H15" s="388">
        <f>'PRESUP.EGRESOS FUENTE FINANCIAM'!M44</f>
        <v>51500</v>
      </c>
      <c r="I15" s="55">
        <f t="shared" si="0"/>
        <v>0.41095890410958913</v>
      </c>
      <c r="J15" s="308"/>
      <c r="K15" s="308"/>
      <c r="L15" s="308"/>
    </row>
    <row r="16" spans="1:12" s="13" customFormat="1" ht="15" customHeight="1">
      <c r="A16" s="48">
        <v>2200</v>
      </c>
      <c r="B16" s="470" t="s">
        <v>1095</v>
      </c>
      <c r="C16" s="470"/>
      <c r="D16" s="470"/>
      <c r="E16" s="308">
        <v>144000</v>
      </c>
      <c r="F16" s="308">
        <v>156000</v>
      </c>
      <c r="G16" s="308">
        <v>86950</v>
      </c>
      <c r="H16" s="388">
        <f>'PRESUP.EGRESOS FUENTE FINANCIAM'!M53</f>
        <v>171321</v>
      </c>
      <c r="I16" s="55">
        <f t="shared" si="0"/>
        <v>0.97033927544565834</v>
      </c>
      <c r="J16" s="308"/>
      <c r="K16" s="308"/>
      <c r="L16" s="308"/>
    </row>
    <row r="17" spans="1:12" s="13" customFormat="1" ht="15" customHeight="1">
      <c r="A17" s="48">
        <v>2300</v>
      </c>
      <c r="B17" s="470" t="s">
        <v>45</v>
      </c>
      <c r="C17" s="470"/>
      <c r="D17" s="470"/>
      <c r="E17" s="309"/>
      <c r="F17" s="309"/>
      <c r="G17" s="309"/>
      <c r="H17" s="388">
        <f>'PRESUP.EGRESOS FUENTE FINANCIAM'!M57</f>
        <v>0</v>
      </c>
      <c r="I17" s="55" t="e">
        <f t="shared" si="0"/>
        <v>#DIV/0!</v>
      </c>
      <c r="J17" s="309"/>
      <c r="K17" s="309"/>
      <c r="L17" s="309"/>
    </row>
    <row r="18" spans="1:12" s="13" customFormat="1" ht="15" customHeight="1">
      <c r="A18" s="48">
        <v>2400</v>
      </c>
      <c r="B18" s="470" t="s">
        <v>46</v>
      </c>
      <c r="C18" s="470"/>
      <c r="D18" s="470"/>
      <c r="E18" s="309"/>
      <c r="F18" s="309"/>
      <c r="G18" s="309">
        <v>13500</v>
      </c>
      <c r="H18" s="388">
        <f>'PRESUP.EGRESOS FUENTE FINANCIAM'!M67</f>
        <v>45000</v>
      </c>
      <c r="I18" s="55">
        <f t="shared" si="0"/>
        <v>2.3333333333333335</v>
      </c>
      <c r="J18" s="309"/>
      <c r="K18" s="309"/>
      <c r="L18" s="309"/>
    </row>
    <row r="19" spans="1:12" s="13" customFormat="1" ht="15" customHeight="1">
      <c r="A19" s="48">
        <v>2500</v>
      </c>
      <c r="B19" s="470" t="s">
        <v>47</v>
      </c>
      <c r="C19" s="470"/>
      <c r="D19" s="470"/>
      <c r="E19" s="309">
        <v>24000</v>
      </c>
      <c r="F19" s="309">
        <v>36000</v>
      </c>
      <c r="G19" s="309">
        <v>19560</v>
      </c>
      <c r="H19" s="388">
        <f>'PRESUP.EGRESOS FUENTE FINANCIAM'!M77</f>
        <v>27745</v>
      </c>
      <c r="I19" s="55">
        <f t="shared" si="0"/>
        <v>0.41845603271983633</v>
      </c>
      <c r="J19" s="309"/>
      <c r="K19" s="309"/>
      <c r="L19" s="309"/>
    </row>
    <row r="20" spans="1:12" s="13" customFormat="1" ht="15" customHeight="1">
      <c r="A20" s="48">
        <v>2600</v>
      </c>
      <c r="B20" s="470" t="s">
        <v>48</v>
      </c>
      <c r="C20" s="470"/>
      <c r="D20" s="470"/>
      <c r="E20" s="309"/>
      <c r="F20" s="309">
        <v>24000</v>
      </c>
      <c r="G20" s="309">
        <v>30554</v>
      </c>
      <c r="H20" s="388">
        <f>'PRESUP.EGRESOS FUENTE FINANCIAM'!M85</f>
        <v>73000</v>
      </c>
      <c r="I20" s="55">
        <f t="shared" si="0"/>
        <v>1.389212541729397</v>
      </c>
      <c r="J20" s="309"/>
      <c r="K20" s="309"/>
      <c r="L20" s="309"/>
    </row>
    <row r="21" spans="1:12" s="13" customFormat="1" ht="15" customHeight="1">
      <c r="A21" s="48">
        <v>2700</v>
      </c>
      <c r="B21" s="467" t="s">
        <v>49</v>
      </c>
      <c r="C21" s="468"/>
      <c r="D21" s="469"/>
      <c r="E21" s="309">
        <v>4000</v>
      </c>
      <c r="F21" s="309">
        <v>5000</v>
      </c>
      <c r="G21" s="309"/>
      <c r="H21" s="388">
        <f>'PRESUP.EGRESOS FUENTE FINANCIAM'!M88</f>
        <v>0</v>
      </c>
      <c r="I21" s="55" t="e">
        <f t="shared" si="0"/>
        <v>#DIV/0!</v>
      </c>
      <c r="J21" s="309"/>
      <c r="K21" s="309"/>
      <c r="L21" s="309"/>
    </row>
    <row r="22" spans="1:12" s="13" customFormat="1" ht="15" customHeight="1">
      <c r="A22" s="48">
        <v>2800</v>
      </c>
      <c r="B22" s="467" t="s">
        <v>50</v>
      </c>
      <c r="C22" s="468"/>
      <c r="D22" s="469"/>
      <c r="E22" s="309"/>
      <c r="F22" s="309"/>
      <c r="G22" s="309"/>
      <c r="H22" s="388">
        <f>'PRESUP.EGRESOS FUENTE FINANCIAM'!M94</f>
        <v>0</v>
      </c>
      <c r="I22" s="55" t="e">
        <f t="shared" si="0"/>
        <v>#DIV/0!</v>
      </c>
      <c r="J22" s="309"/>
      <c r="K22" s="309"/>
      <c r="L22" s="309"/>
    </row>
    <row r="23" spans="1:12" s="13" customFormat="1" ht="15" customHeight="1">
      <c r="A23" s="48">
        <v>2900</v>
      </c>
      <c r="B23" s="470" t="s">
        <v>51</v>
      </c>
      <c r="C23" s="470"/>
      <c r="D23" s="470"/>
      <c r="E23" s="309"/>
      <c r="F23" s="309"/>
      <c r="G23" s="309">
        <v>18000</v>
      </c>
      <c r="H23" s="388">
        <f>'PRESUP.EGRESOS FUENTE FINANCIAM'!M98</f>
        <v>5000</v>
      </c>
      <c r="I23" s="55">
        <f t="shared" si="0"/>
        <v>-0.72222222222222221</v>
      </c>
      <c r="J23" s="309"/>
      <c r="K23" s="309"/>
      <c r="L23" s="309"/>
    </row>
    <row r="24" spans="1:12" s="13" customFormat="1" ht="15" customHeight="1">
      <c r="A24" s="243">
        <v>3000</v>
      </c>
      <c r="B24" s="471" t="s">
        <v>52</v>
      </c>
      <c r="C24" s="471"/>
      <c r="D24" s="471"/>
      <c r="E24" s="310">
        <f>SUM(E25:E33)</f>
        <v>97296</v>
      </c>
      <c r="F24" s="310">
        <f>SUM(F25:F33)</f>
        <v>116200</v>
      </c>
      <c r="G24" s="310">
        <f>SUM(G25:G33)</f>
        <v>151960</v>
      </c>
      <c r="H24" s="389">
        <f>SUM(H25:H33)</f>
        <v>239379</v>
      </c>
      <c r="I24" s="244">
        <f t="shared" si="0"/>
        <v>0.57527638852329566</v>
      </c>
      <c r="J24" s="310">
        <f>SUM(J25:J33)</f>
        <v>0</v>
      </c>
      <c r="K24" s="310">
        <f>SUM(K25:K33)</f>
        <v>0</v>
      </c>
      <c r="L24" s="310">
        <f>SUM(L25:L33)</f>
        <v>0</v>
      </c>
    </row>
    <row r="25" spans="1:12" s="13" customFormat="1" ht="15" customHeight="1">
      <c r="A25" s="48">
        <v>3100</v>
      </c>
      <c r="B25" s="470" t="s">
        <v>53</v>
      </c>
      <c r="C25" s="470"/>
      <c r="D25" s="470"/>
      <c r="E25" s="308">
        <v>97296</v>
      </c>
      <c r="F25" s="308">
        <v>52800</v>
      </c>
      <c r="G25" s="308">
        <v>28000</v>
      </c>
      <c r="H25" s="388">
        <f>'PRESUP.EGRESOS FUENTE FINANCIAM'!M109</f>
        <v>85861</v>
      </c>
      <c r="I25" s="55">
        <f t="shared" si="0"/>
        <v>2.0664642857142859</v>
      </c>
      <c r="J25" s="308"/>
      <c r="K25" s="308"/>
      <c r="L25" s="308"/>
    </row>
    <row r="26" spans="1:12" s="13" customFormat="1" ht="15" customHeight="1">
      <c r="A26" s="48">
        <v>3200</v>
      </c>
      <c r="B26" s="470" t="s">
        <v>54</v>
      </c>
      <c r="C26" s="470"/>
      <c r="D26" s="470"/>
      <c r="E26" s="308"/>
      <c r="F26" s="308"/>
      <c r="G26" s="308"/>
      <c r="H26" s="388">
        <f>'PRESUP.EGRESOS FUENTE FINANCIAM'!M119</f>
        <v>7000</v>
      </c>
      <c r="I26" s="55" t="e">
        <f t="shared" si="0"/>
        <v>#DIV/0!</v>
      </c>
      <c r="J26" s="308"/>
      <c r="K26" s="308"/>
      <c r="L26" s="308"/>
    </row>
    <row r="27" spans="1:12" s="13" customFormat="1" ht="15" customHeight="1">
      <c r="A27" s="48">
        <v>3300</v>
      </c>
      <c r="B27" s="470" t="s">
        <v>55</v>
      </c>
      <c r="C27" s="470"/>
      <c r="D27" s="470"/>
      <c r="E27" s="309"/>
      <c r="F27" s="309"/>
      <c r="G27" s="309"/>
      <c r="H27" s="388">
        <f>'PRESUP.EGRESOS FUENTE FINANCIAM'!M129</f>
        <v>0</v>
      </c>
      <c r="I27" s="55" t="e">
        <f t="shared" si="0"/>
        <v>#DIV/0!</v>
      </c>
      <c r="J27" s="309"/>
      <c r="K27" s="309"/>
      <c r="L27" s="309"/>
    </row>
    <row r="28" spans="1:12" s="13" customFormat="1" ht="15" customHeight="1">
      <c r="A28" s="48">
        <v>3400</v>
      </c>
      <c r="B28" s="470" t="s">
        <v>56</v>
      </c>
      <c r="C28" s="470"/>
      <c r="D28" s="470"/>
      <c r="E28" s="309"/>
      <c r="F28" s="309">
        <v>3400</v>
      </c>
      <c r="G28" s="309">
        <v>1000</v>
      </c>
      <c r="H28" s="388">
        <f>'PRESUP.EGRESOS FUENTE FINANCIAM'!M139</f>
        <v>9686</v>
      </c>
      <c r="I28" s="55">
        <f t="shared" si="0"/>
        <v>8.6859999999999999</v>
      </c>
      <c r="J28" s="309"/>
      <c r="K28" s="309"/>
      <c r="L28" s="309"/>
    </row>
    <row r="29" spans="1:12" s="13" customFormat="1" ht="15" customHeight="1">
      <c r="A29" s="48">
        <v>3500</v>
      </c>
      <c r="B29" s="470" t="s">
        <v>57</v>
      </c>
      <c r="C29" s="470"/>
      <c r="D29" s="470"/>
      <c r="E29" s="309"/>
      <c r="F29" s="309"/>
      <c r="G29" s="309">
        <v>28000</v>
      </c>
      <c r="H29" s="388">
        <f>'PRESUP.EGRESOS FUENTE FINANCIAM'!M149</f>
        <v>0</v>
      </c>
      <c r="I29" s="55">
        <f t="shared" si="0"/>
        <v>-1</v>
      </c>
      <c r="J29" s="309"/>
      <c r="K29" s="309"/>
      <c r="L29" s="309"/>
    </row>
    <row r="30" spans="1:12" s="13" customFormat="1" ht="15" customHeight="1">
      <c r="A30" s="48">
        <v>3600</v>
      </c>
      <c r="B30" s="470" t="s">
        <v>58</v>
      </c>
      <c r="C30" s="470"/>
      <c r="D30" s="470"/>
      <c r="E30" s="309"/>
      <c r="F30" s="309"/>
      <c r="G30" s="309">
        <v>10000</v>
      </c>
      <c r="H30" s="388">
        <f>'PRESUP.EGRESOS FUENTE FINANCIAM'!M159</f>
        <v>0</v>
      </c>
      <c r="I30" s="55">
        <f t="shared" si="0"/>
        <v>-1</v>
      </c>
      <c r="J30" s="309"/>
      <c r="K30" s="309"/>
      <c r="L30" s="309"/>
    </row>
    <row r="31" spans="1:12" s="13" customFormat="1" ht="15" customHeight="1">
      <c r="A31" s="48">
        <v>3700</v>
      </c>
      <c r="B31" s="467" t="s">
        <v>59</v>
      </c>
      <c r="C31" s="468"/>
      <c r="D31" s="469"/>
      <c r="E31" s="309"/>
      <c r="F31" s="309">
        <v>24000</v>
      </c>
      <c r="G31" s="309">
        <v>18560</v>
      </c>
      <c r="H31" s="388">
        <f>'PRESUP.EGRESOS FUENTE FINANCIAM'!M167</f>
        <v>36832</v>
      </c>
      <c r="I31" s="55">
        <f t="shared" si="0"/>
        <v>0.98448275862068968</v>
      </c>
      <c r="J31" s="309"/>
      <c r="K31" s="309"/>
      <c r="L31" s="309"/>
    </row>
    <row r="32" spans="1:12" s="13" customFormat="1" ht="15" customHeight="1">
      <c r="A32" s="48">
        <v>3800</v>
      </c>
      <c r="B32" s="467" t="s">
        <v>60</v>
      </c>
      <c r="C32" s="468"/>
      <c r="D32" s="469"/>
      <c r="E32" s="309"/>
      <c r="F32" s="309">
        <v>36000</v>
      </c>
      <c r="G32" s="309">
        <v>66400</v>
      </c>
      <c r="H32" s="388">
        <f>'PRESUP.EGRESOS FUENTE FINANCIAM'!M177</f>
        <v>100000</v>
      </c>
      <c r="I32" s="55">
        <f t="shared" si="0"/>
        <v>0.50602409638554224</v>
      </c>
      <c r="J32" s="309"/>
      <c r="K32" s="309"/>
      <c r="L32" s="309"/>
    </row>
    <row r="33" spans="1:12" s="13" customFormat="1" ht="15" customHeight="1">
      <c r="A33" s="48">
        <v>3900</v>
      </c>
      <c r="B33" s="470" t="s">
        <v>61</v>
      </c>
      <c r="C33" s="470"/>
      <c r="D33" s="470"/>
      <c r="E33" s="309"/>
      <c r="F33" s="309"/>
      <c r="G33" s="309"/>
      <c r="H33" s="388">
        <f>'PRESUP.EGRESOS FUENTE FINANCIAM'!M183</f>
        <v>0</v>
      </c>
      <c r="I33" s="55" t="e">
        <f t="shared" si="0"/>
        <v>#DIV/0!</v>
      </c>
      <c r="J33" s="309"/>
      <c r="K33" s="309"/>
      <c r="L33" s="309"/>
    </row>
    <row r="34" spans="1:12" s="13" customFormat="1" ht="15" customHeight="1">
      <c r="A34" s="243">
        <v>4000</v>
      </c>
      <c r="B34" s="471" t="s">
        <v>62</v>
      </c>
      <c r="C34" s="471"/>
      <c r="D34" s="471"/>
      <c r="E34" s="310">
        <f>SUM(E35:E43)</f>
        <v>72010</v>
      </c>
      <c r="F34" s="310">
        <f>SUM(F35:F43)</f>
        <v>243878</v>
      </c>
      <c r="G34" s="310">
        <f>SUM(G35:G43)</f>
        <v>85620</v>
      </c>
      <c r="H34" s="389">
        <f>SUM(H35:H43)</f>
        <v>434500</v>
      </c>
      <c r="I34" s="244">
        <f t="shared" si="0"/>
        <v>4.0747488904461573</v>
      </c>
      <c r="J34" s="310">
        <f>SUM(J35:J43)</f>
        <v>0</v>
      </c>
      <c r="K34" s="310">
        <f>SUM(K35:K43)</f>
        <v>0</v>
      </c>
      <c r="L34" s="310">
        <f>SUM(L35:L43)</f>
        <v>0</v>
      </c>
    </row>
    <row r="35" spans="1:12" s="13" customFormat="1" ht="15.75">
      <c r="A35" s="37">
        <v>4100</v>
      </c>
      <c r="B35" s="478" t="s">
        <v>1096</v>
      </c>
      <c r="C35" s="478"/>
      <c r="D35" s="478"/>
      <c r="E35" s="308">
        <v>72010</v>
      </c>
      <c r="F35" s="308"/>
      <c r="G35" s="308"/>
      <c r="H35" s="388">
        <f>'PRESUP.EGRESOS FUENTE FINANCIAM'!M194</f>
        <v>0</v>
      </c>
      <c r="I35" s="55" t="e">
        <f t="shared" si="0"/>
        <v>#DIV/0!</v>
      </c>
      <c r="J35" s="308"/>
      <c r="K35" s="308"/>
      <c r="L35" s="308"/>
    </row>
    <row r="36" spans="1:12" s="13" customFormat="1" ht="15" customHeight="1">
      <c r="A36" s="37">
        <v>4200</v>
      </c>
      <c r="B36" s="478" t="s">
        <v>63</v>
      </c>
      <c r="C36" s="478"/>
      <c r="D36" s="478"/>
      <c r="E36" s="309"/>
      <c r="F36" s="309"/>
      <c r="G36" s="309"/>
      <c r="H36" s="388">
        <f>'PRESUP.EGRESOS FUENTE FINANCIAM'!M204</f>
        <v>0</v>
      </c>
      <c r="I36" s="55" t="e">
        <f t="shared" si="0"/>
        <v>#DIV/0!</v>
      </c>
      <c r="J36" s="309"/>
      <c r="K36" s="309"/>
      <c r="L36" s="309"/>
    </row>
    <row r="37" spans="1:12" s="13" customFormat="1" ht="15" customHeight="1">
      <c r="A37" s="37">
        <v>4300</v>
      </c>
      <c r="B37" s="480" t="s">
        <v>64</v>
      </c>
      <c r="C37" s="481"/>
      <c r="D37" s="482"/>
      <c r="E37" s="309"/>
      <c r="F37" s="309"/>
      <c r="G37" s="309"/>
      <c r="H37" s="388">
        <f>'PRESUP.EGRESOS FUENTE FINANCIAM'!M210</f>
        <v>0</v>
      </c>
      <c r="I37" s="55" t="e">
        <f t="shared" si="0"/>
        <v>#DIV/0!</v>
      </c>
      <c r="J37" s="309"/>
      <c r="K37" s="309"/>
      <c r="L37" s="309"/>
    </row>
    <row r="38" spans="1:12" s="13" customFormat="1" ht="15" customHeight="1">
      <c r="A38" s="37">
        <v>4400</v>
      </c>
      <c r="B38" s="478" t="s">
        <v>65</v>
      </c>
      <c r="C38" s="478"/>
      <c r="D38" s="478"/>
      <c r="E38" s="308"/>
      <c r="F38" s="308">
        <v>243878</v>
      </c>
      <c r="G38" s="308">
        <v>85620</v>
      </c>
      <c r="H38" s="388">
        <f>'PRESUP.EGRESOS FUENTE FINANCIAM'!M220</f>
        <v>434500</v>
      </c>
      <c r="I38" s="55">
        <f t="shared" si="0"/>
        <v>4.0747488904461573</v>
      </c>
      <c r="J38" s="308"/>
      <c r="K38" s="308"/>
      <c r="L38" s="308"/>
    </row>
    <row r="39" spans="1:12" s="13" customFormat="1" ht="15" customHeight="1">
      <c r="A39" s="37">
        <v>4500</v>
      </c>
      <c r="B39" s="470" t="s">
        <v>66</v>
      </c>
      <c r="C39" s="470"/>
      <c r="D39" s="470"/>
      <c r="E39" s="309"/>
      <c r="F39" s="309"/>
      <c r="G39" s="309"/>
      <c r="H39" s="388">
        <f>'PRESUP.EGRESOS FUENTE FINANCIAM'!M229</f>
        <v>0</v>
      </c>
      <c r="I39" s="55" t="e">
        <f t="shared" si="0"/>
        <v>#DIV/0!</v>
      </c>
      <c r="J39" s="309"/>
      <c r="K39" s="309"/>
      <c r="L39" s="309"/>
    </row>
    <row r="40" spans="1:12" s="13" customFormat="1" ht="15" customHeight="1">
      <c r="A40" s="37">
        <v>4600</v>
      </c>
      <c r="B40" s="467" t="s">
        <v>67</v>
      </c>
      <c r="C40" s="468"/>
      <c r="D40" s="469"/>
      <c r="E40" s="309"/>
      <c r="F40" s="309"/>
      <c r="G40" s="309"/>
      <c r="H40" s="388">
        <f>'PRESUP.EGRESOS FUENTE FINANCIAM'!M233</f>
        <v>0</v>
      </c>
      <c r="I40" s="55" t="e">
        <f t="shared" si="0"/>
        <v>#DIV/0!</v>
      </c>
      <c r="J40" s="309"/>
      <c r="K40" s="309"/>
      <c r="L40" s="309"/>
    </row>
    <row r="41" spans="1:12" s="13" customFormat="1" ht="15" customHeight="1">
      <c r="A41" s="37">
        <v>4700</v>
      </c>
      <c r="B41" s="467" t="s">
        <v>68</v>
      </c>
      <c r="C41" s="468"/>
      <c r="D41" s="469"/>
      <c r="E41" s="309"/>
      <c r="F41" s="309"/>
      <c r="G41" s="309"/>
      <c r="H41" s="388">
        <f>'PRESUP.EGRESOS FUENTE FINANCIAM'!M241</f>
        <v>0</v>
      </c>
      <c r="I41" s="55" t="e">
        <f t="shared" si="0"/>
        <v>#DIV/0!</v>
      </c>
      <c r="J41" s="309"/>
      <c r="K41" s="309"/>
      <c r="L41" s="309"/>
    </row>
    <row r="42" spans="1:12" s="13" customFormat="1" ht="15" customHeight="1">
      <c r="A42" s="37">
        <v>4800</v>
      </c>
      <c r="B42" s="470" t="s">
        <v>69</v>
      </c>
      <c r="C42" s="470"/>
      <c r="D42" s="470"/>
      <c r="E42" s="309"/>
      <c r="F42" s="309"/>
      <c r="G42" s="309"/>
      <c r="H42" s="388">
        <f>'PRESUP.EGRESOS FUENTE FINANCIAM'!M243</f>
        <v>0</v>
      </c>
      <c r="I42" s="55" t="e">
        <f t="shared" si="0"/>
        <v>#DIV/0!</v>
      </c>
      <c r="J42" s="309"/>
      <c r="K42" s="309"/>
      <c r="L42" s="309"/>
    </row>
    <row r="43" spans="1:12" s="13" customFormat="1" ht="15" customHeight="1">
      <c r="A43" s="37">
        <v>4900</v>
      </c>
      <c r="B43" s="478" t="s">
        <v>70</v>
      </c>
      <c r="C43" s="478"/>
      <c r="D43" s="478"/>
      <c r="E43" s="308"/>
      <c r="F43" s="308"/>
      <c r="G43" s="308"/>
      <c r="H43" s="388">
        <f>'PRESUP.EGRESOS FUENTE FINANCIAM'!M249</f>
        <v>0</v>
      </c>
      <c r="I43" s="55" t="e">
        <f t="shared" si="0"/>
        <v>#DIV/0!</v>
      </c>
      <c r="J43" s="308"/>
      <c r="K43" s="308"/>
      <c r="L43" s="308"/>
    </row>
    <row r="44" spans="1:12" s="13" customFormat="1" ht="15" customHeight="1">
      <c r="A44" s="243">
        <v>5000</v>
      </c>
      <c r="B44" s="471" t="s">
        <v>71</v>
      </c>
      <c r="C44" s="471"/>
      <c r="D44" s="471"/>
      <c r="E44" s="310">
        <f>SUM(E45:E53)</f>
        <v>0</v>
      </c>
      <c r="F44" s="310">
        <f>SUM(F45:F53)</f>
        <v>0</v>
      </c>
      <c r="G44" s="310">
        <f>SUM(G45:G53)</f>
        <v>0</v>
      </c>
      <c r="H44" s="389">
        <f>SUM(H45:H53)</f>
        <v>11000</v>
      </c>
      <c r="I44" s="244" t="e">
        <f t="shared" si="0"/>
        <v>#DIV/0!</v>
      </c>
      <c r="J44" s="310">
        <f>SUM(J45:J53)</f>
        <v>0</v>
      </c>
      <c r="K44" s="310">
        <f>SUM(K45:K53)</f>
        <v>0</v>
      </c>
      <c r="L44" s="310">
        <f>SUM(L45:L53)</f>
        <v>0</v>
      </c>
    </row>
    <row r="45" spans="1:12" s="13" customFormat="1" ht="15" customHeight="1">
      <c r="A45" s="37">
        <v>5100</v>
      </c>
      <c r="B45" s="478" t="s">
        <v>72</v>
      </c>
      <c r="C45" s="478"/>
      <c r="D45" s="478"/>
      <c r="E45" s="308"/>
      <c r="F45" s="308"/>
      <c r="G45" s="308"/>
      <c r="H45" s="388">
        <f>'PRESUP.EGRESOS FUENTE FINANCIAM'!M254</f>
        <v>11000</v>
      </c>
      <c r="I45" s="55" t="e">
        <f t="shared" si="0"/>
        <v>#DIV/0!</v>
      </c>
      <c r="J45" s="308"/>
      <c r="K45" s="308"/>
      <c r="L45" s="308"/>
    </row>
    <row r="46" spans="1:12" s="13" customFormat="1" ht="15" customHeight="1">
      <c r="A46" s="37">
        <v>5200</v>
      </c>
      <c r="B46" s="478" t="s">
        <v>73</v>
      </c>
      <c r="C46" s="478"/>
      <c r="D46" s="478"/>
      <c r="E46" s="308"/>
      <c r="F46" s="308"/>
      <c r="G46" s="308"/>
      <c r="H46" s="388">
        <f>'PRESUP.EGRESOS FUENTE FINANCIAM'!M261</f>
        <v>0</v>
      </c>
      <c r="I46" s="55" t="e">
        <f t="shared" si="0"/>
        <v>#DIV/0!</v>
      </c>
      <c r="J46" s="308"/>
      <c r="K46" s="308"/>
      <c r="L46" s="308"/>
    </row>
    <row r="47" spans="1:12" s="13" customFormat="1" ht="15" customHeight="1">
      <c r="A47" s="37">
        <v>5300</v>
      </c>
      <c r="B47" s="478" t="s">
        <v>74</v>
      </c>
      <c r="C47" s="478"/>
      <c r="D47" s="478"/>
      <c r="E47" s="308"/>
      <c r="F47" s="308"/>
      <c r="G47" s="308"/>
      <c r="H47" s="388">
        <f>'PRESUP.EGRESOS FUENTE FINANCIAM'!M266</f>
        <v>0</v>
      </c>
      <c r="I47" s="55" t="e">
        <f t="shared" si="0"/>
        <v>#DIV/0!</v>
      </c>
      <c r="J47" s="308"/>
      <c r="K47" s="308"/>
      <c r="L47" s="308"/>
    </row>
    <row r="48" spans="1:12" s="13" customFormat="1" ht="15" customHeight="1">
      <c r="A48" s="37">
        <v>5400</v>
      </c>
      <c r="B48" s="478" t="s">
        <v>75</v>
      </c>
      <c r="C48" s="478"/>
      <c r="D48" s="478"/>
      <c r="E48" s="308"/>
      <c r="F48" s="308"/>
      <c r="G48" s="308"/>
      <c r="H48" s="388">
        <f>'PRESUP.EGRESOS FUENTE FINANCIAM'!M269</f>
        <v>0</v>
      </c>
      <c r="I48" s="55" t="e">
        <f t="shared" si="0"/>
        <v>#DIV/0!</v>
      </c>
      <c r="J48" s="308"/>
      <c r="K48" s="308"/>
      <c r="L48" s="308"/>
    </row>
    <row r="49" spans="1:260" s="13" customFormat="1" ht="15" customHeight="1">
      <c r="A49" s="37">
        <v>5500</v>
      </c>
      <c r="B49" s="470" t="s">
        <v>76</v>
      </c>
      <c r="C49" s="470"/>
      <c r="D49" s="470"/>
      <c r="E49" s="309"/>
      <c r="F49" s="309"/>
      <c r="G49" s="309"/>
      <c r="H49" s="388">
        <f>'PRESUP.EGRESOS FUENTE FINANCIAM'!M276</f>
        <v>0</v>
      </c>
      <c r="I49" s="55" t="e">
        <f t="shared" si="0"/>
        <v>#DIV/0!</v>
      </c>
      <c r="J49" s="309"/>
      <c r="K49" s="309"/>
      <c r="L49" s="309"/>
    </row>
    <row r="50" spans="1:260" s="13" customFormat="1" ht="15" customHeight="1">
      <c r="A50" s="37">
        <v>5600</v>
      </c>
      <c r="B50" s="467" t="s">
        <v>77</v>
      </c>
      <c r="C50" s="468"/>
      <c r="D50" s="469"/>
      <c r="E50" s="309"/>
      <c r="F50" s="309"/>
      <c r="G50" s="309"/>
      <c r="H50" s="388">
        <f>'PRESUP.EGRESOS FUENTE FINANCIAM'!M278</f>
        <v>0</v>
      </c>
      <c r="I50" s="55" t="e">
        <f t="shared" si="0"/>
        <v>#DIV/0!</v>
      </c>
      <c r="J50" s="309"/>
      <c r="K50" s="309"/>
      <c r="L50" s="309"/>
    </row>
    <row r="51" spans="1:260" s="13" customFormat="1" ht="15" customHeight="1">
      <c r="A51" s="37">
        <v>5700</v>
      </c>
      <c r="B51" s="467" t="s">
        <v>78</v>
      </c>
      <c r="C51" s="468"/>
      <c r="D51" s="469"/>
      <c r="E51" s="309"/>
      <c r="F51" s="309"/>
      <c r="G51" s="309"/>
      <c r="H51" s="388">
        <f>'PRESUP.EGRESOS FUENTE FINANCIAM'!M287</f>
        <v>0</v>
      </c>
      <c r="I51" s="55" t="e">
        <f t="shared" si="0"/>
        <v>#DIV/0!</v>
      </c>
      <c r="J51" s="309"/>
      <c r="K51" s="309"/>
      <c r="L51" s="309"/>
    </row>
    <row r="52" spans="1:260" s="13" customFormat="1" ht="15" customHeight="1">
      <c r="A52" s="37">
        <v>5800</v>
      </c>
      <c r="B52" s="470" t="s">
        <v>79</v>
      </c>
      <c r="C52" s="470"/>
      <c r="D52" s="470"/>
      <c r="E52" s="309"/>
      <c r="F52" s="309"/>
      <c r="G52" s="309"/>
      <c r="H52" s="388">
        <f>'PRESUP.EGRESOS FUENTE FINANCIAM'!M297</f>
        <v>0</v>
      </c>
      <c r="I52" s="55" t="e">
        <f t="shared" si="0"/>
        <v>#DIV/0!</v>
      </c>
      <c r="J52" s="309"/>
      <c r="K52" s="309"/>
      <c r="L52" s="309"/>
    </row>
    <row r="53" spans="1:260" s="13" customFormat="1" ht="15" customHeight="1">
      <c r="A53" s="37">
        <v>5900</v>
      </c>
      <c r="B53" s="478" t="s">
        <v>80</v>
      </c>
      <c r="C53" s="478"/>
      <c r="D53" s="478"/>
      <c r="E53" s="308"/>
      <c r="F53" s="308"/>
      <c r="G53" s="308"/>
      <c r="H53" s="388">
        <f>'PRESUP.EGRESOS FUENTE FINANCIAM'!M302</f>
        <v>0</v>
      </c>
      <c r="I53" s="55" t="e">
        <f t="shared" si="0"/>
        <v>#DIV/0!</v>
      </c>
      <c r="J53" s="308"/>
      <c r="K53" s="308"/>
      <c r="L53" s="308"/>
    </row>
    <row r="54" spans="1:260" s="13" customFormat="1" ht="15" customHeight="1">
      <c r="A54" s="243">
        <v>6000</v>
      </c>
      <c r="B54" s="471" t="s">
        <v>81</v>
      </c>
      <c r="C54" s="471"/>
      <c r="D54" s="471"/>
      <c r="E54" s="310">
        <f>SUM(E55:E57)</f>
        <v>0</v>
      </c>
      <c r="F54" s="310">
        <f>SUM(F55:F57)</f>
        <v>0</v>
      </c>
      <c r="G54" s="310">
        <f>SUM(G55:G57)</f>
        <v>0</v>
      </c>
      <c r="H54" s="389">
        <f>SUM(H55:H57)</f>
        <v>0</v>
      </c>
      <c r="I54" s="244" t="e">
        <f t="shared" si="0"/>
        <v>#DIV/0!</v>
      </c>
      <c r="J54" s="310">
        <f>SUM(J55:J57)</f>
        <v>0</v>
      </c>
      <c r="K54" s="310">
        <f>SUM(K55:K57)</f>
        <v>0</v>
      </c>
      <c r="L54" s="310">
        <f>SUM(L55:L57)</f>
        <v>0</v>
      </c>
    </row>
    <row r="55" spans="1:260" s="13" customFormat="1" ht="15" customHeight="1">
      <c r="A55" s="49">
        <v>6100</v>
      </c>
      <c r="B55" s="479" t="s">
        <v>82</v>
      </c>
      <c r="C55" s="479"/>
      <c r="D55" s="479"/>
      <c r="E55" s="311"/>
      <c r="F55" s="311"/>
      <c r="G55" s="311"/>
      <c r="H55" s="388">
        <f>'PRESUP.EGRESOS FUENTE FINANCIAM'!M313</f>
        <v>0</v>
      </c>
      <c r="I55" s="55" t="e">
        <f t="shared" si="0"/>
        <v>#DIV/0!</v>
      </c>
      <c r="J55" s="311"/>
      <c r="K55" s="311"/>
      <c r="L55" s="311"/>
    </row>
    <row r="56" spans="1:260" s="13" customFormat="1" ht="15" customHeight="1">
      <c r="A56" s="37">
        <v>6200</v>
      </c>
      <c r="B56" s="478" t="s">
        <v>83</v>
      </c>
      <c r="C56" s="478"/>
      <c r="D56" s="478"/>
      <c r="E56" s="308"/>
      <c r="F56" s="308"/>
      <c r="G56" s="308"/>
      <c r="H56" s="388">
        <f>'PRESUP.EGRESOS FUENTE FINANCIAM'!M322</f>
        <v>0</v>
      </c>
      <c r="I56" s="55" t="e">
        <f t="shared" si="0"/>
        <v>#DIV/0!</v>
      </c>
      <c r="J56" s="308"/>
      <c r="K56" s="308"/>
      <c r="L56" s="308"/>
    </row>
    <row r="57" spans="1:260" s="13" customFormat="1" ht="15" customHeight="1">
      <c r="A57" s="37">
        <v>6300</v>
      </c>
      <c r="B57" s="478" t="s">
        <v>84</v>
      </c>
      <c r="C57" s="478"/>
      <c r="D57" s="478"/>
      <c r="E57" s="308"/>
      <c r="F57" s="308"/>
      <c r="G57" s="308"/>
      <c r="H57" s="388">
        <f>'PRESUP.EGRESOS FUENTE FINANCIAM'!M331</f>
        <v>0</v>
      </c>
      <c r="I57" s="55" t="e">
        <f t="shared" si="0"/>
        <v>#DIV/0!</v>
      </c>
      <c r="J57" s="308"/>
      <c r="K57" s="308"/>
      <c r="L57" s="308"/>
    </row>
    <row r="58" spans="1:260" s="13" customFormat="1" ht="15.75" customHeight="1">
      <c r="A58" s="243">
        <v>7000</v>
      </c>
      <c r="B58" s="471" t="s">
        <v>85</v>
      </c>
      <c r="C58" s="471"/>
      <c r="D58" s="471"/>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78" t="s">
        <v>86</v>
      </c>
      <c r="C59" s="478"/>
      <c r="D59" s="478"/>
      <c r="E59" s="315"/>
      <c r="F59" s="315"/>
      <c r="G59" s="315"/>
      <c r="H59" s="388">
        <f>'PRESUP.EGRESOS FUENTE FINANCIAM'!M335</f>
        <v>0</v>
      </c>
      <c r="I59" s="55" t="e">
        <f t="shared" si="0"/>
        <v>#DIV/0!</v>
      </c>
      <c r="J59" s="315"/>
      <c r="K59" s="315"/>
      <c r="L59" s="315"/>
      <c r="M59" s="14">
        <v>61</v>
      </c>
      <c r="N59" s="476"/>
      <c r="O59" s="476"/>
      <c r="P59" s="477"/>
      <c r="Q59" s="15">
        <v>61</v>
      </c>
      <c r="R59" s="476"/>
      <c r="S59" s="476"/>
      <c r="T59" s="477"/>
      <c r="U59" s="15">
        <v>61</v>
      </c>
      <c r="V59" s="476"/>
      <c r="W59" s="476"/>
      <c r="X59" s="477"/>
      <c r="Y59" s="15">
        <v>61</v>
      </c>
      <c r="Z59" s="476"/>
      <c r="AA59" s="476"/>
      <c r="AB59" s="477"/>
      <c r="AC59" s="15">
        <v>61</v>
      </c>
      <c r="AD59" s="476"/>
      <c r="AE59" s="476"/>
      <c r="AF59" s="477"/>
      <c r="AG59" s="15">
        <v>61</v>
      </c>
      <c r="AH59" s="476"/>
      <c r="AI59" s="476"/>
      <c r="AJ59" s="477"/>
      <c r="AK59" s="15">
        <v>61</v>
      </c>
      <c r="AL59" s="476"/>
      <c r="AM59" s="476"/>
      <c r="AN59" s="477"/>
      <c r="AO59" s="15">
        <v>61</v>
      </c>
      <c r="AP59" s="476"/>
      <c r="AQ59" s="476"/>
      <c r="AR59" s="477"/>
      <c r="AS59" s="15">
        <v>61</v>
      </c>
      <c r="AT59" s="476"/>
      <c r="AU59" s="476"/>
      <c r="AV59" s="477"/>
      <c r="AW59" s="15">
        <v>61</v>
      </c>
      <c r="AX59" s="476"/>
      <c r="AY59" s="476"/>
      <c r="AZ59" s="477"/>
      <c r="BA59" s="15">
        <v>61</v>
      </c>
      <c r="BB59" s="476"/>
      <c r="BC59" s="476"/>
      <c r="BD59" s="477"/>
      <c r="BE59" s="15">
        <v>61</v>
      </c>
      <c r="BF59" s="476"/>
      <c r="BG59" s="476"/>
      <c r="BH59" s="477"/>
      <c r="BI59" s="15">
        <v>61</v>
      </c>
      <c r="BJ59" s="476"/>
      <c r="BK59" s="476"/>
      <c r="BL59" s="477"/>
      <c r="BM59" s="15">
        <v>61</v>
      </c>
      <c r="BN59" s="476"/>
      <c r="BO59" s="476"/>
      <c r="BP59" s="477"/>
      <c r="BQ59" s="15">
        <v>61</v>
      </c>
      <c r="BR59" s="476"/>
      <c r="BS59" s="476"/>
      <c r="BT59" s="477"/>
      <c r="BU59" s="15">
        <v>61</v>
      </c>
      <c r="BV59" s="476"/>
      <c r="BW59" s="476"/>
      <c r="BX59" s="477"/>
      <c r="BY59" s="15">
        <v>61</v>
      </c>
      <c r="BZ59" s="476"/>
      <c r="CA59" s="476"/>
      <c r="CB59" s="477"/>
      <c r="CC59" s="15">
        <v>61</v>
      </c>
      <c r="CD59" s="476"/>
      <c r="CE59" s="476"/>
      <c r="CF59" s="477"/>
      <c r="CG59" s="15">
        <v>61</v>
      </c>
      <c r="CH59" s="476"/>
      <c r="CI59" s="476"/>
      <c r="CJ59" s="477"/>
      <c r="CK59" s="15">
        <v>61</v>
      </c>
      <c r="CL59" s="476"/>
      <c r="CM59" s="476"/>
      <c r="CN59" s="477"/>
      <c r="CO59" s="15">
        <v>61</v>
      </c>
      <c r="CP59" s="476"/>
      <c r="CQ59" s="476"/>
      <c r="CR59" s="477"/>
      <c r="CS59" s="15">
        <v>61</v>
      </c>
      <c r="CT59" s="476"/>
      <c r="CU59" s="476"/>
      <c r="CV59" s="477"/>
      <c r="CW59" s="15">
        <v>61</v>
      </c>
      <c r="CX59" s="476"/>
      <c r="CY59" s="476"/>
      <c r="CZ59" s="477"/>
      <c r="DA59" s="15">
        <v>61</v>
      </c>
      <c r="DB59" s="476"/>
      <c r="DC59" s="476"/>
      <c r="DD59" s="477"/>
      <c r="DE59" s="15">
        <v>61</v>
      </c>
      <c r="DF59" s="476"/>
      <c r="DG59" s="476"/>
      <c r="DH59" s="477"/>
      <c r="DI59" s="15">
        <v>61</v>
      </c>
      <c r="DJ59" s="476"/>
      <c r="DK59" s="476"/>
      <c r="DL59" s="477"/>
      <c r="DM59" s="15">
        <v>61</v>
      </c>
      <c r="DN59" s="476"/>
      <c r="DO59" s="476"/>
      <c r="DP59" s="477"/>
      <c r="DQ59" s="15">
        <v>61</v>
      </c>
      <c r="DR59" s="476"/>
      <c r="DS59" s="476"/>
      <c r="DT59" s="477"/>
      <c r="DU59" s="15">
        <v>61</v>
      </c>
      <c r="DV59" s="476"/>
      <c r="DW59" s="476"/>
      <c r="DX59" s="477"/>
      <c r="DY59" s="15">
        <v>61</v>
      </c>
      <c r="DZ59" s="476"/>
      <c r="EA59" s="476"/>
      <c r="EB59" s="477"/>
      <c r="EC59" s="15">
        <v>61</v>
      </c>
      <c r="ED59" s="476"/>
      <c r="EE59" s="476"/>
      <c r="EF59" s="477"/>
      <c r="EG59" s="15">
        <v>61</v>
      </c>
      <c r="EH59" s="476"/>
      <c r="EI59" s="476"/>
      <c r="EJ59" s="477"/>
      <c r="EK59" s="15">
        <v>61</v>
      </c>
      <c r="EL59" s="476"/>
      <c r="EM59" s="476"/>
      <c r="EN59" s="477"/>
      <c r="EO59" s="15">
        <v>61</v>
      </c>
      <c r="EP59" s="476"/>
      <c r="EQ59" s="476"/>
      <c r="ER59" s="477"/>
      <c r="ES59" s="15">
        <v>61</v>
      </c>
      <c r="ET59" s="476"/>
      <c r="EU59" s="476"/>
      <c r="EV59" s="477"/>
      <c r="EW59" s="15">
        <v>61</v>
      </c>
      <c r="EX59" s="476"/>
      <c r="EY59" s="476"/>
      <c r="EZ59" s="477"/>
      <c r="FA59" s="15">
        <v>61</v>
      </c>
      <c r="FB59" s="476"/>
      <c r="FC59" s="476"/>
      <c r="FD59" s="477"/>
      <c r="FE59" s="15">
        <v>61</v>
      </c>
      <c r="FF59" s="476"/>
      <c r="FG59" s="476"/>
      <c r="FH59" s="477"/>
      <c r="FI59" s="15">
        <v>61</v>
      </c>
      <c r="FJ59" s="476"/>
      <c r="FK59" s="476"/>
      <c r="FL59" s="477"/>
      <c r="FM59" s="15">
        <v>61</v>
      </c>
      <c r="FN59" s="476"/>
      <c r="FO59" s="476"/>
      <c r="FP59" s="477"/>
      <c r="FQ59" s="15">
        <v>61</v>
      </c>
      <c r="FR59" s="476"/>
      <c r="FS59" s="476"/>
      <c r="FT59" s="477"/>
      <c r="FU59" s="15">
        <v>61</v>
      </c>
      <c r="FV59" s="476"/>
      <c r="FW59" s="476"/>
      <c r="FX59" s="477"/>
      <c r="FY59" s="15">
        <v>61</v>
      </c>
      <c r="FZ59" s="476"/>
      <c r="GA59" s="476"/>
      <c r="GB59" s="477"/>
      <c r="GC59" s="15">
        <v>61</v>
      </c>
      <c r="GD59" s="476"/>
      <c r="GE59" s="476"/>
      <c r="GF59" s="477"/>
      <c r="GG59" s="15">
        <v>61</v>
      </c>
      <c r="GH59" s="476"/>
      <c r="GI59" s="476"/>
      <c r="GJ59" s="477"/>
      <c r="GK59" s="15">
        <v>61</v>
      </c>
      <c r="GL59" s="476"/>
      <c r="GM59" s="476"/>
      <c r="GN59" s="477"/>
      <c r="GO59" s="15">
        <v>61</v>
      </c>
      <c r="GP59" s="476"/>
      <c r="GQ59" s="476"/>
      <c r="GR59" s="477"/>
      <c r="GS59" s="15">
        <v>61</v>
      </c>
      <c r="GT59" s="476"/>
      <c r="GU59" s="476"/>
      <c r="GV59" s="477"/>
      <c r="GW59" s="15">
        <v>61</v>
      </c>
      <c r="GX59" s="476"/>
      <c r="GY59" s="476"/>
      <c r="GZ59" s="477"/>
      <c r="HA59" s="15">
        <v>61</v>
      </c>
      <c r="HB59" s="476"/>
      <c r="HC59" s="476"/>
      <c r="HD59" s="477"/>
      <c r="HE59" s="15">
        <v>61</v>
      </c>
      <c r="HF59" s="476"/>
      <c r="HG59" s="476"/>
      <c r="HH59" s="477"/>
      <c r="HI59" s="15">
        <v>61</v>
      </c>
      <c r="HJ59" s="476"/>
      <c r="HK59" s="476"/>
      <c r="HL59" s="477"/>
      <c r="HM59" s="15">
        <v>61</v>
      </c>
      <c r="HN59" s="476"/>
      <c r="HO59" s="476"/>
      <c r="HP59" s="477"/>
      <c r="HQ59" s="15">
        <v>61</v>
      </c>
      <c r="HR59" s="476"/>
      <c r="HS59" s="476"/>
      <c r="HT59" s="477"/>
      <c r="HU59" s="15">
        <v>61</v>
      </c>
      <c r="HV59" s="476"/>
      <c r="HW59" s="476"/>
      <c r="HX59" s="477"/>
      <c r="HY59" s="15">
        <v>61</v>
      </c>
      <c r="HZ59" s="476"/>
      <c r="IA59" s="476"/>
      <c r="IB59" s="477"/>
      <c r="IC59" s="15">
        <v>61</v>
      </c>
      <c r="ID59" s="476"/>
      <c r="IE59" s="476"/>
      <c r="IF59" s="477"/>
      <c r="IG59" s="15">
        <v>61</v>
      </c>
      <c r="IH59" s="476"/>
      <c r="II59" s="476"/>
      <c r="IJ59" s="477"/>
      <c r="IK59" s="15">
        <v>61</v>
      </c>
      <c r="IL59" s="476"/>
      <c r="IM59" s="476"/>
      <c r="IN59" s="477"/>
      <c r="IO59" s="15">
        <v>61</v>
      </c>
      <c r="IP59" s="476"/>
      <c r="IQ59" s="476"/>
      <c r="IR59" s="477"/>
      <c r="IS59" s="15">
        <v>61</v>
      </c>
      <c r="IT59" s="476"/>
      <c r="IU59" s="476"/>
      <c r="IV59" s="477"/>
      <c r="IW59" s="15">
        <v>61</v>
      </c>
      <c r="IX59" s="476"/>
      <c r="IY59" s="476"/>
      <c r="IZ59" s="477"/>
    </row>
    <row r="60" spans="1:260" s="13" customFormat="1" ht="15.75">
      <c r="A60" s="37">
        <v>7200</v>
      </c>
      <c r="B60" s="478" t="s">
        <v>87</v>
      </c>
      <c r="C60" s="478"/>
      <c r="D60" s="478"/>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78" t="s">
        <v>88</v>
      </c>
      <c r="C61" s="478"/>
      <c r="D61" s="478"/>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78" t="s">
        <v>89</v>
      </c>
      <c r="C62" s="478"/>
      <c r="D62" s="478"/>
      <c r="E62" s="315"/>
      <c r="F62" s="315"/>
      <c r="G62" s="315"/>
      <c r="H62" s="388">
        <f>'PRESUP.EGRESOS FUENTE FINANCIAM'!M355</f>
        <v>0</v>
      </c>
      <c r="I62" s="55" t="e">
        <f t="shared" si="0"/>
        <v>#DIV/0!</v>
      </c>
      <c r="J62" s="315"/>
      <c r="K62" s="315"/>
      <c r="L62" s="315"/>
      <c r="M62" s="14">
        <v>62</v>
      </c>
      <c r="N62" s="476"/>
      <c r="O62" s="476"/>
      <c r="P62" s="477"/>
      <c r="Q62" s="15">
        <v>62</v>
      </c>
      <c r="R62" s="476"/>
      <c r="S62" s="476"/>
      <c r="T62" s="477"/>
      <c r="U62" s="15">
        <v>62</v>
      </c>
      <c r="V62" s="476"/>
      <c r="W62" s="476"/>
      <c r="X62" s="477"/>
      <c r="Y62" s="15">
        <v>62</v>
      </c>
      <c r="Z62" s="476"/>
      <c r="AA62" s="476"/>
      <c r="AB62" s="477"/>
      <c r="AC62" s="15">
        <v>62</v>
      </c>
      <c r="AD62" s="476"/>
      <c r="AE62" s="476"/>
      <c r="AF62" s="477"/>
      <c r="AG62" s="15">
        <v>62</v>
      </c>
      <c r="AH62" s="476"/>
      <c r="AI62" s="476"/>
      <c r="AJ62" s="477"/>
      <c r="AK62" s="15">
        <v>62</v>
      </c>
      <c r="AL62" s="476"/>
      <c r="AM62" s="476"/>
      <c r="AN62" s="477"/>
      <c r="AO62" s="15">
        <v>62</v>
      </c>
      <c r="AP62" s="476"/>
      <c r="AQ62" s="476"/>
      <c r="AR62" s="477"/>
      <c r="AS62" s="15">
        <v>62</v>
      </c>
      <c r="AT62" s="476"/>
      <c r="AU62" s="476"/>
      <c r="AV62" s="477"/>
      <c r="AW62" s="15">
        <v>62</v>
      </c>
      <c r="AX62" s="476"/>
      <c r="AY62" s="476"/>
      <c r="AZ62" s="477"/>
      <c r="BA62" s="15">
        <v>62</v>
      </c>
      <c r="BB62" s="476"/>
      <c r="BC62" s="476"/>
      <c r="BD62" s="477"/>
      <c r="BE62" s="15">
        <v>62</v>
      </c>
      <c r="BF62" s="476"/>
      <c r="BG62" s="476"/>
      <c r="BH62" s="477"/>
      <c r="BI62" s="15">
        <v>62</v>
      </c>
      <c r="BJ62" s="476"/>
      <c r="BK62" s="476"/>
      <c r="BL62" s="477"/>
      <c r="BM62" s="15">
        <v>62</v>
      </c>
      <c r="BN62" s="476"/>
      <c r="BO62" s="476"/>
      <c r="BP62" s="477"/>
      <c r="BQ62" s="15">
        <v>62</v>
      </c>
      <c r="BR62" s="476"/>
      <c r="BS62" s="476"/>
      <c r="BT62" s="477"/>
      <c r="BU62" s="15">
        <v>62</v>
      </c>
      <c r="BV62" s="476"/>
      <c r="BW62" s="476"/>
      <c r="BX62" s="477"/>
      <c r="BY62" s="15">
        <v>62</v>
      </c>
      <c r="BZ62" s="476"/>
      <c r="CA62" s="476"/>
      <c r="CB62" s="477"/>
      <c r="CC62" s="15">
        <v>62</v>
      </c>
      <c r="CD62" s="476"/>
      <c r="CE62" s="476"/>
      <c r="CF62" s="477"/>
      <c r="CG62" s="15">
        <v>62</v>
      </c>
      <c r="CH62" s="476"/>
      <c r="CI62" s="476"/>
      <c r="CJ62" s="477"/>
      <c r="CK62" s="15">
        <v>62</v>
      </c>
      <c r="CL62" s="476"/>
      <c r="CM62" s="476"/>
      <c r="CN62" s="477"/>
      <c r="CO62" s="15">
        <v>62</v>
      </c>
      <c r="CP62" s="476"/>
      <c r="CQ62" s="476"/>
      <c r="CR62" s="477"/>
      <c r="CS62" s="15">
        <v>62</v>
      </c>
      <c r="CT62" s="476"/>
      <c r="CU62" s="476"/>
      <c r="CV62" s="477"/>
      <c r="CW62" s="15">
        <v>62</v>
      </c>
      <c r="CX62" s="476"/>
      <c r="CY62" s="476"/>
      <c r="CZ62" s="477"/>
      <c r="DA62" s="15">
        <v>62</v>
      </c>
      <c r="DB62" s="476"/>
      <c r="DC62" s="476"/>
      <c r="DD62" s="477"/>
      <c r="DE62" s="15">
        <v>62</v>
      </c>
      <c r="DF62" s="476"/>
      <c r="DG62" s="476"/>
      <c r="DH62" s="477"/>
      <c r="DI62" s="15">
        <v>62</v>
      </c>
      <c r="DJ62" s="476"/>
      <c r="DK62" s="476"/>
      <c r="DL62" s="477"/>
      <c r="DM62" s="15">
        <v>62</v>
      </c>
      <c r="DN62" s="476"/>
      <c r="DO62" s="476"/>
      <c r="DP62" s="477"/>
      <c r="DQ62" s="15">
        <v>62</v>
      </c>
      <c r="DR62" s="476"/>
      <c r="DS62" s="476"/>
      <c r="DT62" s="477"/>
      <c r="DU62" s="15">
        <v>62</v>
      </c>
      <c r="DV62" s="476"/>
      <c r="DW62" s="476"/>
      <c r="DX62" s="477"/>
      <c r="DY62" s="15">
        <v>62</v>
      </c>
      <c r="DZ62" s="476"/>
      <c r="EA62" s="476"/>
      <c r="EB62" s="477"/>
      <c r="EC62" s="15">
        <v>62</v>
      </c>
      <c r="ED62" s="476"/>
      <c r="EE62" s="476"/>
      <c r="EF62" s="477"/>
      <c r="EG62" s="15">
        <v>62</v>
      </c>
      <c r="EH62" s="476"/>
      <c r="EI62" s="476"/>
      <c r="EJ62" s="477"/>
      <c r="EK62" s="15">
        <v>62</v>
      </c>
      <c r="EL62" s="476"/>
      <c r="EM62" s="476"/>
      <c r="EN62" s="477"/>
      <c r="EO62" s="15">
        <v>62</v>
      </c>
      <c r="EP62" s="476"/>
      <c r="EQ62" s="476"/>
      <c r="ER62" s="477"/>
      <c r="ES62" s="15">
        <v>62</v>
      </c>
      <c r="ET62" s="476"/>
      <c r="EU62" s="476"/>
      <c r="EV62" s="477"/>
      <c r="EW62" s="15">
        <v>62</v>
      </c>
      <c r="EX62" s="476"/>
      <c r="EY62" s="476"/>
      <c r="EZ62" s="477"/>
      <c r="FA62" s="15">
        <v>62</v>
      </c>
      <c r="FB62" s="476"/>
      <c r="FC62" s="476"/>
      <c r="FD62" s="477"/>
      <c r="FE62" s="15">
        <v>62</v>
      </c>
      <c r="FF62" s="476"/>
      <c r="FG62" s="476"/>
      <c r="FH62" s="477"/>
      <c r="FI62" s="15">
        <v>62</v>
      </c>
      <c r="FJ62" s="476"/>
      <c r="FK62" s="476"/>
      <c r="FL62" s="477"/>
      <c r="FM62" s="15">
        <v>62</v>
      </c>
      <c r="FN62" s="476"/>
      <c r="FO62" s="476"/>
      <c r="FP62" s="477"/>
      <c r="FQ62" s="15">
        <v>62</v>
      </c>
      <c r="FR62" s="476"/>
      <c r="FS62" s="476"/>
      <c r="FT62" s="477"/>
      <c r="FU62" s="15">
        <v>62</v>
      </c>
      <c r="FV62" s="476"/>
      <c r="FW62" s="476"/>
      <c r="FX62" s="477"/>
      <c r="FY62" s="15">
        <v>62</v>
      </c>
      <c r="FZ62" s="476"/>
      <c r="GA62" s="476"/>
      <c r="GB62" s="477"/>
      <c r="GC62" s="15">
        <v>62</v>
      </c>
      <c r="GD62" s="476"/>
      <c r="GE62" s="476"/>
      <c r="GF62" s="477"/>
      <c r="GG62" s="15">
        <v>62</v>
      </c>
      <c r="GH62" s="476"/>
      <c r="GI62" s="476"/>
      <c r="GJ62" s="477"/>
      <c r="GK62" s="15">
        <v>62</v>
      </c>
      <c r="GL62" s="476"/>
      <c r="GM62" s="476"/>
      <c r="GN62" s="477"/>
      <c r="GO62" s="15">
        <v>62</v>
      </c>
      <c r="GP62" s="476"/>
      <c r="GQ62" s="476"/>
      <c r="GR62" s="477"/>
      <c r="GS62" s="15">
        <v>62</v>
      </c>
      <c r="GT62" s="476"/>
      <c r="GU62" s="476"/>
      <c r="GV62" s="477"/>
      <c r="GW62" s="15">
        <v>62</v>
      </c>
      <c r="GX62" s="476"/>
      <c r="GY62" s="476"/>
      <c r="GZ62" s="477"/>
      <c r="HA62" s="15">
        <v>62</v>
      </c>
      <c r="HB62" s="476"/>
      <c r="HC62" s="476"/>
      <c r="HD62" s="477"/>
      <c r="HE62" s="15">
        <v>62</v>
      </c>
      <c r="HF62" s="476"/>
      <c r="HG62" s="476"/>
      <c r="HH62" s="477"/>
      <c r="HI62" s="15">
        <v>62</v>
      </c>
      <c r="HJ62" s="476"/>
      <c r="HK62" s="476"/>
      <c r="HL62" s="477"/>
      <c r="HM62" s="15">
        <v>62</v>
      </c>
      <c r="HN62" s="476"/>
      <c r="HO62" s="476"/>
      <c r="HP62" s="477"/>
      <c r="HQ62" s="15">
        <v>62</v>
      </c>
      <c r="HR62" s="476"/>
      <c r="HS62" s="476"/>
      <c r="HT62" s="477"/>
      <c r="HU62" s="15">
        <v>62</v>
      </c>
      <c r="HV62" s="476"/>
      <c r="HW62" s="476"/>
      <c r="HX62" s="477"/>
      <c r="HY62" s="15">
        <v>62</v>
      </c>
      <c r="HZ62" s="476"/>
      <c r="IA62" s="476"/>
      <c r="IB62" s="477"/>
      <c r="IC62" s="15">
        <v>62</v>
      </c>
      <c r="ID62" s="476"/>
      <c r="IE62" s="476"/>
      <c r="IF62" s="477"/>
      <c r="IG62" s="15">
        <v>62</v>
      </c>
      <c r="IH62" s="476"/>
      <c r="II62" s="476"/>
      <c r="IJ62" s="477"/>
      <c r="IK62" s="15">
        <v>62</v>
      </c>
      <c r="IL62" s="476"/>
      <c r="IM62" s="476"/>
      <c r="IN62" s="477"/>
      <c r="IO62" s="15">
        <v>62</v>
      </c>
      <c r="IP62" s="476"/>
      <c r="IQ62" s="476"/>
      <c r="IR62" s="477"/>
      <c r="IS62" s="15">
        <v>62</v>
      </c>
      <c r="IT62" s="476"/>
      <c r="IU62" s="476"/>
      <c r="IV62" s="477"/>
      <c r="IW62" s="15">
        <v>62</v>
      </c>
      <c r="IX62" s="476"/>
      <c r="IY62" s="476"/>
      <c r="IZ62" s="477"/>
    </row>
    <row r="63" spans="1:260" s="13" customFormat="1" ht="15" customHeight="1">
      <c r="A63" s="37">
        <v>7500</v>
      </c>
      <c r="B63" s="478" t="s">
        <v>90</v>
      </c>
      <c r="C63" s="478"/>
      <c r="D63" s="478"/>
      <c r="E63" s="316"/>
      <c r="F63" s="316"/>
      <c r="G63" s="316"/>
      <c r="H63" s="388">
        <f>'PRESUP.EGRESOS FUENTE FINANCIAM'!M365</f>
        <v>0</v>
      </c>
      <c r="I63" s="55" t="e">
        <f t="shared" si="0"/>
        <v>#DIV/0!</v>
      </c>
      <c r="J63" s="316"/>
      <c r="K63" s="316"/>
      <c r="L63" s="316"/>
    </row>
    <row r="64" spans="1:260" s="13" customFormat="1" ht="15" customHeight="1">
      <c r="A64" s="37">
        <v>7600</v>
      </c>
      <c r="B64" s="478" t="s">
        <v>91</v>
      </c>
      <c r="C64" s="478"/>
      <c r="D64" s="478"/>
      <c r="E64" s="316"/>
      <c r="F64" s="316"/>
      <c r="G64" s="316"/>
      <c r="H64" s="388">
        <f>'PRESUP.EGRESOS FUENTE FINANCIAM'!M375</f>
        <v>0</v>
      </c>
      <c r="I64" s="55" t="e">
        <f t="shared" si="0"/>
        <v>#DIV/0!</v>
      </c>
      <c r="J64" s="316"/>
      <c r="K64" s="316"/>
      <c r="L64" s="316"/>
    </row>
    <row r="65" spans="1:12" s="13" customFormat="1" ht="15" customHeight="1">
      <c r="A65" s="37">
        <v>7900</v>
      </c>
      <c r="B65" s="478" t="s">
        <v>92</v>
      </c>
      <c r="C65" s="478"/>
      <c r="D65" s="478"/>
      <c r="E65" s="316"/>
      <c r="F65" s="316"/>
      <c r="G65" s="316"/>
      <c r="H65" s="388">
        <f>'PRESUP.EGRESOS FUENTE FINANCIAM'!M378</f>
        <v>0</v>
      </c>
      <c r="I65" s="55" t="e">
        <f t="shared" si="0"/>
        <v>#DIV/0!</v>
      </c>
      <c r="J65" s="316"/>
      <c r="K65" s="316"/>
      <c r="L65" s="316"/>
    </row>
    <row r="66" spans="1:12" s="13" customFormat="1" ht="15.75" customHeight="1">
      <c r="A66" s="243">
        <v>8000</v>
      </c>
      <c r="B66" s="471" t="s">
        <v>21</v>
      </c>
      <c r="C66" s="471"/>
      <c r="D66" s="471"/>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478" t="s">
        <v>22</v>
      </c>
      <c r="C67" s="478"/>
      <c r="D67" s="478"/>
      <c r="E67" s="308"/>
      <c r="F67" s="308"/>
      <c r="G67" s="308"/>
      <c r="H67" s="388">
        <f>'PRESUP.EGRESOS FUENTE FINANCIAM'!M383</f>
        <v>0</v>
      </c>
      <c r="I67" s="55" t="e">
        <f t="shared" si="0"/>
        <v>#DIV/0!</v>
      </c>
      <c r="J67" s="308"/>
      <c r="K67" s="308"/>
      <c r="L67" s="308"/>
    </row>
    <row r="68" spans="1:12" s="13" customFormat="1" ht="15.75">
      <c r="A68" s="37">
        <v>8300</v>
      </c>
      <c r="B68" s="478" t="s">
        <v>23</v>
      </c>
      <c r="C68" s="478"/>
      <c r="D68" s="478"/>
      <c r="E68" s="309"/>
      <c r="F68" s="309"/>
      <c r="G68" s="309"/>
      <c r="H68" s="388">
        <f>'PRESUP.EGRESOS FUENTE FINANCIAM'!M390</f>
        <v>0</v>
      </c>
      <c r="I68" s="55" t="e">
        <f t="shared" si="0"/>
        <v>#DIV/0!</v>
      </c>
      <c r="J68" s="309"/>
      <c r="K68" s="309"/>
      <c r="L68" s="309"/>
    </row>
    <row r="69" spans="1:12" s="13" customFormat="1" ht="15.75">
      <c r="A69" s="37">
        <v>8500</v>
      </c>
      <c r="B69" s="478" t="s">
        <v>24</v>
      </c>
      <c r="C69" s="478"/>
      <c r="D69" s="478"/>
      <c r="E69" s="309"/>
      <c r="F69" s="309"/>
      <c r="G69" s="309"/>
      <c r="H69" s="388">
        <f>'PRESUP.EGRESOS FUENTE FINANCIAM'!M396</f>
        <v>0</v>
      </c>
      <c r="I69" s="55" t="e">
        <f t="shared" si="0"/>
        <v>#DIV/0!</v>
      </c>
      <c r="J69" s="309"/>
      <c r="K69" s="309"/>
      <c r="L69" s="309"/>
    </row>
    <row r="70" spans="1:12" s="13" customFormat="1" ht="15.75">
      <c r="A70" s="243">
        <v>9000</v>
      </c>
      <c r="B70" s="471" t="s">
        <v>93</v>
      </c>
      <c r="C70" s="471"/>
      <c r="D70" s="471"/>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478" t="s">
        <v>94</v>
      </c>
      <c r="C71" s="478"/>
      <c r="D71" s="478"/>
      <c r="E71" s="308"/>
      <c r="F71" s="308"/>
      <c r="G71" s="308"/>
      <c r="H71" s="388">
        <f>'PRESUP.EGRESOS FUENTE FINANCIAM'!M401</f>
        <v>0</v>
      </c>
      <c r="I71" s="55" t="e">
        <f t="shared" ref="I71:I78" si="1">H71/G71-1</f>
        <v>#DIV/0!</v>
      </c>
      <c r="J71" s="308"/>
      <c r="K71" s="308"/>
      <c r="L71" s="308"/>
    </row>
    <row r="72" spans="1:12" s="13" customFormat="1" ht="15.75">
      <c r="A72" s="37">
        <v>9200</v>
      </c>
      <c r="B72" s="478" t="s">
        <v>95</v>
      </c>
      <c r="C72" s="478"/>
      <c r="D72" s="478"/>
      <c r="E72" s="309"/>
      <c r="F72" s="309"/>
      <c r="G72" s="309"/>
      <c r="H72" s="388">
        <f>'PRESUP.EGRESOS FUENTE FINANCIAM'!M410</f>
        <v>0</v>
      </c>
      <c r="I72" s="55" t="e">
        <f t="shared" si="1"/>
        <v>#DIV/0!</v>
      </c>
      <c r="J72" s="309"/>
      <c r="K72" s="309"/>
      <c r="L72" s="309"/>
    </row>
    <row r="73" spans="1:12" s="13" customFormat="1" ht="15.75">
      <c r="A73" s="37">
        <v>9300</v>
      </c>
      <c r="B73" s="478" t="s">
        <v>96</v>
      </c>
      <c r="C73" s="478"/>
      <c r="D73" s="478"/>
      <c r="E73" s="309"/>
      <c r="F73" s="309"/>
      <c r="G73" s="309"/>
      <c r="H73" s="388">
        <f>'PRESUP.EGRESOS FUENTE FINANCIAM'!M419</f>
        <v>0</v>
      </c>
      <c r="I73" s="55" t="e">
        <f t="shared" si="1"/>
        <v>#DIV/0!</v>
      </c>
      <c r="J73" s="309"/>
      <c r="K73" s="309"/>
      <c r="L73" s="309"/>
    </row>
    <row r="74" spans="1:12" s="13" customFormat="1" ht="15.75">
      <c r="A74" s="37">
        <v>9400</v>
      </c>
      <c r="B74" s="478" t="s">
        <v>97</v>
      </c>
      <c r="C74" s="478"/>
      <c r="D74" s="478"/>
      <c r="E74" s="309"/>
      <c r="F74" s="309"/>
      <c r="G74" s="309"/>
      <c r="H74" s="388">
        <f>'PRESUP.EGRESOS FUENTE FINANCIAM'!M422</f>
        <v>0</v>
      </c>
      <c r="I74" s="55" t="e">
        <f t="shared" si="1"/>
        <v>#DIV/0!</v>
      </c>
      <c r="J74" s="309"/>
      <c r="K74" s="309"/>
      <c r="L74" s="309"/>
    </row>
    <row r="75" spans="1:12" s="13" customFormat="1" ht="15.75">
      <c r="A75" s="37">
        <v>9500</v>
      </c>
      <c r="B75" s="478" t="s">
        <v>98</v>
      </c>
      <c r="C75" s="478"/>
      <c r="D75" s="478"/>
      <c r="E75" s="309"/>
      <c r="F75" s="309"/>
      <c r="G75" s="309"/>
      <c r="H75" s="388">
        <f>'PRESUP.EGRESOS FUENTE FINANCIAM'!M425</f>
        <v>0</v>
      </c>
      <c r="I75" s="55" t="e">
        <f t="shared" si="1"/>
        <v>#DIV/0!</v>
      </c>
      <c r="J75" s="309"/>
      <c r="K75" s="309"/>
      <c r="L75" s="309"/>
    </row>
    <row r="76" spans="1:12" s="13" customFormat="1" ht="15.75">
      <c r="A76" s="37">
        <v>9600</v>
      </c>
      <c r="B76" s="478" t="s">
        <v>848</v>
      </c>
      <c r="C76" s="478"/>
      <c r="D76" s="478"/>
      <c r="E76" s="309"/>
      <c r="F76" s="309"/>
      <c r="G76" s="309"/>
      <c r="H76" s="388">
        <f>'PRESUP.EGRESOS FUENTE FINANCIAM'!M427</f>
        <v>0</v>
      </c>
      <c r="I76" s="55" t="e">
        <f t="shared" si="1"/>
        <v>#DIV/0!</v>
      </c>
      <c r="J76" s="309"/>
      <c r="K76" s="309"/>
      <c r="L76" s="309"/>
    </row>
    <row r="77" spans="1:12" s="13" customFormat="1" ht="15.75">
      <c r="A77" s="50">
        <v>9900</v>
      </c>
      <c r="B77" s="483" t="s">
        <v>99</v>
      </c>
      <c r="C77" s="483"/>
      <c r="D77" s="483"/>
      <c r="E77" s="313"/>
      <c r="F77" s="313"/>
      <c r="G77" s="313"/>
      <c r="H77" s="388">
        <f>'PRESUP.EGRESOS FUENTE FINANCIAM'!M430</f>
        <v>0</v>
      </c>
      <c r="I77" s="55" t="e">
        <f t="shared" si="1"/>
        <v>#DIV/0!</v>
      </c>
      <c r="J77" s="313"/>
      <c r="K77" s="313"/>
      <c r="L77" s="313"/>
    </row>
    <row r="78" spans="1:12" s="13" customFormat="1" ht="15.75">
      <c r="A78" s="484" t="s">
        <v>548</v>
      </c>
      <c r="B78" s="485"/>
      <c r="C78" s="485"/>
      <c r="D78" s="485"/>
      <c r="E78" s="314">
        <f>E6+E14+E24+E34+E44+E54+E58+E66+E70</f>
        <v>1366000</v>
      </c>
      <c r="F78" s="314">
        <f>F6+F14+F24+F34+F44+F54+F58+F66+F70</f>
        <v>1653900</v>
      </c>
      <c r="G78" s="314">
        <f>G6+G14+G24+G34+G44+G54+G58+G66+G70</f>
        <v>1580000</v>
      </c>
      <c r="H78" s="390">
        <f>H6+H14+H24+H34+H44+H54+H58+H66+H70</f>
        <v>2402500</v>
      </c>
      <c r="I78" s="245">
        <f t="shared" si="1"/>
        <v>0.52056962025316467</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86" t="s">
        <v>853</v>
      </c>
      <c r="B80" s="486"/>
      <c r="C80" s="486"/>
      <c r="D80" s="486"/>
      <c r="E80" s="19"/>
      <c r="F80" s="19"/>
      <c r="G80" s="19"/>
      <c r="H80" s="19"/>
      <c r="I80" s="19"/>
      <c r="J80" s="19"/>
      <c r="K80" s="19"/>
      <c r="L80" s="19"/>
    </row>
    <row r="81" spans="1:260" ht="32.1" customHeight="1">
      <c r="A81" s="246" t="s">
        <v>100</v>
      </c>
      <c r="B81" s="247" t="s">
        <v>3</v>
      </c>
      <c r="C81" s="248" t="s">
        <v>838</v>
      </c>
      <c r="D81" s="249" t="s">
        <v>28</v>
      </c>
      <c r="E81" s="20"/>
      <c r="F81" s="20"/>
      <c r="G81" s="20"/>
      <c r="H81" s="20"/>
      <c r="I81" s="20"/>
      <c r="J81" s="20"/>
      <c r="K81" s="20"/>
      <c r="L81" s="20"/>
    </row>
    <row r="82" spans="1:260" ht="32.1" customHeight="1">
      <c r="A82" s="5">
        <v>1</v>
      </c>
      <c r="B82" s="6" t="s">
        <v>101</v>
      </c>
      <c r="C82" s="21">
        <f>(H6+H14+H24+H34)-H39</f>
        <v>2391500</v>
      </c>
      <c r="D82" s="108">
        <f>C82/$C$87</f>
        <v>0.99542143600416233</v>
      </c>
    </row>
    <row r="83" spans="1:260" ht="32.1" customHeight="1">
      <c r="A83" s="5">
        <v>2</v>
      </c>
      <c r="B83" s="6" t="s">
        <v>102</v>
      </c>
      <c r="C83" s="21">
        <f>H44+H54+H58</f>
        <v>11000</v>
      </c>
      <c r="D83" s="108">
        <f t="shared" ref="D83:D86" si="2">C83/$C$87</f>
        <v>4.5785639958376692E-3</v>
      </c>
    </row>
    <row r="84" spans="1:260" ht="32.1" customHeight="1">
      <c r="A84" s="5">
        <v>3</v>
      </c>
      <c r="B84" s="6" t="s">
        <v>103</v>
      </c>
      <c r="C84" s="21">
        <f>H70</f>
        <v>0</v>
      </c>
      <c r="D84" s="108">
        <f t="shared" si="2"/>
        <v>0</v>
      </c>
    </row>
    <row r="85" spans="1:260" ht="32.1" customHeight="1">
      <c r="A85" s="5">
        <v>4</v>
      </c>
      <c r="B85" s="6" t="s">
        <v>136</v>
      </c>
      <c r="C85" s="21">
        <f>H39</f>
        <v>0</v>
      </c>
      <c r="D85" s="108">
        <f t="shared" si="2"/>
        <v>0</v>
      </c>
    </row>
    <row r="86" spans="1:260" ht="32.1" customHeight="1">
      <c r="A86" s="5">
        <v>5</v>
      </c>
      <c r="B86" s="6" t="s">
        <v>124</v>
      </c>
      <c r="C86" s="21">
        <f>H66</f>
        <v>0</v>
      </c>
      <c r="D86" s="108">
        <f t="shared" si="2"/>
        <v>0</v>
      </c>
    </row>
    <row r="87" spans="1:260" ht="19.899999999999999" customHeight="1">
      <c r="A87" s="250"/>
      <c r="B87" s="251" t="s">
        <v>837</v>
      </c>
      <c r="C87" s="252">
        <f>SUM(C82:C86)</f>
        <v>2402500</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worksheet>
</file>

<file path=xl/worksheets/sheet5.xml><?xml version="1.0" encoding="utf-8"?>
<worksheet xmlns="http://schemas.openxmlformats.org/spreadsheetml/2006/main" xmlns:r="http://schemas.openxmlformats.org/officeDocument/2006/relationships">
  <sheetPr>
    <tabColor theme="2" tint="-0.499984740745262"/>
  </sheetPr>
  <dimension ref="A1:IT423"/>
  <sheetViews>
    <sheetView showGridLines="0" tabSelected="1" zoomScale="110" zoomScaleNormal="110" workbookViewId="0">
      <selection activeCell="JL13" sqref="JL13"/>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4" t="s">
        <v>901</v>
      </c>
      <c r="B1" s="495"/>
      <c r="C1" s="495"/>
      <c r="D1" s="496"/>
    </row>
    <row r="2" spans="1:5" s="66" customFormat="1" ht="24" customHeight="1">
      <c r="A2" s="491" t="str">
        <f>'ESTIMACIÓN DE INGRESOS'!A2:C2</f>
        <v>Nombre Del Organismo: Sisterma Dif Municipal de Mazamitla, Jalisco</v>
      </c>
      <c r="B2" s="492"/>
      <c r="C2" s="492"/>
      <c r="D2" s="493"/>
    </row>
    <row r="3" spans="1:5" s="66" customFormat="1" ht="6.75" customHeight="1">
      <c r="A3" s="96"/>
      <c r="D3" s="107"/>
    </row>
    <row r="4" spans="1:5" s="98" customFormat="1" ht="15.75">
      <c r="A4" s="487" t="s">
        <v>551</v>
      </c>
      <c r="B4" s="489" t="s">
        <v>552</v>
      </c>
      <c r="C4" s="489" t="s">
        <v>553</v>
      </c>
      <c r="D4" s="254" t="s">
        <v>826</v>
      </c>
      <c r="E4" s="97"/>
    </row>
    <row r="5" spans="1:5" s="100" customFormat="1" ht="15.75">
      <c r="A5" s="488"/>
      <c r="B5" s="490"/>
      <c r="C5" s="490"/>
      <c r="D5" s="255" t="s">
        <v>140</v>
      </c>
      <c r="E5" s="99"/>
    </row>
    <row r="6" spans="1:5" s="103" customFormat="1" ht="25.5" customHeight="1">
      <c r="A6" s="101" t="s">
        <v>554</v>
      </c>
      <c r="B6" s="93">
        <v>0</v>
      </c>
      <c r="C6" s="94" t="s">
        <v>1097</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1147</v>
      </c>
      <c r="D9" s="332">
        <v>0</v>
      </c>
      <c r="E9" s="102"/>
    </row>
    <row r="10" spans="1:5" s="103" customFormat="1" ht="25.5" customHeight="1">
      <c r="A10" s="101" t="s">
        <v>559</v>
      </c>
      <c r="B10" s="93">
        <v>2</v>
      </c>
      <c r="C10" s="94" t="s">
        <v>1148</v>
      </c>
      <c r="D10" s="332">
        <v>676822</v>
      </c>
      <c r="E10" s="102"/>
    </row>
    <row r="11" spans="1:5" s="103" customFormat="1" ht="25.5" customHeight="1">
      <c r="A11" s="101" t="s">
        <v>559</v>
      </c>
      <c r="B11" s="93">
        <v>3</v>
      </c>
      <c r="C11" s="94" t="s">
        <v>1149</v>
      </c>
      <c r="D11" s="332">
        <v>905772</v>
      </c>
      <c r="E11" s="102"/>
    </row>
    <row r="12" spans="1:5" s="103" customFormat="1" ht="25.5" customHeight="1">
      <c r="A12" s="101" t="s">
        <v>559</v>
      </c>
      <c r="B12" s="93">
        <v>4</v>
      </c>
      <c r="C12" s="94" t="s">
        <v>1150</v>
      </c>
      <c r="D12" s="332">
        <v>819906</v>
      </c>
      <c r="E12" s="102"/>
    </row>
    <row r="13" spans="1:5" s="103" customFormat="1" ht="25.5" customHeight="1">
      <c r="A13" s="101"/>
      <c r="B13" s="93"/>
      <c r="C13" s="94"/>
      <c r="D13" s="332"/>
      <c r="E13" s="102"/>
    </row>
    <row r="14" spans="1:5" s="103" customFormat="1" ht="25.5" customHeight="1">
      <c r="A14" s="101"/>
      <c r="B14" s="93"/>
      <c r="C14" s="94"/>
      <c r="D14" s="332"/>
      <c r="E14" s="102"/>
    </row>
    <row r="15" spans="1:5" s="103" customFormat="1" ht="25.5" customHeight="1">
      <c r="A15" s="101"/>
      <c r="B15" s="93"/>
      <c r="C15" s="94"/>
      <c r="D15" s="332"/>
      <c r="E15" s="102"/>
    </row>
    <row r="16" spans="1:5" s="103" customFormat="1" ht="25.5" customHeight="1">
      <c r="A16" s="101"/>
      <c r="B16" s="93"/>
      <c r="C16" s="94"/>
      <c r="D16" s="332"/>
      <c r="E16" s="102"/>
    </row>
    <row r="17" spans="1:5" s="103" customFormat="1" ht="25.5" customHeight="1">
      <c r="A17" s="101"/>
      <c r="B17" s="93"/>
      <c r="C17" s="95"/>
      <c r="D17" s="332"/>
      <c r="E17" s="102"/>
    </row>
    <row r="18" spans="1:5" s="103" customFormat="1" ht="25.5" customHeight="1">
      <c r="A18" s="101"/>
      <c r="B18" s="93"/>
      <c r="C18" s="94"/>
      <c r="D18" s="332"/>
      <c r="E18" s="102"/>
    </row>
    <row r="19" spans="1:5" s="103" customFormat="1" ht="25.5" customHeight="1">
      <c r="A19" s="101"/>
      <c r="B19" s="93"/>
      <c r="C19" s="94"/>
      <c r="D19" s="332"/>
      <c r="E19" s="102"/>
    </row>
    <row r="20" spans="1:5" s="103" customFormat="1" ht="25.5" customHeight="1">
      <c r="A20" s="101"/>
      <c r="B20" s="93"/>
      <c r="C20" s="94"/>
      <c r="D20" s="332"/>
      <c r="E20" s="102"/>
    </row>
    <row r="21" spans="1:5" s="103" customFormat="1" ht="25.5" customHeight="1">
      <c r="A21" s="101"/>
      <c r="B21" s="93"/>
      <c r="C21" s="94"/>
      <c r="D21" s="332"/>
      <c r="E21" s="102"/>
    </row>
    <row r="22" spans="1:5" s="103" customFormat="1" ht="25.5" customHeight="1">
      <c r="A22" s="101"/>
      <c r="B22" s="93"/>
      <c r="C22" s="94"/>
      <c r="D22" s="332"/>
      <c r="E22" s="102"/>
    </row>
    <row r="23" spans="1:5" s="103" customFormat="1" ht="25.5" customHeight="1">
      <c r="A23" s="101"/>
      <c r="B23" s="93"/>
      <c r="C23" s="94"/>
      <c r="D23" s="332"/>
      <c r="E23" s="102"/>
    </row>
    <row r="24" spans="1:5" s="103" customFormat="1" ht="25.5" customHeight="1">
      <c r="A24" s="101"/>
      <c r="B24" s="93"/>
      <c r="C24" s="94"/>
      <c r="D24" s="332"/>
      <c r="E24" s="102"/>
    </row>
    <row r="25" spans="1:5" s="103" customFormat="1" ht="25.5" customHeight="1">
      <c r="A25" s="101"/>
      <c r="B25" s="93"/>
      <c r="C25" s="94"/>
      <c r="D25" s="332"/>
      <c r="E25" s="102"/>
    </row>
    <row r="26" spans="1:5" s="103" customFormat="1" ht="25.5" customHeight="1">
      <c r="A26" s="101"/>
      <c r="B26" s="93"/>
      <c r="C26" s="94"/>
      <c r="D26" s="331"/>
      <c r="E26" s="102"/>
    </row>
    <row r="27" spans="1:5" s="103" customFormat="1" ht="25.5" customHeight="1">
      <c r="A27" s="101"/>
      <c r="B27" s="93"/>
      <c r="C27" s="94"/>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2402500</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worksheet>
</file>

<file path=xl/worksheets/sheet6.xml><?xml version="1.0" encoding="utf-8"?>
<worksheet xmlns="http://schemas.openxmlformats.org/spreadsheetml/2006/main" xmlns:r="http://schemas.openxmlformats.org/officeDocument/2006/relationships">
  <sheetPr>
    <tabColor theme="2" tint="-0.499984740745262"/>
  </sheetPr>
  <dimension ref="A1:IQ525"/>
  <sheetViews>
    <sheetView showGridLines="0" zoomScale="110" zoomScaleNormal="110" workbookViewId="0">
      <pane ySplit="5" topLeftCell="A51" activePane="bottomLeft" state="frozen"/>
      <selection pane="bottomLeft" activeCell="E56" sqref="E56"/>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06" t="s">
        <v>902</v>
      </c>
      <c r="B1" s="507"/>
      <c r="C1" s="507"/>
      <c r="D1" s="507"/>
      <c r="E1" s="507"/>
      <c r="F1" s="508"/>
    </row>
    <row r="2" spans="1:7" s="109" customFormat="1" ht="21" customHeight="1">
      <c r="A2" s="509" t="str">
        <f>CLASIFIC.ADMINISTRATIVA!$A$2</f>
        <v>Nombre Del Organismo: Sisterma Dif Municipal de Mazamitla, Jalisco</v>
      </c>
      <c r="B2" s="510"/>
      <c r="C2" s="510"/>
      <c r="D2" s="510"/>
      <c r="E2" s="510"/>
      <c r="F2" s="511"/>
    </row>
    <row r="3" spans="1:7" s="111" customFormat="1" ht="14.25" customHeight="1">
      <c r="A3" s="512"/>
      <c r="B3" s="513"/>
      <c r="C3" s="513"/>
      <c r="D3" s="514"/>
      <c r="E3" s="259"/>
      <c r="F3" s="260" t="s">
        <v>825</v>
      </c>
      <c r="G3" s="110"/>
    </row>
    <row r="4" spans="1:7" s="149" customFormat="1" ht="3.75" customHeight="1">
      <c r="A4" s="152"/>
      <c r="B4" s="147"/>
      <c r="C4" s="147"/>
      <c r="D4" s="147"/>
      <c r="E4" s="148"/>
      <c r="F4" s="153"/>
    </row>
    <row r="5" spans="1:7" s="112" customFormat="1" ht="20.100000000000001" customHeight="1">
      <c r="A5" s="261">
        <v>1</v>
      </c>
      <c r="B5" s="500" t="s">
        <v>571</v>
      </c>
      <c r="C5" s="501"/>
      <c r="D5" s="501"/>
      <c r="E5" s="502"/>
      <c r="F5" s="334">
        <f>SUM(F6+F9+F14+F24+F26+F29+F33+F38)</f>
        <v>1</v>
      </c>
    </row>
    <row r="6" spans="1:7" s="112" customFormat="1" ht="20.100000000000001" customHeight="1">
      <c r="A6" s="154" t="s">
        <v>854</v>
      </c>
      <c r="B6" s="117" t="s">
        <v>854</v>
      </c>
      <c r="C6" s="497" t="s">
        <v>572</v>
      </c>
      <c r="D6" s="498"/>
      <c r="E6" s="499"/>
      <c r="F6" s="335">
        <f>SUM(F7:F8)</f>
        <v>1</v>
      </c>
    </row>
    <row r="7" spans="1:7" s="53" customFormat="1" ht="20.100000000000001" customHeight="1">
      <c r="A7" s="155"/>
      <c r="B7" s="115" t="s">
        <v>854</v>
      </c>
      <c r="C7" s="115" t="s">
        <v>854</v>
      </c>
      <c r="D7" s="115" t="s">
        <v>878</v>
      </c>
      <c r="E7" s="86" t="s">
        <v>574</v>
      </c>
      <c r="F7" s="336">
        <v>1</v>
      </c>
    </row>
    <row r="8" spans="1:7" s="53" customFormat="1" ht="20.100000000000001" customHeight="1">
      <c r="A8" s="155"/>
      <c r="B8" s="115" t="s">
        <v>854</v>
      </c>
      <c r="C8" s="115" t="s">
        <v>854</v>
      </c>
      <c r="D8" s="115" t="s">
        <v>855</v>
      </c>
      <c r="E8" s="86" t="s">
        <v>576</v>
      </c>
      <c r="F8" s="336"/>
    </row>
    <row r="9" spans="1:7" s="112" customFormat="1" ht="20.100000000000001" customHeight="1">
      <c r="A9" s="154" t="s">
        <v>854</v>
      </c>
      <c r="B9" s="117" t="s">
        <v>859</v>
      </c>
      <c r="C9" s="497" t="s">
        <v>578</v>
      </c>
      <c r="D9" s="498"/>
      <c r="E9" s="499"/>
      <c r="F9" s="335">
        <f>SUM(F10:F13)</f>
        <v>0</v>
      </c>
    </row>
    <row r="10" spans="1:7" s="53" customFormat="1" ht="20.100000000000001" customHeight="1">
      <c r="A10" s="155"/>
      <c r="B10" s="115" t="s">
        <v>854</v>
      </c>
      <c r="C10" s="115" t="s">
        <v>859</v>
      </c>
      <c r="D10" s="115" t="s">
        <v>878</v>
      </c>
      <c r="E10" s="116" t="s">
        <v>860</v>
      </c>
      <c r="F10" s="336"/>
    </row>
    <row r="11" spans="1:7" s="53" customFormat="1" ht="20.100000000000001" customHeight="1">
      <c r="A11" s="155"/>
      <c r="B11" s="115" t="s">
        <v>878</v>
      </c>
      <c r="C11" s="115" t="s">
        <v>855</v>
      </c>
      <c r="D11" s="115" t="s">
        <v>855</v>
      </c>
      <c r="E11" s="116" t="s">
        <v>582</v>
      </c>
      <c r="F11" s="336"/>
    </row>
    <row r="12" spans="1:7" s="53" customFormat="1" ht="20.100000000000001" customHeight="1">
      <c r="A12" s="155"/>
      <c r="B12" s="115" t="s">
        <v>854</v>
      </c>
      <c r="C12" s="115" t="s">
        <v>859</v>
      </c>
      <c r="D12" s="115" t="s">
        <v>856</v>
      </c>
      <c r="E12" s="86" t="s">
        <v>584</v>
      </c>
      <c r="F12" s="336"/>
    </row>
    <row r="13" spans="1:7" s="53" customFormat="1" ht="20.100000000000001" customHeight="1">
      <c r="A13" s="155"/>
      <c r="B13" s="115" t="s">
        <v>878</v>
      </c>
      <c r="C13" s="115" t="s">
        <v>855</v>
      </c>
      <c r="D13" s="115" t="s">
        <v>881</v>
      </c>
      <c r="E13" s="116" t="s">
        <v>586</v>
      </c>
      <c r="F13" s="336"/>
    </row>
    <row r="14" spans="1:7" s="112" customFormat="1" ht="20.100000000000001" customHeight="1">
      <c r="A14" s="154" t="s">
        <v>854</v>
      </c>
      <c r="B14" s="117" t="s">
        <v>879</v>
      </c>
      <c r="C14" s="497" t="s">
        <v>588</v>
      </c>
      <c r="D14" s="498"/>
      <c r="E14" s="499"/>
      <c r="F14" s="335">
        <f>SUM(F15:F23)</f>
        <v>0</v>
      </c>
    </row>
    <row r="15" spans="1:7" s="53" customFormat="1" ht="20.100000000000001" customHeight="1">
      <c r="A15" s="155"/>
      <c r="B15" s="115" t="s">
        <v>854</v>
      </c>
      <c r="C15" s="115" t="s">
        <v>879</v>
      </c>
      <c r="D15" s="115" t="s">
        <v>878</v>
      </c>
      <c r="E15" s="86" t="s">
        <v>861</v>
      </c>
      <c r="F15" s="336"/>
    </row>
    <row r="16" spans="1:7" s="53" customFormat="1" ht="20.100000000000001" customHeight="1">
      <c r="A16" s="155"/>
      <c r="B16" s="115" t="s">
        <v>854</v>
      </c>
      <c r="C16" s="115" t="s">
        <v>879</v>
      </c>
      <c r="D16" s="115" t="s">
        <v>855</v>
      </c>
      <c r="E16" s="86" t="s">
        <v>592</v>
      </c>
      <c r="F16" s="336"/>
    </row>
    <row r="17" spans="1:6" s="53" customFormat="1" ht="20.100000000000001" customHeight="1">
      <c r="A17" s="155"/>
      <c r="B17" s="115" t="s">
        <v>854</v>
      </c>
      <c r="C17" s="115" t="s">
        <v>879</v>
      </c>
      <c r="D17" s="115" t="s">
        <v>856</v>
      </c>
      <c r="E17" s="86" t="s">
        <v>594</v>
      </c>
      <c r="F17" s="336"/>
    </row>
    <row r="18" spans="1:6" s="53" customFormat="1" ht="20.100000000000001" customHeight="1">
      <c r="A18" s="155"/>
      <c r="B18" s="115" t="s">
        <v>854</v>
      </c>
      <c r="C18" s="115" t="s">
        <v>879</v>
      </c>
      <c r="D18" s="115" t="s">
        <v>881</v>
      </c>
      <c r="E18" s="86" t="s">
        <v>596</v>
      </c>
      <c r="F18" s="336"/>
    </row>
    <row r="19" spans="1:6" s="53" customFormat="1" ht="20.100000000000001" customHeight="1">
      <c r="A19" s="155"/>
      <c r="B19" s="115" t="s">
        <v>854</v>
      </c>
      <c r="C19" s="115" t="s">
        <v>879</v>
      </c>
      <c r="D19" s="115" t="s">
        <v>857</v>
      </c>
      <c r="E19" s="86" t="s">
        <v>598</v>
      </c>
      <c r="F19" s="336"/>
    </row>
    <row r="20" spans="1:6" s="53" customFormat="1" ht="20.100000000000001" customHeight="1">
      <c r="A20" s="155"/>
      <c r="B20" s="115" t="s">
        <v>854</v>
      </c>
      <c r="C20" s="115" t="s">
        <v>879</v>
      </c>
      <c r="D20" s="115" t="s">
        <v>882</v>
      </c>
      <c r="E20" s="86" t="s">
        <v>600</v>
      </c>
      <c r="F20" s="336"/>
    </row>
    <row r="21" spans="1:6" s="53" customFormat="1" ht="20.100000000000001" customHeight="1">
      <c r="A21" s="155"/>
      <c r="B21" s="115" t="s">
        <v>854</v>
      </c>
      <c r="C21" s="115" t="s">
        <v>879</v>
      </c>
      <c r="D21" s="115" t="s">
        <v>858</v>
      </c>
      <c r="E21" s="86" t="s">
        <v>602</v>
      </c>
      <c r="F21" s="336"/>
    </row>
    <row r="22" spans="1:6" s="53" customFormat="1" ht="20.100000000000001" customHeight="1">
      <c r="A22" s="155"/>
      <c r="B22" s="115" t="s">
        <v>854</v>
      </c>
      <c r="C22" s="115" t="s">
        <v>879</v>
      </c>
      <c r="D22" s="115" t="s">
        <v>883</v>
      </c>
      <c r="E22" s="86" t="s">
        <v>604</v>
      </c>
      <c r="F22" s="336"/>
    </row>
    <row r="23" spans="1:6" s="53" customFormat="1" ht="20.100000000000001" customHeight="1">
      <c r="A23" s="155"/>
      <c r="B23" s="115" t="s">
        <v>854</v>
      </c>
      <c r="C23" s="115" t="s">
        <v>879</v>
      </c>
      <c r="D23" s="115" t="s">
        <v>884</v>
      </c>
      <c r="E23" s="86" t="s">
        <v>120</v>
      </c>
      <c r="F23" s="336"/>
    </row>
    <row r="24" spans="1:6" s="112" customFormat="1" ht="20.100000000000001" customHeight="1">
      <c r="A24" s="154" t="s">
        <v>854</v>
      </c>
      <c r="B24" s="117" t="s">
        <v>880</v>
      </c>
      <c r="C24" s="497" t="s">
        <v>607</v>
      </c>
      <c r="D24" s="498"/>
      <c r="E24" s="499"/>
      <c r="F24" s="335">
        <f>SUM(F25)</f>
        <v>0</v>
      </c>
    </row>
    <row r="25" spans="1:6" s="53" customFormat="1" ht="20.100000000000001" customHeight="1">
      <c r="A25" s="155"/>
      <c r="B25" s="115" t="s">
        <v>854</v>
      </c>
      <c r="C25" s="115" t="s">
        <v>880</v>
      </c>
      <c r="D25" s="115" t="s">
        <v>878</v>
      </c>
      <c r="E25" s="86" t="s">
        <v>609</v>
      </c>
      <c r="F25" s="336"/>
    </row>
    <row r="26" spans="1:6" s="112" customFormat="1" ht="20.100000000000001" customHeight="1">
      <c r="A26" s="154" t="s">
        <v>854</v>
      </c>
      <c r="B26" s="117" t="s">
        <v>885</v>
      </c>
      <c r="C26" s="497" t="s">
        <v>611</v>
      </c>
      <c r="D26" s="498"/>
      <c r="E26" s="499"/>
      <c r="F26" s="335">
        <f>SUM(F27:F28)</f>
        <v>0</v>
      </c>
    </row>
    <row r="27" spans="1:6" s="53" customFormat="1" ht="20.100000000000001" customHeight="1">
      <c r="A27" s="155"/>
      <c r="B27" s="115" t="s">
        <v>854</v>
      </c>
      <c r="C27" s="115" t="s">
        <v>885</v>
      </c>
      <c r="D27" s="115" t="s">
        <v>878</v>
      </c>
      <c r="E27" s="86" t="s">
        <v>1098</v>
      </c>
      <c r="F27" s="336"/>
    </row>
    <row r="28" spans="1:6" s="53" customFormat="1" ht="20.100000000000001" customHeight="1">
      <c r="A28" s="155"/>
      <c r="B28" s="115" t="s">
        <v>854</v>
      </c>
      <c r="C28" s="115" t="s">
        <v>885</v>
      </c>
      <c r="D28" s="115" t="s">
        <v>855</v>
      </c>
      <c r="E28" s="86" t="s">
        <v>615</v>
      </c>
      <c r="F28" s="336"/>
    </row>
    <row r="29" spans="1:6" s="112" customFormat="1" ht="20.100000000000001" customHeight="1">
      <c r="A29" s="154" t="s">
        <v>854</v>
      </c>
      <c r="B29" s="117" t="s">
        <v>886</v>
      </c>
      <c r="C29" s="497" t="s">
        <v>617</v>
      </c>
      <c r="D29" s="498"/>
      <c r="E29" s="499"/>
      <c r="F29" s="335">
        <f>SUM(F30:F32)</f>
        <v>0</v>
      </c>
    </row>
    <row r="30" spans="1:6" s="53" customFormat="1" ht="20.100000000000001" customHeight="1">
      <c r="A30" s="155"/>
      <c r="B30" s="115" t="s">
        <v>854</v>
      </c>
      <c r="C30" s="115" t="s">
        <v>886</v>
      </c>
      <c r="D30" s="115" t="s">
        <v>878</v>
      </c>
      <c r="E30" s="86" t="s">
        <v>619</v>
      </c>
      <c r="F30" s="336"/>
    </row>
    <row r="31" spans="1:6" s="53" customFormat="1" ht="20.100000000000001" customHeight="1">
      <c r="A31" s="155"/>
      <c r="B31" s="115" t="s">
        <v>854</v>
      </c>
      <c r="C31" s="115" t="s">
        <v>886</v>
      </c>
      <c r="D31" s="115" t="s">
        <v>855</v>
      </c>
      <c r="E31" s="86" t="s">
        <v>621</v>
      </c>
      <c r="F31" s="336"/>
    </row>
    <row r="32" spans="1:6" s="53" customFormat="1" ht="20.100000000000001" customHeight="1">
      <c r="A32" s="155"/>
      <c r="B32" s="115" t="s">
        <v>854</v>
      </c>
      <c r="C32" s="115" t="s">
        <v>886</v>
      </c>
      <c r="D32" s="115" t="s">
        <v>856</v>
      </c>
      <c r="E32" s="86" t="s">
        <v>623</v>
      </c>
      <c r="F32" s="336"/>
    </row>
    <row r="33" spans="1:6" s="112" customFormat="1" ht="20.100000000000001" customHeight="1">
      <c r="A33" s="154" t="s">
        <v>854</v>
      </c>
      <c r="B33" s="117" t="s">
        <v>887</v>
      </c>
      <c r="C33" s="497" t="s">
        <v>625</v>
      </c>
      <c r="D33" s="498"/>
      <c r="E33" s="499"/>
      <c r="F33" s="335">
        <f>SUM(F34:F37)</f>
        <v>0</v>
      </c>
    </row>
    <row r="34" spans="1:6" s="53" customFormat="1" ht="20.100000000000001" customHeight="1">
      <c r="A34" s="155"/>
      <c r="B34" s="115" t="s">
        <v>854</v>
      </c>
      <c r="C34" s="115" t="s">
        <v>887</v>
      </c>
      <c r="D34" s="115" t="s">
        <v>878</v>
      </c>
      <c r="E34" s="86" t="s">
        <v>627</v>
      </c>
      <c r="F34" s="336"/>
    </row>
    <row r="35" spans="1:6" s="53" customFormat="1" ht="20.100000000000001" customHeight="1">
      <c r="A35" s="155"/>
      <c r="B35" s="115" t="s">
        <v>854</v>
      </c>
      <c r="C35" s="115" t="s">
        <v>887</v>
      </c>
      <c r="D35" s="115" t="s">
        <v>855</v>
      </c>
      <c r="E35" s="86" t="s">
        <v>629</v>
      </c>
      <c r="F35" s="336"/>
    </row>
    <row r="36" spans="1:6" s="53" customFormat="1" ht="20.100000000000001" customHeight="1">
      <c r="A36" s="155"/>
      <c r="B36" s="115" t="s">
        <v>854</v>
      </c>
      <c r="C36" s="115" t="s">
        <v>887</v>
      </c>
      <c r="D36" s="115" t="s">
        <v>856</v>
      </c>
      <c r="E36" s="86" t="s">
        <v>631</v>
      </c>
      <c r="F36" s="336"/>
    </row>
    <row r="37" spans="1:6" s="53" customFormat="1" ht="20.100000000000001" customHeight="1">
      <c r="A37" s="155"/>
      <c r="B37" s="115" t="s">
        <v>854</v>
      </c>
      <c r="C37" s="115" t="s">
        <v>887</v>
      </c>
      <c r="D37" s="115" t="s">
        <v>881</v>
      </c>
      <c r="E37" s="86" t="s">
        <v>633</v>
      </c>
      <c r="F37" s="336"/>
    </row>
    <row r="38" spans="1:6" s="112" customFormat="1" ht="20.100000000000001" customHeight="1">
      <c r="A38" s="154" t="s">
        <v>854</v>
      </c>
      <c r="B38" s="117" t="s">
        <v>888</v>
      </c>
      <c r="C38" s="497" t="s">
        <v>316</v>
      </c>
      <c r="D38" s="498"/>
      <c r="E38" s="499"/>
      <c r="F38" s="335">
        <f>SUM(F39:F43)</f>
        <v>0</v>
      </c>
    </row>
    <row r="39" spans="1:6" s="53" customFormat="1" ht="20.100000000000001" customHeight="1">
      <c r="A39" s="155"/>
      <c r="B39" s="115" t="s">
        <v>854</v>
      </c>
      <c r="C39" s="115" t="s">
        <v>888</v>
      </c>
      <c r="D39" s="115" t="s">
        <v>878</v>
      </c>
      <c r="E39" s="86" t="s">
        <v>862</v>
      </c>
      <c r="F39" s="336"/>
    </row>
    <row r="40" spans="1:6" s="53" customFormat="1" ht="20.100000000000001" customHeight="1">
      <c r="A40" s="155"/>
      <c r="B40" s="115" t="s">
        <v>854</v>
      </c>
      <c r="C40" s="115" t="s">
        <v>888</v>
      </c>
      <c r="D40" s="115" t="s">
        <v>855</v>
      </c>
      <c r="E40" s="86" t="s">
        <v>637</v>
      </c>
      <c r="F40" s="336"/>
    </row>
    <row r="41" spans="1:6" s="53" customFormat="1" ht="20.100000000000001" customHeight="1">
      <c r="A41" s="155"/>
      <c r="B41" s="115" t="s">
        <v>854</v>
      </c>
      <c r="C41" s="115" t="s">
        <v>888</v>
      </c>
      <c r="D41" s="115" t="s">
        <v>856</v>
      </c>
      <c r="E41" s="86" t="s">
        <v>639</v>
      </c>
      <c r="F41" s="336"/>
    </row>
    <row r="42" spans="1:6" s="53" customFormat="1" ht="20.100000000000001" customHeight="1">
      <c r="A42" s="155"/>
      <c r="B42" s="115" t="s">
        <v>854</v>
      </c>
      <c r="C42" s="115" t="s">
        <v>888</v>
      </c>
      <c r="D42" s="115" t="s">
        <v>881</v>
      </c>
      <c r="E42" s="86" t="s">
        <v>641</v>
      </c>
      <c r="F42" s="336"/>
    </row>
    <row r="43" spans="1:6" s="53" customFormat="1" ht="20.100000000000001" customHeight="1">
      <c r="A43" s="155"/>
      <c r="B43" s="115" t="s">
        <v>854</v>
      </c>
      <c r="C43" s="115" t="s">
        <v>888</v>
      </c>
      <c r="D43" s="115" t="s">
        <v>857</v>
      </c>
      <c r="E43" s="86" t="s">
        <v>120</v>
      </c>
      <c r="F43" s="336"/>
    </row>
    <row r="44" spans="1:6" s="112" customFormat="1" ht="20.100000000000001" customHeight="1">
      <c r="A44" s="261" t="s">
        <v>855</v>
      </c>
      <c r="B44" s="500" t="s">
        <v>644</v>
      </c>
      <c r="C44" s="501"/>
      <c r="D44" s="501"/>
      <c r="E44" s="502"/>
      <c r="F44" s="334">
        <f>SUM(F45+F52+F60+F66+F71+F78+F88)</f>
        <v>2402500</v>
      </c>
    </row>
    <row r="45" spans="1:6" s="112" customFormat="1" ht="20.100000000000001" customHeight="1">
      <c r="A45" s="154" t="s">
        <v>859</v>
      </c>
      <c r="B45" s="117" t="s">
        <v>854</v>
      </c>
      <c r="C45" s="497" t="s">
        <v>863</v>
      </c>
      <c r="D45" s="498"/>
      <c r="E45" s="499"/>
      <c r="F45" s="335">
        <f>SUM(F46:F51)</f>
        <v>0</v>
      </c>
    </row>
    <row r="46" spans="1:6" s="53" customFormat="1" ht="20.100000000000001" customHeight="1">
      <c r="A46" s="155"/>
      <c r="B46" s="115" t="s">
        <v>859</v>
      </c>
      <c r="C46" s="115" t="s">
        <v>854</v>
      </c>
      <c r="D46" s="115" t="s">
        <v>878</v>
      </c>
      <c r="E46" s="86" t="s">
        <v>827</v>
      </c>
      <c r="F46" s="336"/>
    </row>
    <row r="47" spans="1:6" s="53" customFormat="1" ht="20.100000000000001" customHeight="1">
      <c r="A47" s="155"/>
      <c r="B47" s="115" t="s">
        <v>859</v>
      </c>
      <c r="C47" s="115" t="s">
        <v>854</v>
      </c>
      <c r="D47" s="115" t="s">
        <v>855</v>
      </c>
      <c r="E47" s="86" t="s">
        <v>864</v>
      </c>
      <c r="F47" s="336"/>
    </row>
    <row r="48" spans="1:6" s="53" customFormat="1" ht="20.100000000000001" customHeight="1">
      <c r="A48" s="155"/>
      <c r="B48" s="115" t="s">
        <v>859</v>
      </c>
      <c r="C48" s="115" t="s">
        <v>854</v>
      </c>
      <c r="D48" s="115" t="s">
        <v>856</v>
      </c>
      <c r="E48" s="86" t="s">
        <v>865</v>
      </c>
      <c r="F48" s="336"/>
    </row>
    <row r="49" spans="1:6" s="53" customFormat="1" ht="20.100000000000001" customHeight="1">
      <c r="A49" s="155"/>
      <c r="B49" s="115" t="s">
        <v>859</v>
      </c>
      <c r="C49" s="115" t="s">
        <v>854</v>
      </c>
      <c r="D49" s="115" t="s">
        <v>881</v>
      </c>
      <c r="E49" s="86" t="s">
        <v>866</v>
      </c>
      <c r="F49" s="336"/>
    </row>
    <row r="50" spans="1:6" s="53" customFormat="1" ht="20.100000000000001" customHeight="1">
      <c r="A50" s="155"/>
      <c r="B50" s="115" t="s">
        <v>859</v>
      </c>
      <c r="C50" s="115" t="s">
        <v>854</v>
      </c>
      <c r="D50" s="115" t="s">
        <v>857</v>
      </c>
      <c r="E50" s="86" t="s">
        <v>828</v>
      </c>
      <c r="F50" s="336"/>
    </row>
    <row r="51" spans="1:6" s="53" customFormat="1" ht="20.100000000000001" customHeight="1">
      <c r="A51" s="155"/>
      <c r="B51" s="115" t="s">
        <v>859</v>
      </c>
      <c r="C51" s="115" t="s">
        <v>854</v>
      </c>
      <c r="D51" s="115" t="s">
        <v>882</v>
      </c>
      <c r="E51" s="86" t="s">
        <v>829</v>
      </c>
      <c r="F51" s="336"/>
    </row>
    <row r="52" spans="1:6" s="113" customFormat="1" ht="20.100000000000001" customHeight="1">
      <c r="A52" s="154" t="s">
        <v>859</v>
      </c>
      <c r="B52" s="117" t="s">
        <v>859</v>
      </c>
      <c r="C52" s="497" t="s">
        <v>867</v>
      </c>
      <c r="D52" s="498"/>
      <c r="E52" s="499"/>
      <c r="F52" s="335">
        <f>SUM(F53:F59)</f>
        <v>2402500</v>
      </c>
    </row>
    <row r="53" spans="1:6" s="53" customFormat="1" ht="20.100000000000001" customHeight="1">
      <c r="A53" s="155"/>
      <c r="B53" s="115" t="s">
        <v>859</v>
      </c>
      <c r="C53" s="115" t="s">
        <v>859</v>
      </c>
      <c r="D53" s="115" t="s">
        <v>878</v>
      </c>
      <c r="E53" s="86" t="s">
        <v>868</v>
      </c>
      <c r="F53" s="336"/>
    </row>
    <row r="54" spans="1:6" s="53" customFormat="1" ht="20.100000000000001" customHeight="1">
      <c r="A54" s="155"/>
      <c r="B54" s="115" t="s">
        <v>859</v>
      </c>
      <c r="C54" s="115" t="s">
        <v>859</v>
      </c>
      <c r="D54" s="115" t="s">
        <v>855</v>
      </c>
      <c r="E54" s="86" t="s">
        <v>830</v>
      </c>
      <c r="F54" s="336">
        <v>2402500</v>
      </c>
    </row>
    <row r="55" spans="1:6" s="53" customFormat="1" ht="20.100000000000001" customHeight="1">
      <c r="A55" s="155"/>
      <c r="B55" s="115" t="s">
        <v>859</v>
      </c>
      <c r="C55" s="115" t="s">
        <v>859</v>
      </c>
      <c r="D55" s="115" t="s">
        <v>856</v>
      </c>
      <c r="E55" s="86" t="s">
        <v>831</v>
      </c>
      <c r="F55" s="336"/>
    </row>
    <row r="56" spans="1:6" s="53" customFormat="1" ht="20.100000000000001" customHeight="1">
      <c r="A56" s="155"/>
      <c r="B56" s="115" t="s">
        <v>859</v>
      </c>
      <c r="C56" s="115" t="s">
        <v>859</v>
      </c>
      <c r="D56" s="115" t="s">
        <v>881</v>
      </c>
      <c r="E56" s="86" t="s">
        <v>869</v>
      </c>
      <c r="F56" s="336"/>
    </row>
    <row r="57" spans="1:6" s="53" customFormat="1" ht="20.100000000000001" customHeight="1">
      <c r="A57" s="155"/>
      <c r="B57" s="115" t="s">
        <v>859</v>
      </c>
      <c r="C57" s="115" t="s">
        <v>859</v>
      </c>
      <c r="D57" s="115" t="s">
        <v>857</v>
      </c>
      <c r="E57" s="86" t="s">
        <v>870</v>
      </c>
      <c r="F57" s="336"/>
    </row>
    <row r="58" spans="1:6" s="53" customFormat="1" ht="20.100000000000001" customHeight="1">
      <c r="A58" s="155"/>
      <c r="B58" s="115" t="s">
        <v>859</v>
      </c>
      <c r="C58" s="115" t="s">
        <v>859</v>
      </c>
      <c r="D58" s="115" t="s">
        <v>882</v>
      </c>
      <c r="E58" s="86" t="s">
        <v>646</v>
      </c>
      <c r="F58" s="336"/>
    </row>
    <row r="59" spans="1:6" s="53" customFormat="1" ht="20.100000000000001" customHeight="1">
      <c r="A59" s="155"/>
      <c r="B59" s="115" t="s">
        <v>859</v>
      </c>
      <c r="C59" s="115" t="s">
        <v>859</v>
      </c>
      <c r="D59" s="115" t="s">
        <v>858</v>
      </c>
      <c r="E59" s="86" t="s">
        <v>648</v>
      </c>
      <c r="F59" s="336"/>
    </row>
    <row r="60" spans="1:6" s="113" customFormat="1" ht="20.100000000000001" customHeight="1">
      <c r="A60" s="154" t="s">
        <v>859</v>
      </c>
      <c r="B60" s="117" t="s">
        <v>879</v>
      </c>
      <c r="C60" s="497" t="s">
        <v>650</v>
      </c>
      <c r="D60" s="498"/>
      <c r="E60" s="499"/>
      <c r="F60" s="335">
        <f>SUM(F61:F65)</f>
        <v>0</v>
      </c>
    </row>
    <row r="61" spans="1:6" s="53" customFormat="1" ht="20.100000000000001" customHeight="1">
      <c r="A61" s="155"/>
      <c r="B61" s="115" t="s">
        <v>859</v>
      </c>
      <c r="C61" s="115" t="s">
        <v>879</v>
      </c>
      <c r="D61" s="115" t="s">
        <v>878</v>
      </c>
      <c r="E61" s="86" t="s">
        <v>652</v>
      </c>
      <c r="F61" s="336"/>
    </row>
    <row r="62" spans="1:6" s="53" customFormat="1" ht="20.100000000000001" customHeight="1">
      <c r="A62" s="155"/>
      <c r="B62" s="115" t="s">
        <v>859</v>
      </c>
      <c r="C62" s="115" t="s">
        <v>879</v>
      </c>
      <c r="D62" s="115" t="s">
        <v>855</v>
      </c>
      <c r="E62" s="86" t="s">
        <v>654</v>
      </c>
      <c r="F62" s="336"/>
    </row>
    <row r="63" spans="1:6" s="53" customFormat="1" ht="20.100000000000001" customHeight="1">
      <c r="A63" s="155"/>
      <c r="B63" s="115" t="s">
        <v>859</v>
      </c>
      <c r="C63" s="115" t="s">
        <v>879</v>
      </c>
      <c r="D63" s="115" t="s">
        <v>856</v>
      </c>
      <c r="E63" s="86" t="s">
        <v>656</v>
      </c>
      <c r="F63" s="336"/>
    </row>
    <row r="64" spans="1:6" s="53" customFormat="1" ht="20.100000000000001" customHeight="1">
      <c r="A64" s="155"/>
      <c r="B64" s="115" t="s">
        <v>859</v>
      </c>
      <c r="C64" s="115" t="s">
        <v>879</v>
      </c>
      <c r="D64" s="115" t="s">
        <v>881</v>
      </c>
      <c r="E64" s="86" t="s">
        <v>658</v>
      </c>
      <c r="F64" s="336"/>
    </row>
    <row r="65" spans="1:6" s="53" customFormat="1" ht="20.100000000000001" customHeight="1">
      <c r="A65" s="155"/>
      <c r="B65" s="115" t="s">
        <v>859</v>
      </c>
      <c r="C65" s="115" t="s">
        <v>879</v>
      </c>
      <c r="D65" s="115" t="s">
        <v>857</v>
      </c>
      <c r="E65" s="86" t="s">
        <v>660</v>
      </c>
      <c r="F65" s="336"/>
    </row>
    <row r="66" spans="1:6" s="113" customFormat="1" ht="20.100000000000001" customHeight="1">
      <c r="A66" s="154" t="s">
        <v>859</v>
      </c>
      <c r="B66" s="117" t="s">
        <v>880</v>
      </c>
      <c r="C66" s="497" t="s">
        <v>662</v>
      </c>
      <c r="D66" s="498"/>
      <c r="E66" s="499"/>
      <c r="F66" s="335">
        <f>SUM(F67:F70)</f>
        <v>0</v>
      </c>
    </row>
    <row r="67" spans="1:6" s="53" customFormat="1" ht="20.100000000000001" customHeight="1">
      <c r="A67" s="155"/>
      <c r="B67" s="115" t="s">
        <v>859</v>
      </c>
      <c r="C67" s="115" t="s">
        <v>880</v>
      </c>
      <c r="D67" s="115" t="s">
        <v>878</v>
      </c>
      <c r="E67" s="86" t="s">
        <v>664</v>
      </c>
      <c r="F67" s="336"/>
    </row>
    <row r="68" spans="1:6" s="53" customFormat="1" ht="20.100000000000001" customHeight="1">
      <c r="A68" s="155"/>
      <c r="B68" s="115" t="s">
        <v>859</v>
      </c>
      <c r="C68" s="115" t="s">
        <v>880</v>
      </c>
      <c r="D68" s="115" t="s">
        <v>855</v>
      </c>
      <c r="E68" s="86" t="s">
        <v>666</v>
      </c>
      <c r="F68" s="336"/>
    </row>
    <row r="69" spans="1:6" s="53" customFormat="1" ht="20.100000000000001" customHeight="1">
      <c r="A69" s="155"/>
      <c r="B69" s="115" t="s">
        <v>859</v>
      </c>
      <c r="C69" s="115" t="s">
        <v>880</v>
      </c>
      <c r="D69" s="115" t="s">
        <v>856</v>
      </c>
      <c r="E69" s="86" t="s">
        <v>668</v>
      </c>
      <c r="F69" s="336"/>
    </row>
    <row r="70" spans="1:6" s="53" customFormat="1" ht="20.100000000000001" customHeight="1">
      <c r="A70" s="155"/>
      <c r="B70" s="115" t="s">
        <v>859</v>
      </c>
      <c r="C70" s="115" t="s">
        <v>880</v>
      </c>
      <c r="D70" s="115" t="s">
        <v>881</v>
      </c>
      <c r="E70" s="86" t="s">
        <v>670</v>
      </c>
      <c r="F70" s="336"/>
    </row>
    <row r="71" spans="1:6" s="113" customFormat="1" ht="20.100000000000001" customHeight="1">
      <c r="A71" s="154" t="s">
        <v>859</v>
      </c>
      <c r="B71" s="117" t="s">
        <v>885</v>
      </c>
      <c r="C71" s="497" t="s">
        <v>672</v>
      </c>
      <c r="D71" s="498"/>
      <c r="E71" s="499"/>
      <c r="F71" s="335">
        <f>SUM(F72:F77)</f>
        <v>0</v>
      </c>
    </row>
    <row r="72" spans="1:6" s="53" customFormat="1" ht="20.100000000000001" customHeight="1">
      <c r="A72" s="155"/>
      <c r="B72" s="115" t="s">
        <v>859</v>
      </c>
      <c r="C72" s="115" t="s">
        <v>885</v>
      </c>
      <c r="D72" s="115" t="s">
        <v>878</v>
      </c>
      <c r="E72" s="86" t="s">
        <v>674</v>
      </c>
      <c r="F72" s="336"/>
    </row>
    <row r="73" spans="1:6" s="53" customFormat="1" ht="20.100000000000001" customHeight="1">
      <c r="A73" s="155"/>
      <c r="B73" s="115" t="s">
        <v>859</v>
      </c>
      <c r="C73" s="115" t="s">
        <v>885</v>
      </c>
      <c r="D73" s="115" t="s">
        <v>855</v>
      </c>
      <c r="E73" s="86" t="s">
        <v>676</v>
      </c>
      <c r="F73" s="336"/>
    </row>
    <row r="74" spans="1:6" s="53" customFormat="1" ht="20.100000000000001" customHeight="1">
      <c r="A74" s="155"/>
      <c r="B74" s="115" t="s">
        <v>859</v>
      </c>
      <c r="C74" s="115" t="s">
        <v>885</v>
      </c>
      <c r="D74" s="115" t="s">
        <v>856</v>
      </c>
      <c r="E74" s="86" t="s">
        <v>678</v>
      </c>
      <c r="F74" s="336"/>
    </row>
    <row r="75" spans="1:6" s="53" customFormat="1" ht="20.100000000000001" customHeight="1">
      <c r="A75" s="155"/>
      <c r="B75" s="115" t="s">
        <v>859</v>
      </c>
      <c r="C75" s="115" t="s">
        <v>885</v>
      </c>
      <c r="D75" s="115" t="s">
        <v>881</v>
      </c>
      <c r="E75" s="86" t="s">
        <v>680</v>
      </c>
      <c r="F75" s="336"/>
    </row>
    <row r="76" spans="1:6" s="53" customFormat="1" ht="20.100000000000001" customHeight="1">
      <c r="A76" s="155"/>
      <c r="B76" s="115" t="s">
        <v>859</v>
      </c>
      <c r="C76" s="115" t="s">
        <v>885</v>
      </c>
      <c r="D76" s="115" t="s">
        <v>857</v>
      </c>
      <c r="E76" s="86" t="s">
        <v>682</v>
      </c>
      <c r="F76" s="336"/>
    </row>
    <row r="77" spans="1:6" s="53" customFormat="1" ht="20.100000000000001" customHeight="1">
      <c r="A77" s="155"/>
      <c r="B77" s="115" t="s">
        <v>859</v>
      </c>
      <c r="C77" s="115" t="s">
        <v>885</v>
      </c>
      <c r="D77" s="115" t="s">
        <v>882</v>
      </c>
      <c r="E77" s="86" t="s">
        <v>684</v>
      </c>
      <c r="F77" s="336"/>
    </row>
    <row r="78" spans="1:6" s="113" customFormat="1" ht="20.100000000000001" customHeight="1">
      <c r="A78" s="154" t="s">
        <v>859</v>
      </c>
      <c r="B78" s="117" t="s">
        <v>886</v>
      </c>
      <c r="C78" s="497" t="s">
        <v>686</v>
      </c>
      <c r="D78" s="498"/>
      <c r="E78" s="499"/>
      <c r="F78" s="335">
        <f>SUM(F79:F87)</f>
        <v>0</v>
      </c>
    </row>
    <row r="79" spans="1:6" s="53" customFormat="1" ht="20.100000000000001" customHeight="1">
      <c r="A79" s="155"/>
      <c r="B79" s="115" t="s">
        <v>859</v>
      </c>
      <c r="C79" s="115" t="s">
        <v>886</v>
      </c>
      <c r="D79" s="115" t="s">
        <v>878</v>
      </c>
      <c r="E79" s="86" t="s">
        <v>688</v>
      </c>
      <c r="F79" s="336"/>
    </row>
    <row r="80" spans="1:6" s="53" customFormat="1" ht="20.100000000000001" customHeight="1">
      <c r="A80" s="155"/>
      <c r="B80" s="115" t="s">
        <v>859</v>
      </c>
      <c r="C80" s="115" t="s">
        <v>886</v>
      </c>
      <c r="D80" s="115" t="s">
        <v>855</v>
      </c>
      <c r="E80" s="86" t="s">
        <v>690</v>
      </c>
      <c r="F80" s="336"/>
    </row>
    <row r="81" spans="1:6" s="53" customFormat="1" ht="20.100000000000001" customHeight="1">
      <c r="A81" s="155"/>
      <c r="B81" s="115" t="s">
        <v>859</v>
      </c>
      <c r="C81" s="115" t="s">
        <v>886</v>
      </c>
      <c r="D81" s="115" t="s">
        <v>856</v>
      </c>
      <c r="E81" s="86" t="s">
        <v>692</v>
      </c>
      <c r="F81" s="336"/>
    </row>
    <row r="82" spans="1:6" s="53" customFormat="1" ht="20.100000000000001" customHeight="1">
      <c r="A82" s="155"/>
      <c r="B82" s="115" t="s">
        <v>859</v>
      </c>
      <c r="C82" s="115" t="s">
        <v>886</v>
      </c>
      <c r="D82" s="115" t="s">
        <v>881</v>
      </c>
      <c r="E82" s="86" t="s">
        <v>694</v>
      </c>
      <c r="F82" s="336"/>
    </row>
    <row r="83" spans="1:6" s="53" customFormat="1" ht="20.100000000000001" customHeight="1">
      <c r="A83" s="155"/>
      <c r="B83" s="115" t="s">
        <v>859</v>
      </c>
      <c r="C83" s="115" t="s">
        <v>886</v>
      </c>
      <c r="D83" s="115" t="s">
        <v>857</v>
      </c>
      <c r="E83" s="86" t="s">
        <v>696</v>
      </c>
      <c r="F83" s="336"/>
    </row>
    <row r="84" spans="1:6" s="53" customFormat="1" ht="20.100000000000001" customHeight="1">
      <c r="A84" s="155"/>
      <c r="B84" s="115" t="s">
        <v>859</v>
      </c>
      <c r="C84" s="115" t="s">
        <v>886</v>
      </c>
      <c r="D84" s="115" t="s">
        <v>882</v>
      </c>
      <c r="E84" s="86" t="s">
        <v>698</v>
      </c>
      <c r="F84" s="336"/>
    </row>
    <row r="85" spans="1:6" s="53" customFormat="1" ht="20.100000000000001" customHeight="1">
      <c r="A85" s="155"/>
      <c r="B85" s="115" t="s">
        <v>859</v>
      </c>
      <c r="C85" s="115" t="s">
        <v>886</v>
      </c>
      <c r="D85" s="115" t="s">
        <v>858</v>
      </c>
      <c r="E85" s="86" t="s">
        <v>700</v>
      </c>
      <c r="F85" s="336"/>
    </row>
    <row r="86" spans="1:6" s="53" customFormat="1" ht="20.100000000000001" customHeight="1">
      <c r="A86" s="155"/>
      <c r="B86" s="115" t="s">
        <v>859</v>
      </c>
      <c r="C86" s="115" t="s">
        <v>886</v>
      </c>
      <c r="D86" s="115" t="s">
        <v>883</v>
      </c>
      <c r="E86" s="86" t="s">
        <v>832</v>
      </c>
      <c r="F86" s="336"/>
    </row>
    <row r="87" spans="1:6" s="53" customFormat="1" ht="20.100000000000001" customHeight="1">
      <c r="A87" s="155"/>
      <c r="B87" s="115" t="s">
        <v>859</v>
      </c>
      <c r="C87" s="115" t="s">
        <v>886</v>
      </c>
      <c r="D87" s="115" t="s">
        <v>884</v>
      </c>
      <c r="E87" s="86" t="s">
        <v>871</v>
      </c>
      <c r="F87" s="336"/>
    </row>
    <row r="88" spans="1:6" s="113" customFormat="1" ht="20.100000000000001" customHeight="1">
      <c r="A88" s="154" t="s">
        <v>859</v>
      </c>
      <c r="B88" s="117" t="s">
        <v>887</v>
      </c>
      <c r="C88" s="497" t="s">
        <v>706</v>
      </c>
      <c r="D88" s="498"/>
      <c r="E88" s="499"/>
      <c r="F88" s="335">
        <f>SUM(F89)</f>
        <v>0</v>
      </c>
    </row>
    <row r="89" spans="1:6" s="53" customFormat="1" ht="20.100000000000001" customHeight="1">
      <c r="A89" s="155"/>
      <c r="B89" s="115" t="s">
        <v>859</v>
      </c>
      <c r="C89" s="115" t="s">
        <v>887</v>
      </c>
      <c r="D89" s="115" t="s">
        <v>878</v>
      </c>
      <c r="E89" s="86" t="s">
        <v>708</v>
      </c>
      <c r="F89" s="336"/>
    </row>
    <row r="90" spans="1:6" s="113" customFormat="1" ht="20.100000000000001" customHeight="1">
      <c r="A90" s="261" t="s">
        <v>856</v>
      </c>
      <c r="B90" s="500" t="s">
        <v>710</v>
      </c>
      <c r="C90" s="501"/>
      <c r="D90" s="501"/>
      <c r="E90" s="502"/>
      <c r="F90" s="334">
        <f>SUM(F91+F94+F101+F108+F112+F119+F121+F124+F129)</f>
        <v>0</v>
      </c>
    </row>
    <row r="91" spans="1:6" s="113" customFormat="1" ht="20.100000000000001" customHeight="1">
      <c r="A91" s="154" t="s">
        <v>879</v>
      </c>
      <c r="B91" s="117" t="s">
        <v>854</v>
      </c>
      <c r="C91" s="497" t="s">
        <v>712</v>
      </c>
      <c r="D91" s="498"/>
      <c r="E91" s="499"/>
      <c r="F91" s="335">
        <f>SUM(F92:F93)</f>
        <v>0</v>
      </c>
    </row>
    <row r="92" spans="1:6" s="53" customFormat="1" ht="20.100000000000001" customHeight="1">
      <c r="A92" s="155"/>
      <c r="B92" s="115" t="s">
        <v>879</v>
      </c>
      <c r="C92" s="115" t="s">
        <v>854</v>
      </c>
      <c r="D92" s="115" t="s">
        <v>878</v>
      </c>
      <c r="E92" s="86" t="s">
        <v>714</v>
      </c>
      <c r="F92" s="336"/>
    </row>
    <row r="93" spans="1:6" s="53" customFormat="1" ht="20.100000000000001" customHeight="1">
      <c r="A93" s="155"/>
      <c r="B93" s="115" t="s">
        <v>879</v>
      </c>
      <c r="C93" s="115" t="s">
        <v>854</v>
      </c>
      <c r="D93" s="115" t="s">
        <v>855</v>
      </c>
      <c r="E93" s="86" t="s">
        <v>716</v>
      </c>
      <c r="F93" s="336"/>
    </row>
    <row r="94" spans="1:6" s="113" customFormat="1" ht="20.100000000000001" customHeight="1">
      <c r="A94" s="154" t="s">
        <v>879</v>
      </c>
      <c r="B94" s="117" t="s">
        <v>859</v>
      </c>
      <c r="C94" s="497" t="s">
        <v>718</v>
      </c>
      <c r="D94" s="498"/>
      <c r="E94" s="499"/>
      <c r="F94" s="335">
        <f>SUM(F95:F100)</f>
        <v>0</v>
      </c>
    </row>
    <row r="95" spans="1:6" s="53" customFormat="1" ht="20.100000000000001" customHeight="1">
      <c r="A95" s="155"/>
      <c r="B95" s="115" t="s">
        <v>879</v>
      </c>
      <c r="C95" s="115" t="s">
        <v>859</v>
      </c>
      <c r="D95" s="115" t="s">
        <v>878</v>
      </c>
      <c r="E95" s="86" t="s">
        <v>720</v>
      </c>
      <c r="F95" s="336"/>
    </row>
    <row r="96" spans="1:6" s="53" customFormat="1" ht="20.100000000000001" customHeight="1">
      <c r="A96" s="155"/>
      <c r="B96" s="115" t="s">
        <v>879</v>
      </c>
      <c r="C96" s="115" t="s">
        <v>859</v>
      </c>
      <c r="D96" s="115" t="s">
        <v>855</v>
      </c>
      <c r="E96" s="86" t="s">
        <v>722</v>
      </c>
      <c r="F96" s="336"/>
    </row>
    <row r="97" spans="1:6" s="53" customFormat="1" ht="20.100000000000001" customHeight="1">
      <c r="A97" s="155"/>
      <c r="B97" s="115" t="s">
        <v>879</v>
      </c>
      <c r="C97" s="115" t="s">
        <v>859</v>
      </c>
      <c r="D97" s="115" t="s">
        <v>856</v>
      </c>
      <c r="E97" s="86" t="s">
        <v>724</v>
      </c>
      <c r="F97" s="336"/>
    </row>
    <row r="98" spans="1:6" s="53" customFormat="1" ht="20.100000000000001" customHeight="1">
      <c r="A98" s="155"/>
      <c r="B98" s="115" t="s">
        <v>879</v>
      </c>
      <c r="C98" s="115" t="s">
        <v>859</v>
      </c>
      <c r="D98" s="115" t="s">
        <v>881</v>
      </c>
      <c r="E98" s="86" t="s">
        <v>726</v>
      </c>
      <c r="F98" s="336"/>
    </row>
    <row r="99" spans="1:6" s="53" customFormat="1" ht="20.100000000000001" customHeight="1">
      <c r="A99" s="155"/>
      <c r="B99" s="115" t="s">
        <v>879</v>
      </c>
      <c r="C99" s="115" t="s">
        <v>859</v>
      </c>
      <c r="D99" s="115" t="s">
        <v>857</v>
      </c>
      <c r="E99" s="86" t="s">
        <v>728</v>
      </c>
      <c r="F99" s="336"/>
    </row>
    <row r="100" spans="1:6" s="53" customFormat="1" ht="20.100000000000001" customHeight="1">
      <c r="A100" s="155"/>
      <c r="B100" s="115" t="s">
        <v>879</v>
      </c>
      <c r="C100" s="115" t="s">
        <v>859</v>
      </c>
      <c r="D100" s="115" t="s">
        <v>882</v>
      </c>
      <c r="E100" s="86" t="s">
        <v>872</v>
      </c>
      <c r="F100" s="336"/>
    </row>
    <row r="101" spans="1:6" s="113" customFormat="1" ht="20.100000000000001" customHeight="1">
      <c r="A101" s="154" t="s">
        <v>879</v>
      </c>
      <c r="B101" s="117" t="s">
        <v>879</v>
      </c>
      <c r="C101" s="497" t="s">
        <v>732</v>
      </c>
      <c r="D101" s="498"/>
      <c r="E101" s="499"/>
      <c r="F101" s="335">
        <f>SUM(F102:F107)</f>
        <v>0</v>
      </c>
    </row>
    <row r="102" spans="1:6" s="53" customFormat="1" ht="20.100000000000001" customHeight="1">
      <c r="A102" s="155"/>
      <c r="B102" s="115" t="s">
        <v>879</v>
      </c>
      <c r="C102" s="115" t="s">
        <v>879</v>
      </c>
      <c r="D102" s="115" t="s">
        <v>878</v>
      </c>
      <c r="E102" s="86" t="s">
        <v>734</v>
      </c>
      <c r="F102" s="336"/>
    </row>
    <row r="103" spans="1:6" s="53" customFormat="1" ht="20.100000000000001" customHeight="1">
      <c r="A103" s="155"/>
      <c r="B103" s="115" t="s">
        <v>879</v>
      </c>
      <c r="C103" s="115" t="s">
        <v>879</v>
      </c>
      <c r="D103" s="115" t="s">
        <v>855</v>
      </c>
      <c r="E103" s="86" t="s">
        <v>736</v>
      </c>
      <c r="F103" s="336"/>
    </row>
    <row r="104" spans="1:6" s="53" customFormat="1" ht="20.100000000000001" customHeight="1">
      <c r="A104" s="155"/>
      <c r="B104" s="115" t="s">
        <v>879</v>
      </c>
      <c r="C104" s="115" t="s">
        <v>879</v>
      </c>
      <c r="D104" s="115" t="s">
        <v>856</v>
      </c>
      <c r="E104" s="86" t="s">
        <v>738</v>
      </c>
      <c r="F104" s="336"/>
    </row>
    <row r="105" spans="1:6" s="53" customFormat="1" ht="20.100000000000001" customHeight="1">
      <c r="A105" s="155"/>
      <c r="B105" s="115" t="s">
        <v>879</v>
      </c>
      <c r="C105" s="115" t="s">
        <v>879</v>
      </c>
      <c r="D105" s="115" t="s">
        <v>881</v>
      </c>
      <c r="E105" s="86" t="s">
        <v>740</v>
      </c>
      <c r="F105" s="336"/>
    </row>
    <row r="106" spans="1:6" s="53" customFormat="1" ht="20.100000000000001" customHeight="1">
      <c r="A106" s="155"/>
      <c r="B106" s="115" t="s">
        <v>879</v>
      </c>
      <c r="C106" s="115" t="s">
        <v>879</v>
      </c>
      <c r="D106" s="115" t="s">
        <v>857</v>
      </c>
      <c r="E106" s="86" t="s">
        <v>742</v>
      </c>
      <c r="F106" s="336"/>
    </row>
    <row r="107" spans="1:6" s="53" customFormat="1" ht="20.100000000000001" customHeight="1">
      <c r="A107" s="155"/>
      <c r="B107" s="115" t="s">
        <v>879</v>
      </c>
      <c r="C107" s="115" t="s">
        <v>879</v>
      </c>
      <c r="D107" s="115" t="s">
        <v>882</v>
      </c>
      <c r="E107" s="86" t="s">
        <v>744</v>
      </c>
      <c r="F107" s="336"/>
    </row>
    <row r="108" spans="1:6" s="113" customFormat="1" ht="20.100000000000001" customHeight="1">
      <c r="A108" s="154" t="s">
        <v>879</v>
      </c>
      <c r="B108" s="117" t="s">
        <v>880</v>
      </c>
      <c r="C108" s="497" t="s">
        <v>746</v>
      </c>
      <c r="D108" s="498"/>
      <c r="E108" s="499"/>
      <c r="F108" s="335">
        <f>SUM(F109:F111)</f>
        <v>0</v>
      </c>
    </row>
    <row r="109" spans="1:6" s="53" customFormat="1" ht="20.100000000000001" customHeight="1">
      <c r="A109" s="155"/>
      <c r="B109" s="115" t="s">
        <v>879</v>
      </c>
      <c r="C109" s="115" t="s">
        <v>880</v>
      </c>
      <c r="D109" s="115" t="s">
        <v>878</v>
      </c>
      <c r="E109" s="86" t="s">
        <v>748</v>
      </c>
      <c r="F109" s="336"/>
    </row>
    <row r="110" spans="1:6" s="53" customFormat="1" ht="20.100000000000001" customHeight="1">
      <c r="A110" s="155"/>
      <c r="B110" s="115" t="s">
        <v>879</v>
      </c>
      <c r="C110" s="115" t="s">
        <v>880</v>
      </c>
      <c r="D110" s="115" t="s">
        <v>855</v>
      </c>
      <c r="E110" s="86" t="s">
        <v>750</v>
      </c>
      <c r="F110" s="336"/>
    </row>
    <row r="111" spans="1:6" s="53" customFormat="1" ht="20.100000000000001" customHeight="1">
      <c r="A111" s="155"/>
      <c r="B111" s="115" t="s">
        <v>879</v>
      </c>
      <c r="C111" s="115" t="s">
        <v>880</v>
      </c>
      <c r="D111" s="115" t="s">
        <v>856</v>
      </c>
      <c r="E111" s="86" t="s">
        <v>752</v>
      </c>
      <c r="F111" s="336"/>
    </row>
    <row r="112" spans="1:6" s="113" customFormat="1" ht="20.100000000000001" customHeight="1">
      <c r="A112" s="154" t="s">
        <v>879</v>
      </c>
      <c r="B112" s="117" t="s">
        <v>885</v>
      </c>
      <c r="C112" s="497" t="s">
        <v>754</v>
      </c>
      <c r="D112" s="498"/>
      <c r="E112" s="499"/>
      <c r="F112" s="335">
        <f>SUM(F113:F118)</f>
        <v>0</v>
      </c>
    </row>
    <row r="113" spans="1:6" s="53" customFormat="1" ht="20.100000000000001" customHeight="1">
      <c r="A113" s="155"/>
      <c r="B113" s="115" t="s">
        <v>879</v>
      </c>
      <c r="C113" s="115" t="s">
        <v>885</v>
      </c>
      <c r="D113" s="115" t="s">
        <v>878</v>
      </c>
      <c r="E113" s="86" t="s">
        <v>756</v>
      </c>
      <c r="F113" s="336"/>
    </row>
    <row r="114" spans="1:6" s="53" customFormat="1" ht="20.100000000000001" customHeight="1">
      <c r="A114" s="155"/>
      <c r="B114" s="115" t="s">
        <v>879</v>
      </c>
      <c r="C114" s="115" t="s">
        <v>885</v>
      </c>
      <c r="D114" s="115" t="s">
        <v>855</v>
      </c>
      <c r="E114" s="86" t="s">
        <v>758</v>
      </c>
      <c r="F114" s="336"/>
    </row>
    <row r="115" spans="1:6" s="53" customFormat="1" ht="20.100000000000001" customHeight="1">
      <c r="A115" s="155"/>
      <c r="B115" s="115" t="s">
        <v>879</v>
      </c>
      <c r="C115" s="115" t="s">
        <v>885</v>
      </c>
      <c r="D115" s="115" t="s">
        <v>856</v>
      </c>
      <c r="E115" s="86" t="s">
        <v>760</v>
      </c>
      <c r="F115" s="336"/>
    </row>
    <row r="116" spans="1:6" s="53" customFormat="1" ht="20.100000000000001" customHeight="1">
      <c r="A116" s="155"/>
      <c r="B116" s="115" t="s">
        <v>879</v>
      </c>
      <c r="C116" s="115" t="s">
        <v>885</v>
      </c>
      <c r="D116" s="115" t="s">
        <v>881</v>
      </c>
      <c r="E116" s="86" t="s">
        <v>762</v>
      </c>
      <c r="F116" s="336"/>
    </row>
    <row r="117" spans="1:6" s="53" customFormat="1" ht="20.100000000000001" customHeight="1">
      <c r="A117" s="155"/>
      <c r="B117" s="115" t="s">
        <v>879</v>
      </c>
      <c r="C117" s="115" t="s">
        <v>885</v>
      </c>
      <c r="D117" s="115" t="s">
        <v>857</v>
      </c>
      <c r="E117" s="86" t="s">
        <v>873</v>
      </c>
      <c r="F117" s="336"/>
    </row>
    <row r="118" spans="1:6" s="53" customFormat="1" ht="20.100000000000001" customHeight="1">
      <c r="A118" s="155"/>
      <c r="B118" s="115" t="s">
        <v>879</v>
      </c>
      <c r="C118" s="115" t="s">
        <v>885</v>
      </c>
      <c r="D118" s="115" t="s">
        <v>882</v>
      </c>
      <c r="E118" s="86" t="s">
        <v>766</v>
      </c>
      <c r="F118" s="336"/>
    </row>
    <row r="119" spans="1:6" s="113" customFormat="1" ht="20.100000000000001" customHeight="1">
      <c r="A119" s="154" t="s">
        <v>879</v>
      </c>
      <c r="B119" s="117" t="s">
        <v>886</v>
      </c>
      <c r="C119" s="497" t="s">
        <v>874</v>
      </c>
      <c r="D119" s="498"/>
      <c r="E119" s="499"/>
      <c r="F119" s="335">
        <f>SUM(F120)</f>
        <v>0</v>
      </c>
    </row>
    <row r="120" spans="1:6" s="53" customFormat="1" ht="20.100000000000001" customHeight="1">
      <c r="A120" s="155"/>
      <c r="B120" s="115" t="s">
        <v>879</v>
      </c>
      <c r="C120" s="115" t="s">
        <v>886</v>
      </c>
      <c r="D120" s="115" t="s">
        <v>878</v>
      </c>
      <c r="E120" s="86" t="s">
        <v>770</v>
      </c>
      <c r="F120" s="336"/>
    </row>
    <row r="121" spans="1:6" s="113" customFormat="1" ht="20.100000000000001" customHeight="1">
      <c r="A121" s="154" t="s">
        <v>879</v>
      </c>
      <c r="B121" s="117" t="s">
        <v>887</v>
      </c>
      <c r="C121" s="497" t="s">
        <v>772</v>
      </c>
      <c r="D121" s="498"/>
      <c r="E121" s="499"/>
      <c r="F121" s="335">
        <f>SUM(F122:F123)</f>
        <v>0</v>
      </c>
    </row>
    <row r="122" spans="1:6" s="53" customFormat="1" ht="20.100000000000001" customHeight="1">
      <c r="A122" s="155"/>
      <c r="B122" s="115" t="s">
        <v>879</v>
      </c>
      <c r="C122" s="115" t="s">
        <v>887</v>
      </c>
      <c r="D122" s="115" t="s">
        <v>878</v>
      </c>
      <c r="E122" s="86" t="s">
        <v>774</v>
      </c>
      <c r="F122" s="336"/>
    </row>
    <row r="123" spans="1:6" s="53" customFormat="1" ht="20.100000000000001" customHeight="1">
      <c r="A123" s="155"/>
      <c r="B123" s="115" t="s">
        <v>879</v>
      </c>
      <c r="C123" s="115" t="s">
        <v>887</v>
      </c>
      <c r="D123" s="115" t="s">
        <v>855</v>
      </c>
      <c r="E123" s="86" t="s">
        <v>776</v>
      </c>
      <c r="F123" s="336"/>
    </row>
    <row r="124" spans="1:6" s="113" customFormat="1" ht="20.100000000000001" customHeight="1">
      <c r="A124" s="154" t="s">
        <v>879</v>
      </c>
      <c r="B124" s="117" t="s">
        <v>888</v>
      </c>
      <c r="C124" s="497" t="s">
        <v>875</v>
      </c>
      <c r="D124" s="498"/>
      <c r="E124" s="499"/>
      <c r="F124" s="335">
        <f>SUM(F125:F128)</f>
        <v>0</v>
      </c>
    </row>
    <row r="125" spans="1:6" s="53" customFormat="1" ht="20.100000000000001" customHeight="1">
      <c r="A125" s="155"/>
      <c r="B125" s="115" t="s">
        <v>879</v>
      </c>
      <c r="C125" s="115" t="s">
        <v>888</v>
      </c>
      <c r="D125" s="115" t="s">
        <v>878</v>
      </c>
      <c r="E125" s="86" t="s">
        <v>780</v>
      </c>
      <c r="F125" s="336"/>
    </row>
    <row r="126" spans="1:6" s="53" customFormat="1" ht="20.100000000000001" customHeight="1">
      <c r="A126" s="155"/>
      <c r="B126" s="115" t="s">
        <v>879</v>
      </c>
      <c r="C126" s="115" t="s">
        <v>888</v>
      </c>
      <c r="D126" s="115" t="s">
        <v>855</v>
      </c>
      <c r="E126" s="86" t="s">
        <v>782</v>
      </c>
      <c r="F126" s="336"/>
    </row>
    <row r="127" spans="1:6" s="53" customFormat="1" ht="20.100000000000001" customHeight="1">
      <c r="A127" s="155"/>
      <c r="B127" s="115" t="s">
        <v>879</v>
      </c>
      <c r="C127" s="115" t="s">
        <v>888</v>
      </c>
      <c r="D127" s="115" t="s">
        <v>856</v>
      </c>
      <c r="E127" s="86" t="s">
        <v>784</v>
      </c>
      <c r="F127" s="336"/>
    </row>
    <row r="128" spans="1:6" s="53" customFormat="1" ht="20.100000000000001" customHeight="1">
      <c r="A128" s="155"/>
      <c r="B128" s="115" t="s">
        <v>879</v>
      </c>
      <c r="C128" s="115" t="s">
        <v>888</v>
      </c>
      <c r="D128" s="115" t="s">
        <v>881</v>
      </c>
      <c r="E128" s="86" t="s">
        <v>786</v>
      </c>
      <c r="F128" s="336"/>
    </row>
    <row r="129" spans="1:6" s="113" customFormat="1" ht="20.100000000000001" customHeight="1">
      <c r="A129" s="154" t="s">
        <v>879</v>
      </c>
      <c r="B129" s="117" t="s">
        <v>889</v>
      </c>
      <c r="C129" s="497" t="s">
        <v>788</v>
      </c>
      <c r="D129" s="498"/>
      <c r="E129" s="499"/>
      <c r="F129" s="335">
        <f>SUM(F130:F132)</f>
        <v>0</v>
      </c>
    </row>
    <row r="130" spans="1:6" s="53" customFormat="1" ht="20.100000000000001" customHeight="1">
      <c r="A130" s="155"/>
      <c r="B130" s="115" t="s">
        <v>879</v>
      </c>
      <c r="C130" s="115" t="s">
        <v>889</v>
      </c>
      <c r="D130" s="115" t="s">
        <v>878</v>
      </c>
      <c r="E130" s="86" t="s">
        <v>790</v>
      </c>
      <c r="F130" s="336"/>
    </row>
    <row r="131" spans="1:6" s="53" customFormat="1" ht="20.100000000000001" customHeight="1">
      <c r="A131" s="155"/>
      <c r="B131" s="115" t="s">
        <v>879</v>
      </c>
      <c r="C131" s="115" t="s">
        <v>889</v>
      </c>
      <c r="D131" s="115" t="s">
        <v>855</v>
      </c>
      <c r="E131" s="86" t="s">
        <v>792</v>
      </c>
      <c r="F131" s="336"/>
    </row>
    <row r="132" spans="1:6" s="53" customFormat="1" ht="20.100000000000001" customHeight="1">
      <c r="A132" s="155"/>
      <c r="B132" s="115" t="s">
        <v>879</v>
      </c>
      <c r="C132" s="115" t="s">
        <v>889</v>
      </c>
      <c r="D132" s="115" t="s">
        <v>856</v>
      </c>
      <c r="E132" s="86" t="s">
        <v>794</v>
      </c>
      <c r="F132" s="336"/>
    </row>
    <row r="133" spans="1:6" s="113" customFormat="1" ht="20.100000000000001" customHeight="1">
      <c r="A133" s="261" t="s">
        <v>881</v>
      </c>
      <c r="B133" s="500" t="s">
        <v>796</v>
      </c>
      <c r="C133" s="501"/>
      <c r="D133" s="501"/>
      <c r="E133" s="502"/>
      <c r="F133" s="334">
        <f>SUM(F134+F137+F141+F146)</f>
        <v>0</v>
      </c>
    </row>
    <row r="134" spans="1:6" s="113" customFormat="1" ht="20.100000000000001" customHeight="1">
      <c r="A134" s="154" t="s">
        <v>880</v>
      </c>
      <c r="B134" s="117" t="s">
        <v>854</v>
      </c>
      <c r="C134" s="497" t="s">
        <v>876</v>
      </c>
      <c r="D134" s="498"/>
      <c r="E134" s="499"/>
      <c r="F134" s="335">
        <f>SUM(F135:F136)</f>
        <v>0</v>
      </c>
    </row>
    <row r="135" spans="1:6" s="53" customFormat="1" ht="20.100000000000001" customHeight="1">
      <c r="A135" s="155"/>
      <c r="B135" s="115" t="s">
        <v>880</v>
      </c>
      <c r="C135" s="115" t="s">
        <v>854</v>
      </c>
      <c r="D135" s="115" t="s">
        <v>878</v>
      </c>
      <c r="E135" s="86" t="s">
        <v>800</v>
      </c>
      <c r="F135" s="336"/>
    </row>
    <row r="136" spans="1:6" s="53" customFormat="1" ht="20.100000000000001" customHeight="1">
      <c r="A136" s="155"/>
      <c r="B136" s="115" t="s">
        <v>880</v>
      </c>
      <c r="C136" s="115" t="s">
        <v>854</v>
      </c>
      <c r="D136" s="115" t="s">
        <v>855</v>
      </c>
      <c r="E136" s="86" t="s">
        <v>802</v>
      </c>
      <c r="F136" s="336"/>
    </row>
    <row r="137" spans="1:6" s="113" customFormat="1" ht="26.25" customHeight="1">
      <c r="A137" s="154" t="s">
        <v>880</v>
      </c>
      <c r="B137" s="117" t="s">
        <v>859</v>
      </c>
      <c r="C137" s="497" t="s">
        <v>804</v>
      </c>
      <c r="D137" s="498"/>
      <c r="E137" s="499"/>
      <c r="F137" s="335">
        <f>SUM(F138:F140)</f>
        <v>0</v>
      </c>
    </row>
    <row r="138" spans="1:6" s="53" customFormat="1" ht="20.100000000000001" customHeight="1">
      <c r="A138" s="155"/>
      <c r="B138" s="115" t="s">
        <v>880</v>
      </c>
      <c r="C138" s="115" t="s">
        <v>859</v>
      </c>
      <c r="D138" s="115" t="s">
        <v>878</v>
      </c>
      <c r="E138" s="86" t="s">
        <v>806</v>
      </c>
      <c r="F138" s="336"/>
    </row>
    <row r="139" spans="1:6" s="53" customFormat="1" ht="20.100000000000001" customHeight="1">
      <c r="A139" s="155"/>
      <c r="B139" s="115" t="s">
        <v>880</v>
      </c>
      <c r="C139" s="115" t="s">
        <v>859</v>
      </c>
      <c r="D139" s="115" t="s">
        <v>855</v>
      </c>
      <c r="E139" s="86" t="s">
        <v>808</v>
      </c>
      <c r="F139" s="336"/>
    </row>
    <row r="140" spans="1:6" s="53" customFormat="1" ht="20.100000000000001" customHeight="1">
      <c r="A140" s="155"/>
      <c r="B140" s="115" t="s">
        <v>880</v>
      </c>
      <c r="C140" s="115" t="s">
        <v>859</v>
      </c>
      <c r="D140" s="115" t="s">
        <v>856</v>
      </c>
      <c r="E140" s="86" t="s">
        <v>810</v>
      </c>
      <c r="F140" s="336"/>
    </row>
    <row r="141" spans="1:6" s="113" customFormat="1" ht="20.100000000000001" customHeight="1">
      <c r="A141" s="156" t="s">
        <v>880</v>
      </c>
      <c r="B141" s="117" t="s">
        <v>879</v>
      </c>
      <c r="C141" s="497" t="s">
        <v>812</v>
      </c>
      <c r="D141" s="498"/>
      <c r="E141" s="499"/>
      <c r="F141" s="335">
        <f>SUM(F142:F145)</f>
        <v>0</v>
      </c>
    </row>
    <row r="142" spans="1:6" s="53" customFormat="1" ht="20.100000000000001" customHeight="1">
      <c r="A142" s="155"/>
      <c r="B142" s="115" t="s">
        <v>880</v>
      </c>
      <c r="C142" s="115" t="s">
        <v>879</v>
      </c>
      <c r="D142" s="115" t="s">
        <v>878</v>
      </c>
      <c r="E142" s="86" t="s">
        <v>814</v>
      </c>
      <c r="F142" s="336"/>
    </row>
    <row r="143" spans="1:6" s="53" customFormat="1" ht="20.100000000000001" customHeight="1">
      <c r="A143" s="155"/>
      <c r="B143" s="115" t="s">
        <v>880</v>
      </c>
      <c r="C143" s="115" t="s">
        <v>879</v>
      </c>
      <c r="D143" s="115" t="s">
        <v>855</v>
      </c>
      <c r="E143" s="86" t="s">
        <v>877</v>
      </c>
      <c r="F143" s="336"/>
    </row>
    <row r="144" spans="1:6" s="53" customFormat="1" ht="20.100000000000001" customHeight="1">
      <c r="A144" s="155"/>
      <c r="B144" s="115" t="s">
        <v>880</v>
      </c>
      <c r="C144" s="115" t="s">
        <v>879</v>
      </c>
      <c r="D144" s="115" t="s">
        <v>856</v>
      </c>
      <c r="E144" s="86" t="s">
        <v>818</v>
      </c>
      <c r="F144" s="336"/>
    </row>
    <row r="145" spans="1:7" s="53" customFormat="1" ht="20.100000000000001" customHeight="1">
      <c r="A145" s="155"/>
      <c r="B145" s="115" t="s">
        <v>880</v>
      </c>
      <c r="C145" s="115" t="s">
        <v>879</v>
      </c>
      <c r="D145" s="115" t="s">
        <v>881</v>
      </c>
      <c r="E145" s="86" t="s">
        <v>1099</v>
      </c>
      <c r="F145" s="336"/>
    </row>
    <row r="146" spans="1:7" s="113" customFormat="1" ht="20.100000000000001" customHeight="1">
      <c r="A146" s="154" t="s">
        <v>880</v>
      </c>
      <c r="B146" s="117" t="s">
        <v>880</v>
      </c>
      <c r="C146" s="497" t="s">
        <v>822</v>
      </c>
      <c r="D146" s="498"/>
      <c r="E146" s="499"/>
      <c r="F146" s="335">
        <f>SUM(F147)</f>
        <v>0</v>
      </c>
    </row>
    <row r="147" spans="1:7" s="53" customFormat="1" ht="20.100000000000001" customHeight="1">
      <c r="A147" s="155"/>
      <c r="B147" s="115" t="s">
        <v>880</v>
      </c>
      <c r="C147" s="115" t="s">
        <v>880</v>
      </c>
      <c r="D147" s="115" t="s">
        <v>878</v>
      </c>
      <c r="E147" s="86" t="s">
        <v>1100</v>
      </c>
      <c r="F147" s="336"/>
    </row>
    <row r="148" spans="1:7" s="53" customFormat="1" ht="3.75" customHeight="1">
      <c r="A148" s="157"/>
      <c r="B148" s="150"/>
      <c r="C148" s="150"/>
      <c r="D148" s="150"/>
      <c r="E148" s="151"/>
      <c r="F148" s="338"/>
    </row>
    <row r="149" spans="1:7" s="112" customFormat="1" ht="22.5" customHeight="1">
      <c r="A149" s="503" t="s">
        <v>0</v>
      </c>
      <c r="B149" s="504"/>
      <c r="C149" s="504"/>
      <c r="D149" s="504"/>
      <c r="E149" s="505"/>
      <c r="F149" s="337">
        <f>SUM(F5+F44+F90+F133)</f>
        <v>2402501</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sheetPr>
    <tabColor rgb="FFFFC000"/>
  </sheetPr>
  <dimension ref="A1:G196"/>
  <sheetViews>
    <sheetView topLeftCell="B1" zoomScale="110" zoomScaleNormal="110" workbookViewId="0">
      <selection activeCell="C5" sqref="C5"/>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5" t="s">
        <v>1103</v>
      </c>
      <c r="B1" s="515"/>
      <c r="C1" s="515"/>
      <c r="D1" s="515"/>
      <c r="E1" s="515"/>
      <c r="F1" s="515"/>
      <c r="G1" s="515"/>
    </row>
    <row r="2" spans="1:7" ht="15.75">
      <c r="A2" s="522" t="str">
        <f>'ESTIMACIÓN DE INGRESOS'!A2:C2</f>
        <v>Nombre Del Organismo: Sisterma Dif Municipal de Mazamitla, Jalisco</v>
      </c>
      <c r="B2" s="522"/>
      <c r="C2" s="522"/>
      <c r="D2" s="522"/>
      <c r="E2" s="522"/>
      <c r="F2" s="522"/>
      <c r="G2" s="522"/>
    </row>
    <row r="3" spans="1:7" ht="49.5" customHeight="1">
      <c r="A3" s="516"/>
      <c r="B3" s="517"/>
      <c r="C3" s="395" t="s">
        <v>66</v>
      </c>
      <c r="D3" s="395" t="s">
        <v>1054</v>
      </c>
      <c r="E3" s="395" t="s">
        <v>1067</v>
      </c>
      <c r="F3" s="395" t="s">
        <v>1068</v>
      </c>
      <c r="G3" s="395" t="s">
        <v>1069</v>
      </c>
    </row>
    <row r="4" spans="1:7" ht="6" customHeight="1">
      <c r="A4" s="396"/>
      <c r="B4" s="397"/>
      <c r="C4" s="398"/>
      <c r="D4" s="398"/>
      <c r="E4" s="398"/>
      <c r="F4" s="398"/>
      <c r="G4" s="398"/>
    </row>
    <row r="5" spans="1:7" s="344" customFormat="1" ht="14.45" customHeight="1">
      <c r="A5" s="518" t="s">
        <v>1055</v>
      </c>
      <c r="B5" s="519"/>
      <c r="C5" s="334"/>
      <c r="D5" s="334"/>
      <c r="E5" s="334"/>
      <c r="F5" s="334"/>
      <c r="G5" s="334"/>
    </row>
    <row r="6" spans="1:7" s="344" customFormat="1" ht="30">
      <c r="A6" s="394"/>
      <c r="B6" s="399" t="s">
        <v>1101</v>
      </c>
      <c r="C6" s="400"/>
      <c r="D6" s="401"/>
      <c r="E6" s="400"/>
      <c r="F6" s="400"/>
      <c r="G6" s="400"/>
    </row>
    <row r="7" spans="1:7" s="344" customFormat="1">
      <c r="A7" s="394"/>
      <c r="B7" s="402" t="s">
        <v>1102</v>
      </c>
      <c r="C7" s="403"/>
      <c r="D7" s="404"/>
      <c r="E7" s="403"/>
      <c r="F7" s="403"/>
      <c r="G7" s="403"/>
    </row>
    <row r="8" spans="1:7" s="344" customFormat="1" ht="14.45" customHeight="1">
      <c r="A8" s="518" t="s">
        <v>1070</v>
      </c>
      <c r="B8" s="519"/>
      <c r="C8" s="334"/>
      <c r="D8" s="334"/>
      <c r="E8" s="334"/>
      <c r="F8" s="334"/>
      <c r="G8" s="334"/>
    </row>
    <row r="9" spans="1:7" s="344" customFormat="1">
      <c r="A9" s="394"/>
      <c r="B9" s="393" t="s">
        <v>1056</v>
      </c>
      <c r="C9" s="334"/>
      <c r="D9" s="334"/>
      <c r="E9" s="334"/>
      <c r="F9" s="334"/>
      <c r="G9" s="334"/>
    </row>
    <row r="10" spans="1:7" s="344" customFormat="1">
      <c r="A10" s="394"/>
      <c r="B10" s="402" t="s">
        <v>1123</v>
      </c>
      <c r="C10" s="403"/>
      <c r="D10" s="404"/>
      <c r="E10" s="403"/>
      <c r="F10" s="403"/>
      <c r="G10" s="403"/>
    </row>
    <row r="11" spans="1:7" s="344" customFormat="1">
      <c r="A11" s="394"/>
      <c r="B11" s="402" t="s">
        <v>1122</v>
      </c>
      <c r="C11" s="403"/>
      <c r="D11" s="404"/>
      <c r="E11" s="403"/>
      <c r="F11" s="403"/>
      <c r="G11" s="403"/>
    </row>
    <row r="12" spans="1:7" s="344" customFormat="1">
      <c r="A12" s="394"/>
      <c r="B12" s="402" t="s">
        <v>1121</v>
      </c>
      <c r="C12" s="403"/>
      <c r="D12" s="404"/>
      <c r="E12" s="403"/>
      <c r="F12" s="403"/>
      <c r="G12" s="403"/>
    </row>
    <row r="13" spans="1:7" s="344" customFormat="1">
      <c r="A13" s="394"/>
      <c r="B13" s="393" t="s">
        <v>1057</v>
      </c>
      <c r="C13" s="334"/>
      <c r="D13" s="334"/>
      <c r="E13" s="334"/>
      <c r="F13" s="334"/>
      <c r="G13" s="334"/>
    </row>
    <row r="14" spans="1:7" s="344" customFormat="1">
      <c r="A14" s="394"/>
      <c r="B14" s="402" t="s">
        <v>1123</v>
      </c>
      <c r="C14" s="403"/>
      <c r="D14" s="404"/>
      <c r="E14" s="403"/>
      <c r="F14" s="403"/>
      <c r="G14" s="403"/>
    </row>
    <row r="15" spans="1:7" s="344" customFormat="1">
      <c r="A15" s="394"/>
      <c r="B15" s="402" t="s">
        <v>1122</v>
      </c>
      <c r="C15" s="403"/>
      <c r="D15" s="404"/>
      <c r="E15" s="403"/>
      <c r="F15" s="403"/>
      <c r="G15" s="403"/>
    </row>
    <row r="16" spans="1:7" s="344" customFormat="1">
      <c r="A16" s="394"/>
      <c r="B16" s="402" t="s">
        <v>1121</v>
      </c>
      <c r="C16" s="403"/>
      <c r="D16" s="404"/>
      <c r="E16" s="403"/>
      <c r="F16" s="403"/>
      <c r="G16" s="403"/>
    </row>
    <row r="17" spans="1:7" s="344" customFormat="1">
      <c r="A17" s="394"/>
      <c r="B17" s="393" t="s">
        <v>1058</v>
      </c>
      <c r="C17" s="334"/>
      <c r="D17" s="334"/>
      <c r="E17" s="334"/>
      <c r="F17" s="334"/>
      <c r="G17" s="334"/>
    </row>
    <row r="18" spans="1:7" s="344" customFormat="1">
      <c r="A18" s="394"/>
      <c r="B18" s="405" t="s">
        <v>1120</v>
      </c>
      <c r="C18" s="403"/>
      <c r="D18" s="404"/>
      <c r="E18" s="403"/>
      <c r="F18" s="403"/>
      <c r="G18" s="403"/>
    </row>
    <row r="19" spans="1:7" s="344" customFormat="1" ht="30">
      <c r="A19" s="394"/>
      <c r="B19" s="405" t="s">
        <v>1119</v>
      </c>
      <c r="C19" s="403"/>
      <c r="D19" s="404"/>
      <c r="E19" s="403"/>
      <c r="F19" s="403"/>
      <c r="G19" s="403"/>
    </row>
    <row r="20" spans="1:7" s="344" customFormat="1" ht="30">
      <c r="A20" s="394"/>
      <c r="B20" s="405" t="s">
        <v>1118</v>
      </c>
      <c r="C20" s="403"/>
      <c r="D20" s="404"/>
      <c r="E20" s="403"/>
      <c r="F20" s="403"/>
      <c r="G20" s="403"/>
    </row>
    <row r="21" spans="1:7" s="344" customFormat="1">
      <c r="A21" s="394"/>
      <c r="B21" s="405" t="s">
        <v>1117</v>
      </c>
      <c r="C21" s="403"/>
      <c r="D21" s="404"/>
      <c r="E21" s="403"/>
      <c r="F21" s="403"/>
      <c r="G21" s="403"/>
    </row>
    <row r="22" spans="1:7" s="344" customFormat="1">
      <c r="A22" s="394"/>
      <c r="B22" s="405" t="s">
        <v>1059</v>
      </c>
      <c r="C22" s="403"/>
      <c r="D22" s="404"/>
      <c r="E22" s="403"/>
      <c r="F22" s="403"/>
      <c r="G22" s="403"/>
    </row>
    <row r="23" spans="1:7" s="344" customFormat="1">
      <c r="A23" s="394"/>
      <c r="B23" s="405" t="s">
        <v>1116</v>
      </c>
      <c r="C23" s="403"/>
      <c r="D23" s="404"/>
      <c r="E23" s="403"/>
      <c r="F23" s="403"/>
      <c r="G23" s="403"/>
    </row>
    <row r="24" spans="1:7" s="344" customFormat="1" ht="14.45" customHeight="1">
      <c r="A24" s="518" t="s">
        <v>1071</v>
      </c>
      <c r="B24" s="519"/>
      <c r="C24" s="334"/>
      <c r="D24" s="334"/>
      <c r="E24" s="334"/>
      <c r="F24" s="334"/>
      <c r="G24" s="334"/>
    </row>
    <row r="25" spans="1:7" s="344" customFormat="1">
      <c r="A25" s="406"/>
      <c r="B25" s="402" t="s">
        <v>1060</v>
      </c>
      <c r="C25" s="403"/>
      <c r="D25" s="404"/>
      <c r="E25" s="407"/>
      <c r="F25" s="403"/>
      <c r="G25" s="403"/>
    </row>
    <row r="26" spans="1:7" s="344" customFormat="1" ht="14.45" customHeight="1">
      <c r="A26" s="518" t="s">
        <v>1072</v>
      </c>
      <c r="B26" s="519"/>
      <c r="C26" s="334"/>
      <c r="D26" s="334"/>
      <c r="E26" s="334"/>
      <c r="F26" s="334"/>
      <c r="G26" s="334"/>
    </row>
    <row r="27" spans="1:7" s="344" customFormat="1">
      <c r="A27" s="394"/>
      <c r="B27" s="402" t="s">
        <v>1056</v>
      </c>
      <c r="C27" s="403"/>
      <c r="D27" s="404"/>
      <c r="E27" s="407"/>
      <c r="F27" s="403"/>
      <c r="G27" s="403"/>
    </row>
    <row r="28" spans="1:7" s="344" customFormat="1">
      <c r="A28" s="394"/>
      <c r="B28" s="402" t="s">
        <v>1057</v>
      </c>
      <c r="C28" s="403"/>
      <c r="D28" s="404"/>
      <c r="E28" s="407"/>
      <c r="F28" s="403"/>
      <c r="G28" s="403"/>
    </row>
    <row r="29" spans="1:7" s="344" customFormat="1">
      <c r="A29" s="394"/>
      <c r="B29" s="402" t="s">
        <v>1061</v>
      </c>
      <c r="C29" s="403"/>
      <c r="D29" s="404"/>
      <c r="E29" s="407"/>
      <c r="F29" s="403"/>
      <c r="G29" s="403"/>
    </row>
    <row r="30" spans="1:7" s="344" customFormat="1" ht="14.45" customHeight="1">
      <c r="A30" s="518" t="s">
        <v>1115</v>
      </c>
      <c r="B30" s="519"/>
      <c r="C30" s="334"/>
      <c r="D30" s="334"/>
      <c r="E30" s="334"/>
      <c r="F30" s="334"/>
      <c r="G30" s="334"/>
    </row>
    <row r="31" spans="1:7" s="344" customFormat="1">
      <c r="A31" s="406"/>
      <c r="B31" s="402" t="s">
        <v>1062</v>
      </c>
      <c r="C31" s="403"/>
      <c r="D31" s="404"/>
      <c r="E31" s="407"/>
      <c r="F31" s="403"/>
      <c r="G31" s="403"/>
    </row>
    <row r="32" spans="1:7" s="344" customFormat="1">
      <c r="A32" s="406"/>
      <c r="B32" s="402" t="s">
        <v>1063</v>
      </c>
      <c r="C32" s="403"/>
      <c r="D32" s="404"/>
      <c r="E32" s="407"/>
      <c r="F32" s="403"/>
      <c r="G32" s="403"/>
    </row>
    <row r="33" spans="1:7" s="344" customFormat="1">
      <c r="A33" s="408"/>
      <c r="B33" s="402" t="s">
        <v>1064</v>
      </c>
      <c r="C33" s="403"/>
      <c r="D33" s="404"/>
      <c r="E33" s="407"/>
      <c r="F33" s="403"/>
      <c r="G33" s="403"/>
    </row>
    <row r="34" spans="1:7" s="344" customFormat="1" ht="14.45" customHeight="1">
      <c r="A34" s="518" t="s">
        <v>1114</v>
      </c>
      <c r="B34" s="519"/>
      <c r="C34" s="334"/>
      <c r="D34" s="334"/>
      <c r="E34" s="334"/>
      <c r="F34" s="334"/>
      <c r="G34" s="334"/>
    </row>
    <row r="35" spans="1:7" s="344" customFormat="1" ht="14.45" customHeight="1">
      <c r="A35" s="518" t="s">
        <v>1113</v>
      </c>
      <c r="B35" s="519"/>
      <c r="C35" s="334"/>
      <c r="D35" s="334"/>
      <c r="E35" s="334"/>
      <c r="F35" s="334"/>
      <c r="G35" s="334"/>
    </row>
    <row r="36" spans="1:7" s="344" customFormat="1">
      <c r="A36" s="394"/>
      <c r="B36" s="402" t="s">
        <v>1112</v>
      </c>
      <c r="C36" s="403"/>
      <c r="D36" s="404"/>
      <c r="E36" s="407"/>
      <c r="F36" s="403"/>
      <c r="G36" s="403"/>
    </row>
    <row r="37" spans="1:7" s="344" customFormat="1">
      <c r="A37" s="394"/>
      <c r="B37" s="402" t="s">
        <v>1065</v>
      </c>
      <c r="C37" s="403"/>
      <c r="D37" s="404"/>
      <c r="E37" s="407"/>
      <c r="F37" s="403"/>
      <c r="G37" s="403"/>
    </row>
    <row r="38" spans="1:7" s="344" customFormat="1">
      <c r="A38" s="394"/>
      <c r="B38" s="402" t="s">
        <v>1066</v>
      </c>
      <c r="C38" s="403"/>
      <c r="D38" s="404"/>
      <c r="E38" s="407"/>
      <c r="F38" s="403"/>
      <c r="G38" s="403"/>
    </row>
    <row r="39" spans="1:7" s="344" customFormat="1" ht="30.75" customHeight="1">
      <c r="A39" s="520" t="s">
        <v>1111</v>
      </c>
      <c r="B39" s="521"/>
      <c r="C39" s="334"/>
      <c r="D39" s="334"/>
      <c r="E39" s="334"/>
      <c r="F39" s="334"/>
      <c r="G39" s="334"/>
    </row>
    <row r="40" spans="1:7" s="344" customFormat="1">
      <c r="A40" s="394"/>
      <c r="B40" s="402" t="s">
        <v>1110</v>
      </c>
      <c r="C40" s="403"/>
      <c r="D40" s="404"/>
      <c r="E40" s="407"/>
      <c r="F40" s="403"/>
      <c r="G40" s="403"/>
    </row>
    <row r="41" spans="1:7" s="344" customFormat="1">
      <c r="A41" s="394"/>
      <c r="B41" s="402" t="s">
        <v>1108</v>
      </c>
      <c r="C41" s="403"/>
      <c r="D41" s="404"/>
      <c r="E41" s="407"/>
      <c r="F41" s="403"/>
      <c r="G41" s="403"/>
    </row>
    <row r="42" spans="1:7" s="344" customFormat="1">
      <c r="A42" s="406"/>
      <c r="B42" s="402" t="s">
        <v>1020</v>
      </c>
      <c r="C42" s="403"/>
      <c r="D42" s="404"/>
      <c r="E42" s="407"/>
      <c r="F42" s="403"/>
      <c r="G42" s="403"/>
    </row>
    <row r="43" spans="1:7" s="344" customFormat="1" ht="14.45" customHeight="1">
      <c r="A43" s="518" t="s">
        <v>1073</v>
      </c>
      <c r="B43" s="519"/>
      <c r="C43" s="334"/>
      <c r="D43" s="334"/>
      <c r="E43" s="334"/>
      <c r="F43" s="334"/>
      <c r="G43" s="334"/>
    </row>
    <row r="44" spans="1:7" s="344" customFormat="1">
      <c r="A44" s="394"/>
      <c r="B44" s="402" t="s">
        <v>1110</v>
      </c>
      <c r="C44" s="403"/>
      <c r="D44" s="404"/>
      <c r="E44" s="407"/>
      <c r="F44" s="403"/>
      <c r="G44" s="403"/>
    </row>
    <row r="45" spans="1:7" s="344" customFormat="1">
      <c r="A45" s="394"/>
      <c r="B45" s="402" t="s">
        <v>1108</v>
      </c>
      <c r="C45" s="403"/>
      <c r="D45" s="404"/>
      <c r="E45" s="407"/>
      <c r="F45" s="403"/>
      <c r="G45" s="403"/>
    </row>
    <row r="46" spans="1:7" s="344" customFormat="1" ht="14.45" customHeight="1">
      <c r="A46" s="518" t="s">
        <v>1109</v>
      </c>
      <c r="B46" s="519"/>
      <c r="C46" s="334"/>
      <c r="D46" s="334"/>
      <c r="E46" s="334"/>
      <c r="F46" s="334"/>
      <c r="G46" s="334"/>
    </row>
    <row r="47" spans="1:7" s="344" customFormat="1">
      <c r="A47" s="394"/>
      <c r="B47" s="402" t="s">
        <v>1107</v>
      </c>
      <c r="C47" s="403"/>
      <c r="D47" s="404"/>
      <c r="E47" s="407"/>
      <c r="F47" s="403"/>
      <c r="G47" s="403"/>
    </row>
    <row r="48" spans="1:7" s="344" customFormat="1">
      <c r="A48" s="394"/>
      <c r="B48" s="402" t="s">
        <v>1106</v>
      </c>
      <c r="C48" s="403"/>
      <c r="D48" s="404"/>
      <c r="E48" s="407"/>
      <c r="F48" s="403"/>
      <c r="G48" s="403"/>
    </row>
    <row r="49" spans="1:7" s="344" customFormat="1" ht="14.45" customHeight="1">
      <c r="A49" s="518" t="s">
        <v>1074</v>
      </c>
      <c r="B49" s="519"/>
      <c r="C49" s="334"/>
      <c r="D49" s="334"/>
      <c r="E49" s="334"/>
      <c r="F49" s="334"/>
      <c r="G49" s="334"/>
    </row>
    <row r="50" spans="1:7" s="344" customFormat="1">
      <c r="A50" s="394"/>
      <c r="B50" s="402" t="s">
        <v>1104</v>
      </c>
      <c r="C50" s="403"/>
      <c r="D50" s="404"/>
      <c r="E50" s="407"/>
      <c r="F50" s="403"/>
      <c r="G50" s="403"/>
    </row>
    <row r="51" spans="1:7" s="344" customFormat="1">
      <c r="A51" s="408"/>
      <c r="B51" s="402" t="s">
        <v>1105</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theme="5" tint="-0.249977111117893"/>
  </sheetPr>
  <dimension ref="A1:DU156"/>
  <sheetViews>
    <sheetView showGridLines="0" zoomScale="82" zoomScaleNormal="82" workbookViewId="0">
      <selection activeCell="P11" sqref="P11:AC11"/>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61" t="s">
        <v>900</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3"/>
    </row>
    <row r="2" spans="1:125" ht="17.25" customHeight="1">
      <c r="A2" s="574" t="str">
        <f>'ESTIMACIÓN DE INGRESOS'!A2:C2</f>
        <v>Nombre Del Organismo: Sisterma Dif Municipal de Mazamitla, Jalisco</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6"/>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64" t="s">
        <v>563</v>
      </c>
      <c r="B4" s="565"/>
      <c r="C4" s="565"/>
      <c r="D4" s="565"/>
      <c r="E4" s="565"/>
      <c r="F4" s="565"/>
      <c r="G4" s="565"/>
      <c r="H4" s="565"/>
      <c r="I4" s="565"/>
      <c r="J4" s="565"/>
      <c r="K4" s="565"/>
      <c r="L4" s="565"/>
      <c r="M4" s="565"/>
      <c r="N4" s="565"/>
      <c r="O4" s="565"/>
      <c r="P4" s="565" t="s">
        <v>564</v>
      </c>
      <c r="Q4" s="565"/>
      <c r="R4" s="565"/>
      <c r="S4" s="565"/>
      <c r="T4" s="565"/>
      <c r="U4" s="565"/>
      <c r="V4" s="565"/>
      <c r="W4" s="565"/>
      <c r="X4" s="565"/>
      <c r="Y4" s="565"/>
      <c r="Z4" s="565"/>
      <c r="AA4" s="565"/>
      <c r="AB4" s="565"/>
      <c r="AC4" s="565"/>
      <c r="AD4" s="565" t="s">
        <v>30</v>
      </c>
      <c r="AE4" s="565"/>
      <c r="AF4" s="565"/>
      <c r="AG4" s="566" t="s">
        <v>568</v>
      </c>
      <c r="AH4" s="566"/>
      <c r="AI4" s="566"/>
      <c r="AJ4" s="567"/>
      <c r="AK4" s="553" t="s">
        <v>567</v>
      </c>
      <c r="AL4" s="554"/>
      <c r="AM4" s="554"/>
      <c r="AN4" s="554"/>
      <c r="AO4" s="554"/>
      <c r="AP4" s="554"/>
      <c r="AQ4" s="554"/>
      <c r="AR4" s="554"/>
      <c r="AS4" s="554"/>
      <c r="AT4" s="554"/>
      <c r="AU4" s="554"/>
      <c r="AV4" s="554"/>
      <c r="AW4" s="554"/>
      <c r="AX4" s="555"/>
      <c r="AY4" s="553">
        <v>131</v>
      </c>
      <c r="AZ4" s="554"/>
      <c r="BA4" s="554"/>
      <c r="BB4" s="554"/>
      <c r="BC4" s="554"/>
      <c r="BD4" s="554"/>
      <c r="BE4" s="554"/>
      <c r="BF4" s="555"/>
      <c r="BG4" s="553">
        <v>132</v>
      </c>
      <c r="BH4" s="554"/>
      <c r="BI4" s="554"/>
      <c r="BJ4" s="554"/>
      <c r="BK4" s="554"/>
      <c r="BL4" s="554"/>
      <c r="BM4" s="554"/>
      <c r="BN4" s="555"/>
      <c r="BO4" s="553">
        <v>132</v>
      </c>
      <c r="BP4" s="554"/>
      <c r="BQ4" s="554"/>
      <c r="BR4" s="554"/>
      <c r="BS4" s="554"/>
      <c r="BT4" s="554"/>
      <c r="BU4" s="554"/>
      <c r="BV4" s="555"/>
      <c r="BW4" s="553">
        <v>133</v>
      </c>
      <c r="BX4" s="554"/>
      <c r="BY4" s="554"/>
      <c r="BZ4" s="554"/>
      <c r="CA4" s="554"/>
      <c r="CB4" s="554"/>
      <c r="CC4" s="554"/>
      <c r="CD4" s="555"/>
      <c r="CE4" s="553">
        <v>134</v>
      </c>
      <c r="CF4" s="554"/>
      <c r="CG4" s="554"/>
      <c r="CH4" s="554"/>
      <c r="CI4" s="554"/>
      <c r="CJ4" s="554"/>
      <c r="CK4" s="554"/>
      <c r="CL4" s="554"/>
      <c r="CM4" s="555"/>
      <c r="CN4" s="568" t="s">
        <v>1126</v>
      </c>
      <c r="CO4" s="569"/>
      <c r="CP4" s="569"/>
      <c r="CQ4" s="569"/>
      <c r="CR4" s="569"/>
      <c r="CS4" s="569"/>
      <c r="CT4" s="569"/>
      <c r="CU4" s="570"/>
      <c r="CV4" s="568" t="s">
        <v>840</v>
      </c>
      <c r="CW4" s="569"/>
      <c r="CX4" s="569"/>
      <c r="CY4" s="569"/>
      <c r="CZ4" s="569"/>
      <c r="DA4" s="569"/>
      <c r="DB4" s="569"/>
      <c r="DC4" s="569"/>
      <c r="DD4" s="569"/>
      <c r="DE4" s="571"/>
    </row>
    <row r="5" spans="1:125" ht="12.75" customHeight="1">
      <c r="A5" s="564"/>
      <c r="B5" s="565"/>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6"/>
      <c r="AH5" s="566"/>
      <c r="AI5" s="566"/>
      <c r="AJ5" s="567"/>
      <c r="AK5" s="550" t="s">
        <v>565</v>
      </c>
      <c r="AL5" s="551"/>
      <c r="AM5" s="551"/>
      <c r="AN5" s="551"/>
      <c r="AO5" s="551"/>
      <c r="AP5" s="551"/>
      <c r="AQ5" s="551"/>
      <c r="AR5" s="551"/>
      <c r="AS5" s="551"/>
      <c r="AT5" s="551"/>
      <c r="AU5" s="551"/>
      <c r="AV5" s="551"/>
      <c r="AW5" s="551"/>
      <c r="AX5" s="552"/>
      <c r="AY5" s="542" t="s">
        <v>569</v>
      </c>
      <c r="AZ5" s="543"/>
      <c r="BA5" s="543"/>
      <c r="BB5" s="543"/>
      <c r="BC5" s="543"/>
      <c r="BD5" s="543"/>
      <c r="BE5" s="543"/>
      <c r="BF5" s="544"/>
      <c r="BG5" s="542" t="s">
        <v>841</v>
      </c>
      <c r="BH5" s="543"/>
      <c r="BI5" s="543"/>
      <c r="BJ5" s="543"/>
      <c r="BK5" s="543"/>
      <c r="BL5" s="543"/>
      <c r="BM5" s="543"/>
      <c r="BN5" s="544"/>
      <c r="BO5" s="542" t="s">
        <v>843</v>
      </c>
      <c r="BP5" s="543"/>
      <c r="BQ5" s="543"/>
      <c r="BR5" s="543"/>
      <c r="BS5" s="543"/>
      <c r="BT5" s="543"/>
      <c r="BU5" s="543"/>
      <c r="BV5" s="544"/>
      <c r="BW5" s="542" t="s">
        <v>839</v>
      </c>
      <c r="BX5" s="548"/>
      <c r="BY5" s="548"/>
      <c r="BZ5" s="548"/>
      <c r="CA5" s="548"/>
      <c r="CB5" s="548"/>
      <c r="CC5" s="548"/>
      <c r="CD5" s="549"/>
      <c r="CE5" s="556" t="s">
        <v>156</v>
      </c>
      <c r="CF5" s="548"/>
      <c r="CG5" s="548"/>
      <c r="CH5" s="548"/>
      <c r="CI5" s="548"/>
      <c r="CJ5" s="548"/>
      <c r="CK5" s="548"/>
      <c r="CL5" s="548"/>
      <c r="CM5" s="549"/>
      <c r="CN5" s="542"/>
      <c r="CO5" s="543"/>
      <c r="CP5" s="543"/>
      <c r="CQ5" s="543"/>
      <c r="CR5" s="543"/>
      <c r="CS5" s="543"/>
      <c r="CT5" s="543"/>
      <c r="CU5" s="544"/>
      <c r="CV5" s="542"/>
      <c r="CW5" s="543"/>
      <c r="CX5" s="543"/>
      <c r="CY5" s="543"/>
      <c r="CZ5" s="543"/>
      <c r="DA5" s="543"/>
      <c r="DB5" s="543"/>
      <c r="DC5" s="543"/>
      <c r="DD5" s="543"/>
      <c r="DE5" s="572"/>
    </row>
    <row r="6" spans="1:125" ht="44.25" customHeight="1">
      <c r="A6" s="564"/>
      <c r="B6" s="565"/>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6"/>
      <c r="AH6" s="566"/>
      <c r="AI6" s="566"/>
      <c r="AJ6" s="566"/>
      <c r="AK6" s="557" t="s">
        <v>566</v>
      </c>
      <c r="AL6" s="557"/>
      <c r="AM6" s="557"/>
      <c r="AN6" s="557"/>
      <c r="AO6" s="557"/>
      <c r="AP6" s="557"/>
      <c r="AQ6" s="557" t="s">
        <v>4</v>
      </c>
      <c r="AR6" s="557"/>
      <c r="AS6" s="557"/>
      <c r="AT6" s="557"/>
      <c r="AU6" s="557"/>
      <c r="AV6" s="557"/>
      <c r="AW6" s="557"/>
      <c r="AX6" s="557"/>
      <c r="AY6" s="558" t="s">
        <v>842</v>
      </c>
      <c r="AZ6" s="559"/>
      <c r="BA6" s="559"/>
      <c r="BB6" s="559"/>
      <c r="BC6" s="559"/>
      <c r="BD6" s="559"/>
      <c r="BE6" s="559"/>
      <c r="BF6" s="560"/>
      <c r="BG6" s="545"/>
      <c r="BH6" s="546"/>
      <c r="BI6" s="546"/>
      <c r="BJ6" s="546"/>
      <c r="BK6" s="546"/>
      <c r="BL6" s="546"/>
      <c r="BM6" s="546"/>
      <c r="BN6" s="547"/>
      <c r="BO6" s="545"/>
      <c r="BP6" s="546"/>
      <c r="BQ6" s="546"/>
      <c r="BR6" s="546"/>
      <c r="BS6" s="546"/>
      <c r="BT6" s="546"/>
      <c r="BU6" s="546"/>
      <c r="BV6" s="547"/>
      <c r="BW6" s="550"/>
      <c r="BX6" s="551"/>
      <c r="BY6" s="551"/>
      <c r="BZ6" s="551"/>
      <c r="CA6" s="551"/>
      <c r="CB6" s="551"/>
      <c r="CC6" s="551"/>
      <c r="CD6" s="552"/>
      <c r="CE6" s="550"/>
      <c r="CF6" s="551"/>
      <c r="CG6" s="551"/>
      <c r="CH6" s="551"/>
      <c r="CI6" s="551"/>
      <c r="CJ6" s="551"/>
      <c r="CK6" s="551"/>
      <c r="CL6" s="551"/>
      <c r="CM6" s="552"/>
      <c r="CN6" s="545"/>
      <c r="CO6" s="546"/>
      <c r="CP6" s="546"/>
      <c r="CQ6" s="546"/>
      <c r="CR6" s="546"/>
      <c r="CS6" s="546"/>
      <c r="CT6" s="546"/>
      <c r="CU6" s="547"/>
      <c r="CV6" s="545"/>
      <c r="CW6" s="546"/>
      <c r="CX6" s="546"/>
      <c r="CY6" s="546"/>
      <c r="CZ6" s="546"/>
      <c r="DA6" s="546"/>
      <c r="DB6" s="546"/>
      <c r="DC6" s="546"/>
      <c r="DD6" s="546"/>
      <c r="DE6" s="573"/>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77"/>
      <c r="AL7" s="577"/>
      <c r="AM7" s="577"/>
      <c r="AN7" s="577"/>
      <c r="AO7" s="577"/>
      <c r="AP7" s="577"/>
      <c r="AQ7" s="578"/>
      <c r="AR7" s="578"/>
      <c r="AS7" s="578"/>
      <c r="AT7" s="578"/>
      <c r="AU7" s="578"/>
      <c r="AV7" s="578"/>
      <c r="AW7" s="578"/>
      <c r="AX7" s="578"/>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79" t="s">
        <v>1139</v>
      </c>
      <c r="B8" s="580"/>
      <c r="C8" s="580"/>
      <c r="D8" s="580"/>
      <c r="E8" s="580"/>
      <c r="F8" s="580"/>
      <c r="G8" s="580"/>
      <c r="H8" s="580"/>
      <c r="I8" s="580"/>
      <c r="J8" s="580"/>
      <c r="K8" s="580"/>
      <c r="L8" s="580"/>
      <c r="M8" s="580"/>
      <c r="N8" s="580"/>
      <c r="O8" s="581"/>
      <c r="P8" s="530" t="s">
        <v>1146</v>
      </c>
      <c r="Q8" s="530"/>
      <c r="R8" s="530"/>
      <c r="S8" s="530"/>
      <c r="T8" s="530"/>
      <c r="U8" s="530"/>
      <c r="V8" s="530"/>
      <c r="W8" s="530"/>
      <c r="X8" s="530"/>
      <c r="Y8" s="530"/>
      <c r="Z8" s="530"/>
      <c r="AA8" s="530"/>
      <c r="AB8" s="530"/>
      <c r="AC8" s="530"/>
      <c r="AD8" s="531"/>
      <c r="AE8" s="531"/>
      <c r="AF8" s="531"/>
      <c r="AG8" s="532">
        <v>1</v>
      </c>
      <c r="AH8" s="532"/>
      <c r="AI8" s="532"/>
      <c r="AJ8" s="532"/>
      <c r="AK8" s="582">
        <v>7228.93</v>
      </c>
      <c r="AL8" s="582"/>
      <c r="AM8" s="582"/>
      <c r="AN8" s="582"/>
      <c r="AO8" s="582"/>
      <c r="AP8" s="582"/>
      <c r="AQ8" s="523">
        <f>AG8*AK8*12</f>
        <v>86747.16</v>
      </c>
      <c r="AR8" s="523"/>
      <c r="AS8" s="523"/>
      <c r="AT8" s="523"/>
      <c r="AU8" s="523"/>
      <c r="AV8" s="523"/>
      <c r="AW8" s="523"/>
      <c r="AX8" s="523"/>
      <c r="AY8" s="527"/>
      <c r="AZ8" s="527"/>
      <c r="BA8" s="527"/>
      <c r="BB8" s="527"/>
      <c r="BC8" s="527"/>
      <c r="BD8" s="527"/>
      <c r="BE8" s="527"/>
      <c r="BF8" s="527"/>
      <c r="BG8" s="527"/>
      <c r="BH8" s="527"/>
      <c r="BI8" s="527"/>
      <c r="BJ8" s="527"/>
      <c r="BK8" s="527"/>
      <c r="BL8" s="527"/>
      <c r="BM8" s="527"/>
      <c r="BN8" s="527"/>
      <c r="BO8" s="523">
        <f>AQ8/365*50</f>
        <v>11883.172602739727</v>
      </c>
      <c r="BP8" s="523"/>
      <c r="BQ8" s="523"/>
      <c r="BR8" s="523"/>
      <c r="BS8" s="523"/>
      <c r="BT8" s="523"/>
      <c r="BU8" s="523"/>
      <c r="BV8" s="523"/>
      <c r="BW8" s="527"/>
      <c r="BX8" s="527"/>
      <c r="BY8" s="527"/>
      <c r="BZ8" s="527"/>
      <c r="CA8" s="527"/>
      <c r="CB8" s="527"/>
      <c r="CC8" s="527"/>
      <c r="CD8" s="527"/>
      <c r="CE8" s="527"/>
      <c r="CF8" s="527"/>
      <c r="CG8" s="527"/>
      <c r="CH8" s="527"/>
      <c r="CI8" s="527"/>
      <c r="CJ8" s="527"/>
      <c r="CK8" s="527"/>
      <c r="CL8" s="527"/>
      <c r="CM8" s="527"/>
      <c r="CN8" s="527"/>
      <c r="CO8" s="527"/>
      <c r="CP8" s="527"/>
      <c r="CQ8" s="527"/>
      <c r="CR8" s="527"/>
      <c r="CS8" s="527"/>
      <c r="CT8" s="527"/>
      <c r="CU8" s="527"/>
      <c r="CV8" s="523">
        <f>SUM(AQ8:CU8)</f>
        <v>98630.332602739727</v>
      </c>
      <c r="CW8" s="523"/>
      <c r="CX8" s="523"/>
      <c r="CY8" s="523"/>
      <c r="CZ8" s="523"/>
      <c r="DA8" s="523"/>
      <c r="DB8" s="523"/>
      <c r="DC8" s="523"/>
      <c r="DD8" s="523"/>
      <c r="DE8" s="524"/>
    </row>
    <row r="9" spans="1:125" s="2" customFormat="1" ht="23.25" customHeight="1">
      <c r="A9" s="579" t="s">
        <v>1139</v>
      </c>
      <c r="B9" s="580"/>
      <c r="C9" s="580"/>
      <c r="D9" s="580"/>
      <c r="E9" s="580"/>
      <c r="F9" s="580"/>
      <c r="G9" s="580"/>
      <c r="H9" s="580"/>
      <c r="I9" s="580"/>
      <c r="J9" s="580"/>
      <c r="K9" s="580"/>
      <c r="L9" s="580"/>
      <c r="M9" s="580"/>
      <c r="N9" s="580"/>
      <c r="O9" s="581"/>
      <c r="P9" s="530" t="s">
        <v>1146</v>
      </c>
      <c r="Q9" s="530"/>
      <c r="R9" s="530"/>
      <c r="S9" s="530"/>
      <c r="T9" s="530"/>
      <c r="U9" s="530"/>
      <c r="V9" s="530"/>
      <c r="W9" s="530"/>
      <c r="X9" s="530"/>
      <c r="Y9" s="530"/>
      <c r="Z9" s="530"/>
      <c r="AA9" s="530"/>
      <c r="AB9" s="530"/>
      <c r="AC9" s="530"/>
      <c r="AD9" s="531"/>
      <c r="AE9" s="531"/>
      <c r="AF9" s="531"/>
      <c r="AG9" s="532">
        <v>1</v>
      </c>
      <c r="AH9" s="532"/>
      <c r="AI9" s="532"/>
      <c r="AJ9" s="532"/>
      <c r="AK9" s="533">
        <v>7228.93</v>
      </c>
      <c r="AL9" s="534"/>
      <c r="AM9" s="534"/>
      <c r="AN9" s="534"/>
      <c r="AO9" s="534"/>
      <c r="AP9" s="535"/>
      <c r="AQ9" s="523">
        <f>AG9*AK9*12</f>
        <v>86747.16</v>
      </c>
      <c r="AR9" s="523"/>
      <c r="AS9" s="523"/>
      <c r="AT9" s="523"/>
      <c r="AU9" s="523"/>
      <c r="AV9" s="523"/>
      <c r="AW9" s="523"/>
      <c r="AX9" s="523"/>
      <c r="AY9" s="536"/>
      <c r="AZ9" s="537"/>
      <c r="BA9" s="537"/>
      <c r="BB9" s="537"/>
      <c r="BC9" s="537"/>
      <c r="BD9" s="537"/>
      <c r="BE9" s="537"/>
      <c r="BF9" s="538"/>
      <c r="BG9" s="527"/>
      <c r="BH9" s="527"/>
      <c r="BI9" s="527"/>
      <c r="BJ9" s="527"/>
      <c r="BK9" s="527"/>
      <c r="BL9" s="527"/>
      <c r="BM9" s="527"/>
      <c r="BN9" s="527"/>
      <c r="BO9" s="539">
        <f t="shared" ref="BO9:BO66" si="0">AQ9/365*50</f>
        <v>11883.172602739727</v>
      </c>
      <c r="BP9" s="540"/>
      <c r="BQ9" s="540"/>
      <c r="BR9" s="540"/>
      <c r="BS9" s="540"/>
      <c r="BT9" s="540"/>
      <c r="BU9" s="540"/>
      <c r="BV9" s="541"/>
      <c r="BW9" s="527"/>
      <c r="BX9" s="527"/>
      <c r="BY9" s="527"/>
      <c r="BZ9" s="527"/>
      <c r="CA9" s="527"/>
      <c r="CB9" s="527"/>
      <c r="CC9" s="527"/>
      <c r="CD9" s="527"/>
      <c r="CE9" s="527"/>
      <c r="CF9" s="527"/>
      <c r="CG9" s="527"/>
      <c r="CH9" s="527"/>
      <c r="CI9" s="527"/>
      <c r="CJ9" s="527"/>
      <c r="CK9" s="527"/>
      <c r="CL9" s="527"/>
      <c r="CM9" s="527"/>
      <c r="CN9" s="527"/>
      <c r="CO9" s="527"/>
      <c r="CP9" s="527"/>
      <c r="CQ9" s="527"/>
      <c r="CR9" s="527"/>
      <c r="CS9" s="527"/>
      <c r="CT9" s="527"/>
      <c r="CU9" s="527"/>
      <c r="CV9" s="523">
        <f t="shared" ref="CV9:CV66" si="1">SUM(AQ9:CU9)</f>
        <v>98630.332602739727</v>
      </c>
      <c r="CW9" s="523"/>
      <c r="CX9" s="523"/>
      <c r="CY9" s="523"/>
      <c r="CZ9" s="523"/>
      <c r="DA9" s="523"/>
      <c r="DB9" s="523"/>
      <c r="DC9" s="523"/>
      <c r="DD9" s="523"/>
      <c r="DE9" s="524"/>
      <c r="DU9" s="46"/>
    </row>
    <row r="10" spans="1:125" s="2" customFormat="1" ht="23.25" customHeight="1">
      <c r="A10" s="579" t="s">
        <v>1140</v>
      </c>
      <c r="B10" s="580"/>
      <c r="C10" s="580"/>
      <c r="D10" s="580"/>
      <c r="E10" s="580"/>
      <c r="F10" s="580"/>
      <c r="G10" s="580"/>
      <c r="H10" s="580"/>
      <c r="I10" s="580"/>
      <c r="J10" s="580"/>
      <c r="K10" s="580"/>
      <c r="L10" s="580"/>
      <c r="M10" s="580"/>
      <c r="N10" s="580"/>
      <c r="O10" s="581"/>
      <c r="P10" s="530" t="s">
        <v>1146</v>
      </c>
      <c r="Q10" s="530"/>
      <c r="R10" s="530"/>
      <c r="S10" s="530"/>
      <c r="T10" s="530"/>
      <c r="U10" s="530"/>
      <c r="V10" s="530"/>
      <c r="W10" s="530"/>
      <c r="X10" s="530"/>
      <c r="Y10" s="530"/>
      <c r="Z10" s="530"/>
      <c r="AA10" s="530"/>
      <c r="AB10" s="530"/>
      <c r="AC10" s="530"/>
      <c r="AD10" s="531"/>
      <c r="AE10" s="531"/>
      <c r="AF10" s="531"/>
      <c r="AG10" s="532">
        <v>1</v>
      </c>
      <c r="AH10" s="532"/>
      <c r="AI10" s="532"/>
      <c r="AJ10" s="532"/>
      <c r="AK10" s="533">
        <v>4747.3599999999997</v>
      </c>
      <c r="AL10" s="534"/>
      <c r="AM10" s="534"/>
      <c r="AN10" s="534"/>
      <c r="AO10" s="534"/>
      <c r="AP10" s="535"/>
      <c r="AQ10" s="523">
        <f t="shared" ref="AQ10:AQ66" si="2">AG10*AK10*12</f>
        <v>56968.319999999992</v>
      </c>
      <c r="AR10" s="523"/>
      <c r="AS10" s="523"/>
      <c r="AT10" s="523"/>
      <c r="AU10" s="523"/>
      <c r="AV10" s="523"/>
      <c r="AW10" s="523"/>
      <c r="AX10" s="523"/>
      <c r="AY10" s="536"/>
      <c r="AZ10" s="537"/>
      <c r="BA10" s="537"/>
      <c r="BB10" s="537"/>
      <c r="BC10" s="537"/>
      <c r="BD10" s="537"/>
      <c r="BE10" s="537"/>
      <c r="BF10" s="538"/>
      <c r="BG10" s="527"/>
      <c r="BH10" s="527"/>
      <c r="BI10" s="527"/>
      <c r="BJ10" s="527"/>
      <c r="BK10" s="527"/>
      <c r="BL10" s="527"/>
      <c r="BM10" s="527"/>
      <c r="BN10" s="527"/>
      <c r="BO10" s="539">
        <f t="shared" si="0"/>
        <v>7803.8794520547935</v>
      </c>
      <c r="BP10" s="540"/>
      <c r="BQ10" s="540"/>
      <c r="BR10" s="540"/>
      <c r="BS10" s="540"/>
      <c r="BT10" s="540"/>
      <c r="BU10" s="540"/>
      <c r="BV10" s="541"/>
      <c r="BW10" s="527"/>
      <c r="BX10" s="527"/>
      <c r="BY10" s="527"/>
      <c r="BZ10" s="527"/>
      <c r="CA10" s="527"/>
      <c r="CB10" s="527"/>
      <c r="CC10" s="527"/>
      <c r="CD10" s="527"/>
      <c r="CE10" s="527"/>
      <c r="CF10" s="527"/>
      <c r="CG10" s="527"/>
      <c r="CH10" s="527"/>
      <c r="CI10" s="527"/>
      <c r="CJ10" s="527"/>
      <c r="CK10" s="527"/>
      <c r="CL10" s="527"/>
      <c r="CM10" s="527"/>
      <c r="CN10" s="527"/>
      <c r="CO10" s="527"/>
      <c r="CP10" s="527"/>
      <c r="CQ10" s="527"/>
      <c r="CR10" s="527"/>
      <c r="CS10" s="527"/>
      <c r="CT10" s="527"/>
      <c r="CU10" s="527"/>
      <c r="CV10" s="523">
        <f t="shared" si="1"/>
        <v>64772.199452054789</v>
      </c>
      <c r="CW10" s="523"/>
      <c r="CX10" s="523"/>
      <c r="CY10" s="523"/>
      <c r="CZ10" s="523"/>
      <c r="DA10" s="523"/>
      <c r="DB10" s="523"/>
      <c r="DC10" s="523"/>
      <c r="DD10" s="523"/>
      <c r="DE10" s="524"/>
      <c r="DU10" s="46"/>
    </row>
    <row r="11" spans="1:125" s="2" customFormat="1" ht="23.25" customHeight="1">
      <c r="A11" s="579" t="s">
        <v>1138</v>
      </c>
      <c r="B11" s="580"/>
      <c r="C11" s="580"/>
      <c r="D11" s="580"/>
      <c r="E11" s="580"/>
      <c r="F11" s="580"/>
      <c r="G11" s="580"/>
      <c r="H11" s="580"/>
      <c r="I11" s="580"/>
      <c r="J11" s="580"/>
      <c r="K11" s="580"/>
      <c r="L11" s="580"/>
      <c r="M11" s="580"/>
      <c r="N11" s="580"/>
      <c r="O11" s="581"/>
      <c r="P11" s="589" t="s">
        <v>1146</v>
      </c>
      <c r="Q11" s="589"/>
      <c r="R11" s="589"/>
      <c r="S11" s="589"/>
      <c r="T11" s="589"/>
      <c r="U11" s="589"/>
      <c r="V11" s="589"/>
      <c r="W11" s="589"/>
      <c r="X11" s="589"/>
      <c r="Y11" s="589"/>
      <c r="Z11" s="589"/>
      <c r="AA11" s="589"/>
      <c r="AB11" s="589"/>
      <c r="AC11" s="589"/>
      <c r="AD11" s="531"/>
      <c r="AE11" s="531"/>
      <c r="AF11" s="531"/>
      <c r="AG11" s="532">
        <v>1</v>
      </c>
      <c r="AH11" s="532"/>
      <c r="AI11" s="532"/>
      <c r="AJ11" s="532"/>
      <c r="AK11" s="533">
        <v>7228.93</v>
      </c>
      <c r="AL11" s="534"/>
      <c r="AM11" s="534"/>
      <c r="AN11" s="534"/>
      <c r="AO11" s="534"/>
      <c r="AP11" s="535"/>
      <c r="AQ11" s="523">
        <f>AG11*AK11*12</f>
        <v>86747.16</v>
      </c>
      <c r="AR11" s="523"/>
      <c r="AS11" s="523"/>
      <c r="AT11" s="523"/>
      <c r="AU11" s="523"/>
      <c r="AV11" s="523"/>
      <c r="AW11" s="523"/>
      <c r="AX11" s="523"/>
      <c r="AY11" s="536"/>
      <c r="AZ11" s="537"/>
      <c r="BA11" s="537"/>
      <c r="BB11" s="537"/>
      <c r="BC11" s="537"/>
      <c r="BD11" s="537"/>
      <c r="BE11" s="537"/>
      <c r="BF11" s="538"/>
      <c r="BG11" s="527"/>
      <c r="BH11" s="527"/>
      <c r="BI11" s="527"/>
      <c r="BJ11" s="527"/>
      <c r="BK11" s="527"/>
      <c r="BL11" s="527"/>
      <c r="BM11" s="527"/>
      <c r="BN11" s="527"/>
      <c r="BO11" s="539">
        <f>AQ11/365*50</f>
        <v>11883.172602739727</v>
      </c>
      <c r="BP11" s="540"/>
      <c r="BQ11" s="540"/>
      <c r="BR11" s="540"/>
      <c r="BS11" s="540"/>
      <c r="BT11" s="540"/>
      <c r="BU11" s="540"/>
      <c r="BV11" s="541"/>
      <c r="BW11" s="527"/>
      <c r="BX11" s="527"/>
      <c r="BY11" s="527"/>
      <c r="BZ11" s="527"/>
      <c r="CA11" s="527"/>
      <c r="CB11" s="527"/>
      <c r="CC11" s="527"/>
      <c r="CD11" s="527"/>
      <c r="CE11" s="527"/>
      <c r="CF11" s="527"/>
      <c r="CG11" s="527"/>
      <c r="CH11" s="527"/>
      <c r="CI11" s="527"/>
      <c r="CJ11" s="527"/>
      <c r="CK11" s="527"/>
      <c r="CL11" s="527"/>
      <c r="CM11" s="527"/>
      <c r="CN11" s="527"/>
      <c r="CO11" s="527"/>
      <c r="CP11" s="527"/>
      <c r="CQ11" s="527"/>
      <c r="CR11" s="527"/>
      <c r="CS11" s="527"/>
      <c r="CT11" s="527"/>
      <c r="CU11" s="527"/>
      <c r="CV11" s="523">
        <f>SUM(AQ11:CU11)</f>
        <v>98630.332602739727</v>
      </c>
      <c r="CW11" s="523"/>
      <c r="CX11" s="523"/>
      <c r="CY11" s="523"/>
      <c r="CZ11" s="523"/>
      <c r="DA11" s="523"/>
      <c r="DB11" s="523"/>
      <c r="DC11" s="523"/>
      <c r="DD11" s="523"/>
      <c r="DE11" s="524"/>
    </row>
    <row r="12" spans="1:125" s="2" customFormat="1" ht="23.25" customHeight="1">
      <c r="A12" s="579" t="s">
        <v>1141</v>
      </c>
      <c r="B12" s="580"/>
      <c r="C12" s="580"/>
      <c r="D12" s="580"/>
      <c r="E12" s="580"/>
      <c r="F12" s="580"/>
      <c r="G12" s="580"/>
      <c r="H12" s="580"/>
      <c r="I12" s="580"/>
      <c r="J12" s="580"/>
      <c r="K12" s="580"/>
      <c r="L12" s="580"/>
      <c r="M12" s="580"/>
      <c r="N12" s="580"/>
      <c r="O12" s="581"/>
      <c r="P12" s="530" t="s">
        <v>1143</v>
      </c>
      <c r="Q12" s="530"/>
      <c r="R12" s="530"/>
      <c r="S12" s="530"/>
      <c r="T12" s="530"/>
      <c r="U12" s="530"/>
      <c r="V12" s="530"/>
      <c r="W12" s="530"/>
      <c r="X12" s="530"/>
      <c r="Y12" s="530"/>
      <c r="Z12" s="530"/>
      <c r="AA12" s="530"/>
      <c r="AB12" s="530"/>
      <c r="AC12" s="530"/>
      <c r="AD12" s="531"/>
      <c r="AE12" s="531"/>
      <c r="AF12" s="531"/>
      <c r="AG12" s="532">
        <v>1</v>
      </c>
      <c r="AH12" s="532"/>
      <c r="AI12" s="532"/>
      <c r="AJ12" s="532"/>
      <c r="AK12" s="533">
        <v>5513.44</v>
      </c>
      <c r="AL12" s="534"/>
      <c r="AM12" s="534"/>
      <c r="AN12" s="534"/>
      <c r="AO12" s="534"/>
      <c r="AP12" s="535"/>
      <c r="AQ12" s="523">
        <f t="shared" si="2"/>
        <v>66161.279999999999</v>
      </c>
      <c r="AR12" s="523"/>
      <c r="AS12" s="523"/>
      <c r="AT12" s="523"/>
      <c r="AU12" s="523"/>
      <c r="AV12" s="523"/>
      <c r="AW12" s="523"/>
      <c r="AX12" s="523"/>
      <c r="AY12" s="583"/>
      <c r="AZ12" s="584"/>
      <c r="BA12" s="584"/>
      <c r="BB12" s="584"/>
      <c r="BC12" s="584"/>
      <c r="BD12" s="584"/>
      <c r="BE12" s="584"/>
      <c r="BF12" s="585"/>
      <c r="BG12" s="527"/>
      <c r="BH12" s="527"/>
      <c r="BI12" s="527"/>
      <c r="BJ12" s="527"/>
      <c r="BK12" s="527"/>
      <c r="BL12" s="527"/>
      <c r="BM12" s="527"/>
      <c r="BN12" s="527"/>
      <c r="BO12" s="539">
        <f t="shared" si="0"/>
        <v>9063.1890410958895</v>
      </c>
      <c r="BP12" s="540"/>
      <c r="BQ12" s="540"/>
      <c r="BR12" s="540"/>
      <c r="BS12" s="540"/>
      <c r="BT12" s="540"/>
      <c r="BU12" s="540"/>
      <c r="BV12" s="541"/>
      <c r="BW12" s="527"/>
      <c r="BX12" s="527"/>
      <c r="BY12" s="527"/>
      <c r="BZ12" s="527"/>
      <c r="CA12" s="527"/>
      <c r="CB12" s="527"/>
      <c r="CC12" s="527"/>
      <c r="CD12" s="527"/>
      <c r="CE12" s="527"/>
      <c r="CF12" s="527"/>
      <c r="CG12" s="527"/>
      <c r="CH12" s="527"/>
      <c r="CI12" s="527"/>
      <c r="CJ12" s="527"/>
      <c r="CK12" s="527"/>
      <c r="CL12" s="527"/>
      <c r="CM12" s="527"/>
      <c r="CN12" s="527"/>
      <c r="CO12" s="527"/>
      <c r="CP12" s="527"/>
      <c r="CQ12" s="527"/>
      <c r="CR12" s="527"/>
      <c r="CS12" s="527"/>
      <c r="CT12" s="527"/>
      <c r="CU12" s="527"/>
      <c r="CV12" s="523">
        <f t="shared" si="1"/>
        <v>75224.469041095886</v>
      </c>
      <c r="CW12" s="523"/>
      <c r="CX12" s="523"/>
      <c r="CY12" s="523"/>
      <c r="CZ12" s="523"/>
      <c r="DA12" s="523"/>
      <c r="DB12" s="523"/>
      <c r="DC12" s="523"/>
      <c r="DD12" s="523"/>
      <c r="DE12" s="524"/>
      <c r="DU12" s="47"/>
    </row>
    <row r="13" spans="1:125" s="2" customFormat="1" ht="23.25" customHeight="1">
      <c r="A13" s="579" t="s">
        <v>1140</v>
      </c>
      <c r="B13" s="580"/>
      <c r="C13" s="580"/>
      <c r="D13" s="580"/>
      <c r="E13" s="580"/>
      <c r="F13" s="580"/>
      <c r="G13" s="580"/>
      <c r="H13" s="580"/>
      <c r="I13" s="580"/>
      <c r="J13" s="580"/>
      <c r="K13" s="580"/>
      <c r="L13" s="580"/>
      <c r="M13" s="580"/>
      <c r="N13" s="580"/>
      <c r="O13" s="581"/>
      <c r="P13" s="530" t="s">
        <v>1143</v>
      </c>
      <c r="Q13" s="530"/>
      <c r="R13" s="530"/>
      <c r="S13" s="530"/>
      <c r="T13" s="530"/>
      <c r="U13" s="530"/>
      <c r="V13" s="530"/>
      <c r="W13" s="530"/>
      <c r="X13" s="530"/>
      <c r="Y13" s="530"/>
      <c r="Z13" s="530"/>
      <c r="AA13" s="530"/>
      <c r="AB13" s="530"/>
      <c r="AC13" s="530"/>
      <c r="AD13" s="531"/>
      <c r="AE13" s="531"/>
      <c r="AF13" s="531"/>
      <c r="AG13" s="532">
        <v>1</v>
      </c>
      <c r="AH13" s="532"/>
      <c r="AI13" s="532"/>
      <c r="AJ13" s="532"/>
      <c r="AK13" s="533">
        <v>7228.93</v>
      </c>
      <c r="AL13" s="534"/>
      <c r="AM13" s="534"/>
      <c r="AN13" s="534"/>
      <c r="AO13" s="534"/>
      <c r="AP13" s="535"/>
      <c r="AQ13" s="523">
        <f>AG13*AK13*12</f>
        <v>86747.16</v>
      </c>
      <c r="AR13" s="523"/>
      <c r="AS13" s="523"/>
      <c r="AT13" s="523"/>
      <c r="AU13" s="523"/>
      <c r="AV13" s="523"/>
      <c r="AW13" s="523"/>
      <c r="AX13" s="523"/>
      <c r="AY13" s="586"/>
      <c r="AZ13" s="587"/>
      <c r="BA13" s="587"/>
      <c r="BB13" s="587"/>
      <c r="BC13" s="587"/>
      <c r="BD13" s="587"/>
      <c r="BE13" s="587"/>
      <c r="BF13" s="588"/>
      <c r="BG13" s="527"/>
      <c r="BH13" s="527"/>
      <c r="BI13" s="527"/>
      <c r="BJ13" s="527"/>
      <c r="BK13" s="527"/>
      <c r="BL13" s="527"/>
      <c r="BM13" s="527"/>
      <c r="BN13" s="527"/>
      <c r="BO13" s="539">
        <f>AQ13/365*50</f>
        <v>11883.172602739727</v>
      </c>
      <c r="BP13" s="540"/>
      <c r="BQ13" s="540"/>
      <c r="BR13" s="540"/>
      <c r="BS13" s="540"/>
      <c r="BT13" s="540"/>
      <c r="BU13" s="540"/>
      <c r="BV13" s="541"/>
      <c r="BW13" s="527"/>
      <c r="BX13" s="527"/>
      <c r="BY13" s="527"/>
      <c r="BZ13" s="527"/>
      <c r="CA13" s="527"/>
      <c r="CB13" s="527"/>
      <c r="CC13" s="527"/>
      <c r="CD13" s="527"/>
      <c r="CE13" s="527"/>
      <c r="CF13" s="527"/>
      <c r="CG13" s="527"/>
      <c r="CH13" s="527"/>
      <c r="CI13" s="527"/>
      <c r="CJ13" s="527"/>
      <c r="CK13" s="527"/>
      <c r="CL13" s="527"/>
      <c r="CM13" s="527"/>
      <c r="CN13" s="527"/>
      <c r="CO13" s="527"/>
      <c r="CP13" s="527"/>
      <c r="CQ13" s="527"/>
      <c r="CR13" s="527"/>
      <c r="CS13" s="527"/>
      <c r="CT13" s="527"/>
      <c r="CU13" s="527"/>
      <c r="CV13" s="523">
        <f>SUM(AQ13:CU13)</f>
        <v>98630.332602739727</v>
      </c>
      <c r="CW13" s="523"/>
      <c r="CX13" s="523"/>
      <c r="CY13" s="523"/>
      <c r="CZ13" s="523"/>
      <c r="DA13" s="523"/>
      <c r="DB13" s="523"/>
      <c r="DC13" s="523"/>
      <c r="DD13" s="523"/>
      <c r="DE13" s="524"/>
    </row>
    <row r="14" spans="1:125" s="2" customFormat="1" ht="23.25" customHeight="1">
      <c r="A14" s="579" t="s">
        <v>1141</v>
      </c>
      <c r="B14" s="580"/>
      <c r="C14" s="580"/>
      <c r="D14" s="580"/>
      <c r="E14" s="580"/>
      <c r="F14" s="580"/>
      <c r="G14" s="580"/>
      <c r="H14" s="580"/>
      <c r="I14" s="580"/>
      <c r="J14" s="580"/>
      <c r="K14" s="580"/>
      <c r="L14" s="580"/>
      <c r="M14" s="580"/>
      <c r="N14" s="580"/>
      <c r="O14" s="581"/>
      <c r="P14" s="530" t="s">
        <v>1143</v>
      </c>
      <c r="Q14" s="530"/>
      <c r="R14" s="530"/>
      <c r="S14" s="530"/>
      <c r="T14" s="530"/>
      <c r="U14" s="530"/>
      <c r="V14" s="530"/>
      <c r="W14" s="530"/>
      <c r="X14" s="530"/>
      <c r="Y14" s="530"/>
      <c r="Z14" s="530"/>
      <c r="AA14" s="530"/>
      <c r="AB14" s="530"/>
      <c r="AC14" s="530"/>
      <c r="AD14" s="531"/>
      <c r="AE14" s="531"/>
      <c r="AF14" s="531"/>
      <c r="AG14" s="532">
        <v>1</v>
      </c>
      <c r="AH14" s="532"/>
      <c r="AI14" s="532"/>
      <c r="AJ14" s="532"/>
      <c r="AK14" s="533">
        <v>5513.44</v>
      </c>
      <c r="AL14" s="534"/>
      <c r="AM14" s="534"/>
      <c r="AN14" s="534"/>
      <c r="AO14" s="534"/>
      <c r="AP14" s="535"/>
      <c r="AQ14" s="523">
        <f t="shared" si="2"/>
        <v>66161.279999999999</v>
      </c>
      <c r="AR14" s="523"/>
      <c r="AS14" s="523"/>
      <c r="AT14" s="523"/>
      <c r="AU14" s="523"/>
      <c r="AV14" s="523"/>
      <c r="AW14" s="523"/>
      <c r="AX14" s="523"/>
      <c r="AY14" s="586"/>
      <c r="AZ14" s="587"/>
      <c r="BA14" s="587"/>
      <c r="BB14" s="587"/>
      <c r="BC14" s="587"/>
      <c r="BD14" s="587"/>
      <c r="BE14" s="587"/>
      <c r="BF14" s="588"/>
      <c r="BG14" s="527"/>
      <c r="BH14" s="527"/>
      <c r="BI14" s="527"/>
      <c r="BJ14" s="527"/>
      <c r="BK14" s="527"/>
      <c r="BL14" s="527"/>
      <c r="BM14" s="527"/>
      <c r="BN14" s="527"/>
      <c r="BO14" s="539">
        <f t="shared" si="0"/>
        <v>9063.1890410958895</v>
      </c>
      <c r="BP14" s="540"/>
      <c r="BQ14" s="540"/>
      <c r="BR14" s="540"/>
      <c r="BS14" s="540"/>
      <c r="BT14" s="540"/>
      <c r="BU14" s="540"/>
      <c r="BV14" s="541"/>
      <c r="BW14" s="527"/>
      <c r="BX14" s="527"/>
      <c r="BY14" s="527"/>
      <c r="BZ14" s="527"/>
      <c r="CA14" s="527"/>
      <c r="CB14" s="527"/>
      <c r="CC14" s="527"/>
      <c r="CD14" s="527"/>
      <c r="CE14" s="527"/>
      <c r="CF14" s="527"/>
      <c r="CG14" s="527"/>
      <c r="CH14" s="527"/>
      <c r="CI14" s="527"/>
      <c r="CJ14" s="527"/>
      <c r="CK14" s="527"/>
      <c r="CL14" s="527"/>
      <c r="CM14" s="527"/>
      <c r="CN14" s="527"/>
      <c r="CO14" s="527"/>
      <c r="CP14" s="527"/>
      <c r="CQ14" s="527"/>
      <c r="CR14" s="527"/>
      <c r="CS14" s="527"/>
      <c r="CT14" s="527"/>
      <c r="CU14" s="527"/>
      <c r="CV14" s="523">
        <f t="shared" si="1"/>
        <v>75224.469041095886</v>
      </c>
      <c r="CW14" s="523"/>
      <c r="CX14" s="523"/>
      <c r="CY14" s="523"/>
      <c r="CZ14" s="523"/>
      <c r="DA14" s="523"/>
      <c r="DB14" s="523"/>
      <c r="DC14" s="523"/>
      <c r="DD14" s="523"/>
      <c r="DE14" s="524"/>
    </row>
    <row r="15" spans="1:125" s="2" customFormat="1" ht="23.25" customHeight="1">
      <c r="A15" s="579" t="s">
        <v>1140</v>
      </c>
      <c r="B15" s="580"/>
      <c r="C15" s="580"/>
      <c r="D15" s="580"/>
      <c r="E15" s="580"/>
      <c r="F15" s="580"/>
      <c r="G15" s="580"/>
      <c r="H15" s="580"/>
      <c r="I15" s="580"/>
      <c r="J15" s="580"/>
      <c r="K15" s="580"/>
      <c r="L15" s="580"/>
      <c r="M15" s="580"/>
      <c r="N15" s="580"/>
      <c r="O15" s="581"/>
      <c r="P15" s="589" t="s">
        <v>1143</v>
      </c>
      <c r="Q15" s="589"/>
      <c r="R15" s="589"/>
      <c r="S15" s="589"/>
      <c r="T15" s="589"/>
      <c r="U15" s="589"/>
      <c r="V15" s="589"/>
      <c r="W15" s="589"/>
      <c r="X15" s="589"/>
      <c r="Y15" s="589"/>
      <c r="Z15" s="589"/>
      <c r="AA15" s="589"/>
      <c r="AB15" s="589"/>
      <c r="AC15" s="589"/>
      <c r="AD15" s="531"/>
      <c r="AE15" s="531"/>
      <c r="AF15" s="531"/>
      <c r="AG15" s="532">
        <v>1</v>
      </c>
      <c r="AH15" s="532"/>
      <c r="AI15" s="532"/>
      <c r="AJ15" s="532"/>
      <c r="AK15" s="533">
        <v>7228.93</v>
      </c>
      <c r="AL15" s="534"/>
      <c r="AM15" s="534"/>
      <c r="AN15" s="534"/>
      <c r="AO15" s="534"/>
      <c r="AP15" s="535"/>
      <c r="AQ15" s="523">
        <f t="shared" si="2"/>
        <v>86747.16</v>
      </c>
      <c r="AR15" s="523"/>
      <c r="AS15" s="523"/>
      <c r="AT15" s="523"/>
      <c r="AU15" s="523"/>
      <c r="AV15" s="523"/>
      <c r="AW15" s="523"/>
      <c r="AX15" s="523"/>
      <c r="AY15" s="536"/>
      <c r="AZ15" s="537"/>
      <c r="BA15" s="537"/>
      <c r="BB15" s="537"/>
      <c r="BC15" s="537"/>
      <c r="BD15" s="537"/>
      <c r="BE15" s="537"/>
      <c r="BF15" s="538"/>
      <c r="BG15" s="527"/>
      <c r="BH15" s="527"/>
      <c r="BI15" s="527"/>
      <c r="BJ15" s="527"/>
      <c r="BK15" s="527"/>
      <c r="BL15" s="527"/>
      <c r="BM15" s="527"/>
      <c r="BN15" s="527"/>
      <c r="BO15" s="539">
        <f t="shared" si="0"/>
        <v>11883.172602739727</v>
      </c>
      <c r="BP15" s="540"/>
      <c r="BQ15" s="540"/>
      <c r="BR15" s="540"/>
      <c r="BS15" s="540"/>
      <c r="BT15" s="540"/>
      <c r="BU15" s="540"/>
      <c r="BV15" s="541"/>
      <c r="BW15" s="527"/>
      <c r="BX15" s="527"/>
      <c r="BY15" s="527"/>
      <c r="BZ15" s="527"/>
      <c r="CA15" s="527"/>
      <c r="CB15" s="527"/>
      <c r="CC15" s="527"/>
      <c r="CD15" s="527"/>
      <c r="CE15" s="527"/>
      <c r="CF15" s="527"/>
      <c r="CG15" s="527"/>
      <c r="CH15" s="527"/>
      <c r="CI15" s="527"/>
      <c r="CJ15" s="527"/>
      <c r="CK15" s="527"/>
      <c r="CL15" s="527"/>
      <c r="CM15" s="527"/>
      <c r="CN15" s="527"/>
      <c r="CO15" s="527"/>
      <c r="CP15" s="527"/>
      <c r="CQ15" s="527"/>
      <c r="CR15" s="527"/>
      <c r="CS15" s="527"/>
      <c r="CT15" s="527"/>
      <c r="CU15" s="527"/>
      <c r="CV15" s="523">
        <f t="shared" si="1"/>
        <v>98630.332602739727</v>
      </c>
      <c r="CW15" s="523"/>
      <c r="CX15" s="523"/>
      <c r="CY15" s="523"/>
      <c r="CZ15" s="523"/>
      <c r="DA15" s="523"/>
      <c r="DB15" s="523"/>
      <c r="DC15" s="523"/>
      <c r="DD15" s="523"/>
      <c r="DE15" s="524"/>
    </row>
    <row r="16" spans="1:125" s="2" customFormat="1" ht="23.25" customHeight="1">
      <c r="A16" s="528" t="s">
        <v>1144</v>
      </c>
      <c r="B16" s="529"/>
      <c r="C16" s="529"/>
      <c r="D16" s="529"/>
      <c r="E16" s="529"/>
      <c r="F16" s="529"/>
      <c r="G16" s="529"/>
      <c r="H16" s="529"/>
      <c r="I16" s="529"/>
      <c r="J16" s="529"/>
      <c r="K16" s="529"/>
      <c r="L16" s="529"/>
      <c r="M16" s="529"/>
      <c r="N16" s="529"/>
      <c r="O16" s="529"/>
      <c r="P16" s="589" t="s">
        <v>1137</v>
      </c>
      <c r="Q16" s="589"/>
      <c r="R16" s="589"/>
      <c r="S16" s="589"/>
      <c r="T16" s="589"/>
      <c r="U16" s="589"/>
      <c r="V16" s="589"/>
      <c r="W16" s="589"/>
      <c r="X16" s="589"/>
      <c r="Y16" s="589"/>
      <c r="Z16" s="589"/>
      <c r="AA16" s="589"/>
      <c r="AB16" s="589"/>
      <c r="AC16" s="589"/>
      <c r="AD16" s="531"/>
      <c r="AE16" s="531"/>
      <c r="AF16" s="531"/>
      <c r="AG16" s="532">
        <v>1</v>
      </c>
      <c r="AH16" s="532"/>
      <c r="AI16" s="532"/>
      <c r="AJ16" s="532"/>
      <c r="AK16" s="533">
        <v>6862.9</v>
      </c>
      <c r="AL16" s="534"/>
      <c r="AM16" s="534"/>
      <c r="AN16" s="534"/>
      <c r="AO16" s="534"/>
      <c r="AP16" s="535"/>
      <c r="AQ16" s="523">
        <f>AG16*AK16*12</f>
        <v>82354.799999999988</v>
      </c>
      <c r="AR16" s="523"/>
      <c r="AS16" s="523"/>
      <c r="AT16" s="523"/>
      <c r="AU16" s="523"/>
      <c r="AV16" s="523"/>
      <c r="AW16" s="523"/>
      <c r="AX16" s="523"/>
      <c r="AY16" s="536"/>
      <c r="AZ16" s="537"/>
      <c r="BA16" s="537"/>
      <c r="BB16" s="537"/>
      <c r="BC16" s="537"/>
      <c r="BD16" s="537"/>
      <c r="BE16" s="537"/>
      <c r="BF16" s="538"/>
      <c r="BG16" s="527"/>
      <c r="BH16" s="527"/>
      <c r="BI16" s="527"/>
      <c r="BJ16" s="527"/>
      <c r="BK16" s="527"/>
      <c r="BL16" s="527"/>
      <c r="BM16" s="527"/>
      <c r="BN16" s="527"/>
      <c r="BO16" s="539">
        <f t="shared" si="0"/>
        <v>11281.479452054793</v>
      </c>
      <c r="BP16" s="540"/>
      <c r="BQ16" s="540"/>
      <c r="BR16" s="540"/>
      <c r="BS16" s="540"/>
      <c r="BT16" s="540"/>
      <c r="BU16" s="540"/>
      <c r="BV16" s="541"/>
      <c r="BW16" s="527"/>
      <c r="BX16" s="527"/>
      <c r="BY16" s="527"/>
      <c r="BZ16" s="527"/>
      <c r="CA16" s="527"/>
      <c r="CB16" s="527"/>
      <c r="CC16" s="527"/>
      <c r="CD16" s="527"/>
      <c r="CE16" s="527"/>
      <c r="CF16" s="527"/>
      <c r="CG16" s="527"/>
      <c r="CH16" s="527"/>
      <c r="CI16" s="527"/>
      <c r="CJ16" s="527"/>
      <c r="CK16" s="527"/>
      <c r="CL16" s="527"/>
      <c r="CM16" s="527"/>
      <c r="CN16" s="527"/>
      <c r="CO16" s="527"/>
      <c r="CP16" s="527"/>
      <c r="CQ16" s="527"/>
      <c r="CR16" s="527"/>
      <c r="CS16" s="527"/>
      <c r="CT16" s="527"/>
      <c r="CU16" s="527"/>
      <c r="CV16" s="523">
        <f>SUM(AQ16:CU16)</f>
        <v>93636.279452054776</v>
      </c>
      <c r="CW16" s="523"/>
      <c r="CX16" s="523"/>
      <c r="CY16" s="523"/>
      <c r="CZ16" s="523"/>
      <c r="DA16" s="523"/>
      <c r="DB16" s="523"/>
      <c r="DC16" s="523"/>
      <c r="DD16" s="523"/>
      <c r="DE16" s="524"/>
    </row>
    <row r="17" spans="1:125" s="2" customFormat="1" ht="23.25" customHeight="1">
      <c r="A17" s="528" t="s">
        <v>1145</v>
      </c>
      <c r="B17" s="529"/>
      <c r="C17" s="529"/>
      <c r="D17" s="529"/>
      <c r="E17" s="529"/>
      <c r="F17" s="529"/>
      <c r="G17" s="529"/>
      <c r="H17" s="529"/>
      <c r="I17" s="529"/>
      <c r="J17" s="529"/>
      <c r="K17" s="529"/>
      <c r="L17" s="529"/>
      <c r="M17" s="529"/>
      <c r="N17" s="529"/>
      <c r="O17" s="529"/>
      <c r="P17" s="589" t="s">
        <v>1137</v>
      </c>
      <c r="Q17" s="589"/>
      <c r="R17" s="589"/>
      <c r="S17" s="589"/>
      <c r="T17" s="589"/>
      <c r="U17" s="589"/>
      <c r="V17" s="589"/>
      <c r="W17" s="589"/>
      <c r="X17" s="589"/>
      <c r="Y17" s="589"/>
      <c r="Z17" s="589"/>
      <c r="AA17" s="589"/>
      <c r="AB17" s="589"/>
      <c r="AC17" s="589"/>
      <c r="AD17" s="531"/>
      <c r="AE17" s="531"/>
      <c r="AF17" s="531"/>
      <c r="AG17" s="532">
        <v>1</v>
      </c>
      <c r="AH17" s="532"/>
      <c r="AI17" s="532"/>
      <c r="AJ17" s="532"/>
      <c r="AK17" s="533">
        <v>10432.799999999999</v>
      </c>
      <c r="AL17" s="534"/>
      <c r="AM17" s="534"/>
      <c r="AN17" s="534"/>
      <c r="AO17" s="534"/>
      <c r="AP17" s="535"/>
      <c r="AQ17" s="523">
        <f t="shared" si="2"/>
        <v>125193.59999999999</v>
      </c>
      <c r="AR17" s="523"/>
      <c r="AS17" s="523"/>
      <c r="AT17" s="523"/>
      <c r="AU17" s="523"/>
      <c r="AV17" s="523"/>
      <c r="AW17" s="523"/>
      <c r="AX17" s="523"/>
      <c r="AY17" s="536"/>
      <c r="AZ17" s="537"/>
      <c r="BA17" s="537"/>
      <c r="BB17" s="537"/>
      <c r="BC17" s="537"/>
      <c r="BD17" s="537"/>
      <c r="BE17" s="537"/>
      <c r="BF17" s="538"/>
      <c r="BG17" s="527"/>
      <c r="BH17" s="527"/>
      <c r="BI17" s="527"/>
      <c r="BJ17" s="527"/>
      <c r="BK17" s="527"/>
      <c r="BL17" s="527"/>
      <c r="BM17" s="527"/>
      <c r="BN17" s="527"/>
      <c r="BO17" s="539">
        <f t="shared" si="0"/>
        <v>17149.808219178081</v>
      </c>
      <c r="BP17" s="540"/>
      <c r="BQ17" s="540"/>
      <c r="BR17" s="540"/>
      <c r="BS17" s="540"/>
      <c r="BT17" s="540"/>
      <c r="BU17" s="540"/>
      <c r="BV17" s="541"/>
      <c r="BW17" s="527"/>
      <c r="BX17" s="527"/>
      <c r="BY17" s="527"/>
      <c r="BZ17" s="527"/>
      <c r="CA17" s="527"/>
      <c r="CB17" s="527"/>
      <c r="CC17" s="527"/>
      <c r="CD17" s="527"/>
      <c r="CE17" s="527"/>
      <c r="CF17" s="527"/>
      <c r="CG17" s="527"/>
      <c r="CH17" s="527"/>
      <c r="CI17" s="527"/>
      <c r="CJ17" s="527"/>
      <c r="CK17" s="527"/>
      <c r="CL17" s="527"/>
      <c r="CM17" s="527"/>
      <c r="CN17" s="527"/>
      <c r="CO17" s="527"/>
      <c r="CP17" s="527"/>
      <c r="CQ17" s="527"/>
      <c r="CR17" s="527"/>
      <c r="CS17" s="527"/>
      <c r="CT17" s="527"/>
      <c r="CU17" s="527"/>
      <c r="CV17" s="523">
        <f t="shared" si="1"/>
        <v>142343.40821917806</v>
      </c>
      <c r="CW17" s="523"/>
      <c r="CX17" s="523"/>
      <c r="CY17" s="523"/>
      <c r="CZ17" s="523"/>
      <c r="DA17" s="523"/>
      <c r="DB17" s="523"/>
      <c r="DC17" s="523"/>
      <c r="DD17" s="523"/>
      <c r="DE17" s="524"/>
    </row>
    <row r="18" spans="1:125" s="2" customFormat="1" ht="23.25" customHeight="1">
      <c r="A18" s="579" t="s">
        <v>1142</v>
      </c>
      <c r="B18" s="580"/>
      <c r="C18" s="580"/>
      <c r="D18" s="580"/>
      <c r="E18" s="580"/>
      <c r="F18" s="580"/>
      <c r="G18" s="580"/>
      <c r="H18" s="580"/>
      <c r="I18" s="580"/>
      <c r="J18" s="580"/>
      <c r="K18" s="580"/>
      <c r="L18" s="580"/>
      <c r="M18" s="580"/>
      <c r="N18" s="580"/>
      <c r="O18" s="581"/>
      <c r="P18" s="530" t="s">
        <v>1137</v>
      </c>
      <c r="Q18" s="530"/>
      <c r="R18" s="530"/>
      <c r="S18" s="530"/>
      <c r="T18" s="530"/>
      <c r="U18" s="530"/>
      <c r="V18" s="530"/>
      <c r="W18" s="530"/>
      <c r="X18" s="530"/>
      <c r="Y18" s="530"/>
      <c r="Z18" s="530"/>
      <c r="AA18" s="530"/>
      <c r="AB18" s="530"/>
      <c r="AC18" s="530"/>
      <c r="AD18" s="531"/>
      <c r="AE18" s="531"/>
      <c r="AF18" s="531"/>
      <c r="AG18" s="532">
        <v>1</v>
      </c>
      <c r="AH18" s="532"/>
      <c r="AI18" s="532"/>
      <c r="AJ18" s="532"/>
      <c r="AK18" s="533">
        <v>3651.48</v>
      </c>
      <c r="AL18" s="534"/>
      <c r="AM18" s="534"/>
      <c r="AN18" s="534"/>
      <c r="AO18" s="534"/>
      <c r="AP18" s="535"/>
      <c r="AQ18" s="523">
        <f>AG18*AK18*12</f>
        <v>43817.760000000002</v>
      </c>
      <c r="AR18" s="523"/>
      <c r="AS18" s="523"/>
      <c r="AT18" s="523"/>
      <c r="AU18" s="523"/>
      <c r="AV18" s="523"/>
      <c r="AW18" s="523"/>
      <c r="AX18" s="523"/>
      <c r="AY18" s="536"/>
      <c r="AZ18" s="537"/>
      <c r="BA18" s="537"/>
      <c r="BB18" s="537"/>
      <c r="BC18" s="537"/>
      <c r="BD18" s="537"/>
      <c r="BE18" s="537"/>
      <c r="BF18" s="538"/>
      <c r="BG18" s="527"/>
      <c r="BH18" s="527"/>
      <c r="BI18" s="527"/>
      <c r="BJ18" s="527"/>
      <c r="BK18" s="527"/>
      <c r="BL18" s="527"/>
      <c r="BM18" s="527"/>
      <c r="BN18" s="527"/>
      <c r="BO18" s="539">
        <f>AQ18/365*50</f>
        <v>6002.4328767123297</v>
      </c>
      <c r="BP18" s="540"/>
      <c r="BQ18" s="540"/>
      <c r="BR18" s="540"/>
      <c r="BS18" s="540"/>
      <c r="BT18" s="540"/>
      <c r="BU18" s="540"/>
      <c r="BV18" s="541"/>
      <c r="BW18" s="527"/>
      <c r="BX18" s="527"/>
      <c r="BY18" s="527"/>
      <c r="BZ18" s="527"/>
      <c r="CA18" s="527"/>
      <c r="CB18" s="527"/>
      <c r="CC18" s="527"/>
      <c r="CD18" s="527"/>
      <c r="CE18" s="527"/>
      <c r="CF18" s="527"/>
      <c r="CG18" s="527"/>
      <c r="CH18" s="527"/>
      <c r="CI18" s="527"/>
      <c r="CJ18" s="527"/>
      <c r="CK18" s="527"/>
      <c r="CL18" s="527"/>
      <c r="CM18" s="527"/>
      <c r="CN18" s="527"/>
      <c r="CO18" s="527"/>
      <c r="CP18" s="527"/>
      <c r="CQ18" s="527"/>
      <c r="CR18" s="527"/>
      <c r="CS18" s="527"/>
      <c r="CT18" s="527"/>
      <c r="CU18" s="527"/>
      <c r="CV18" s="523">
        <f>SUM(AQ18:CU18)</f>
        <v>49820.192876712332</v>
      </c>
      <c r="CW18" s="523"/>
      <c r="CX18" s="523"/>
      <c r="CY18" s="523"/>
      <c r="CZ18" s="523"/>
      <c r="DA18" s="523"/>
      <c r="DB18" s="523"/>
      <c r="DC18" s="523"/>
      <c r="DD18" s="523"/>
      <c r="DE18" s="524"/>
    </row>
    <row r="19" spans="1:125" s="2" customFormat="1" ht="23.25" customHeight="1">
      <c r="A19" s="528"/>
      <c r="B19" s="529"/>
      <c r="C19" s="529"/>
      <c r="D19" s="529"/>
      <c r="E19" s="529"/>
      <c r="F19" s="529"/>
      <c r="G19" s="529"/>
      <c r="H19" s="529"/>
      <c r="I19" s="529"/>
      <c r="J19" s="529"/>
      <c r="K19" s="529"/>
      <c r="L19" s="529"/>
      <c r="M19" s="529"/>
      <c r="N19" s="529"/>
      <c r="O19" s="529"/>
      <c r="P19" s="589"/>
      <c r="Q19" s="589"/>
      <c r="R19" s="589"/>
      <c r="S19" s="589"/>
      <c r="T19" s="589"/>
      <c r="U19" s="589"/>
      <c r="V19" s="589"/>
      <c r="W19" s="589"/>
      <c r="X19" s="589"/>
      <c r="Y19" s="589"/>
      <c r="Z19" s="589"/>
      <c r="AA19" s="589"/>
      <c r="AB19" s="589"/>
      <c r="AC19" s="589"/>
      <c r="AD19" s="531"/>
      <c r="AE19" s="531"/>
      <c r="AF19" s="531"/>
      <c r="AG19" s="532"/>
      <c r="AH19" s="532"/>
      <c r="AI19" s="532"/>
      <c r="AJ19" s="532"/>
      <c r="AK19" s="533"/>
      <c r="AL19" s="534"/>
      <c r="AM19" s="534"/>
      <c r="AN19" s="534"/>
      <c r="AO19" s="534"/>
      <c r="AP19" s="535"/>
      <c r="AQ19" s="523">
        <f t="shared" si="2"/>
        <v>0</v>
      </c>
      <c r="AR19" s="523"/>
      <c r="AS19" s="523"/>
      <c r="AT19" s="523"/>
      <c r="AU19" s="523"/>
      <c r="AV19" s="523"/>
      <c r="AW19" s="523"/>
      <c r="AX19" s="523"/>
      <c r="AY19" s="536"/>
      <c r="AZ19" s="537"/>
      <c r="BA19" s="537"/>
      <c r="BB19" s="537"/>
      <c r="BC19" s="537"/>
      <c r="BD19" s="537"/>
      <c r="BE19" s="537"/>
      <c r="BF19" s="538"/>
      <c r="BG19" s="527"/>
      <c r="BH19" s="527"/>
      <c r="BI19" s="527"/>
      <c r="BJ19" s="527"/>
      <c r="BK19" s="527"/>
      <c r="BL19" s="527"/>
      <c r="BM19" s="527"/>
      <c r="BN19" s="527"/>
      <c r="BO19" s="539">
        <f t="shared" si="0"/>
        <v>0</v>
      </c>
      <c r="BP19" s="540"/>
      <c r="BQ19" s="540"/>
      <c r="BR19" s="540"/>
      <c r="BS19" s="540"/>
      <c r="BT19" s="540"/>
      <c r="BU19" s="540"/>
      <c r="BV19" s="541"/>
      <c r="BW19" s="527"/>
      <c r="BX19" s="527"/>
      <c r="BY19" s="527"/>
      <c r="BZ19" s="527"/>
      <c r="CA19" s="527"/>
      <c r="CB19" s="527"/>
      <c r="CC19" s="527"/>
      <c r="CD19" s="527"/>
      <c r="CE19" s="527"/>
      <c r="CF19" s="527"/>
      <c r="CG19" s="527"/>
      <c r="CH19" s="527"/>
      <c r="CI19" s="527"/>
      <c r="CJ19" s="527"/>
      <c r="CK19" s="527"/>
      <c r="CL19" s="527"/>
      <c r="CM19" s="527"/>
      <c r="CN19" s="527"/>
      <c r="CO19" s="527"/>
      <c r="CP19" s="527"/>
      <c r="CQ19" s="527"/>
      <c r="CR19" s="527"/>
      <c r="CS19" s="527"/>
      <c r="CT19" s="527"/>
      <c r="CU19" s="527"/>
      <c r="CV19" s="523">
        <f t="shared" si="1"/>
        <v>0</v>
      </c>
      <c r="CW19" s="523"/>
      <c r="CX19" s="523"/>
      <c r="CY19" s="523"/>
      <c r="CZ19" s="523"/>
      <c r="DA19" s="523"/>
      <c r="DB19" s="523"/>
      <c r="DC19" s="523"/>
      <c r="DD19" s="523"/>
      <c r="DE19" s="524"/>
    </row>
    <row r="20" spans="1:125" s="2" customFormat="1" ht="23.25" customHeight="1">
      <c r="A20" s="528"/>
      <c r="B20" s="529"/>
      <c r="C20" s="529"/>
      <c r="D20" s="529"/>
      <c r="E20" s="529"/>
      <c r="F20" s="529"/>
      <c r="G20" s="529"/>
      <c r="H20" s="529"/>
      <c r="I20" s="529"/>
      <c r="J20" s="529"/>
      <c r="K20" s="529"/>
      <c r="L20" s="529"/>
      <c r="M20" s="529"/>
      <c r="N20" s="529"/>
      <c r="O20" s="529"/>
      <c r="P20" s="530"/>
      <c r="Q20" s="530"/>
      <c r="R20" s="530"/>
      <c r="S20" s="530"/>
      <c r="T20" s="530"/>
      <c r="U20" s="530"/>
      <c r="V20" s="530"/>
      <c r="W20" s="530"/>
      <c r="X20" s="530"/>
      <c r="Y20" s="530"/>
      <c r="Z20" s="530"/>
      <c r="AA20" s="530"/>
      <c r="AB20" s="530"/>
      <c r="AC20" s="530"/>
      <c r="AD20" s="531"/>
      <c r="AE20" s="531"/>
      <c r="AF20" s="531"/>
      <c r="AG20" s="532"/>
      <c r="AH20" s="532"/>
      <c r="AI20" s="532"/>
      <c r="AJ20" s="532"/>
      <c r="AK20" s="533"/>
      <c r="AL20" s="534"/>
      <c r="AM20" s="534"/>
      <c r="AN20" s="534"/>
      <c r="AO20" s="534"/>
      <c r="AP20" s="535"/>
      <c r="AQ20" s="523">
        <f t="shared" si="2"/>
        <v>0</v>
      </c>
      <c r="AR20" s="523"/>
      <c r="AS20" s="523"/>
      <c r="AT20" s="523"/>
      <c r="AU20" s="523"/>
      <c r="AV20" s="523"/>
      <c r="AW20" s="523"/>
      <c r="AX20" s="523"/>
      <c r="AY20" s="536"/>
      <c r="AZ20" s="537"/>
      <c r="BA20" s="537"/>
      <c r="BB20" s="537"/>
      <c r="BC20" s="537"/>
      <c r="BD20" s="537"/>
      <c r="BE20" s="537"/>
      <c r="BF20" s="538"/>
      <c r="BG20" s="527"/>
      <c r="BH20" s="527"/>
      <c r="BI20" s="527"/>
      <c r="BJ20" s="527"/>
      <c r="BK20" s="527"/>
      <c r="BL20" s="527"/>
      <c r="BM20" s="527"/>
      <c r="BN20" s="527"/>
      <c r="BO20" s="539">
        <f t="shared" si="0"/>
        <v>0</v>
      </c>
      <c r="BP20" s="540"/>
      <c r="BQ20" s="540"/>
      <c r="BR20" s="540"/>
      <c r="BS20" s="540"/>
      <c r="BT20" s="540"/>
      <c r="BU20" s="540"/>
      <c r="BV20" s="541"/>
      <c r="BW20" s="527"/>
      <c r="BX20" s="527"/>
      <c r="BY20" s="527"/>
      <c r="BZ20" s="527"/>
      <c r="CA20" s="527"/>
      <c r="CB20" s="527"/>
      <c r="CC20" s="527"/>
      <c r="CD20" s="527"/>
      <c r="CE20" s="527"/>
      <c r="CF20" s="527"/>
      <c r="CG20" s="527"/>
      <c r="CH20" s="527"/>
      <c r="CI20" s="527"/>
      <c r="CJ20" s="527"/>
      <c r="CK20" s="527"/>
      <c r="CL20" s="527"/>
      <c r="CM20" s="527"/>
      <c r="CN20" s="527"/>
      <c r="CO20" s="527"/>
      <c r="CP20" s="527"/>
      <c r="CQ20" s="527"/>
      <c r="CR20" s="527"/>
      <c r="CS20" s="527"/>
      <c r="CT20" s="527"/>
      <c r="CU20" s="527"/>
      <c r="CV20" s="523">
        <f t="shared" si="1"/>
        <v>0</v>
      </c>
      <c r="CW20" s="523"/>
      <c r="CX20" s="523"/>
      <c r="CY20" s="523"/>
      <c r="CZ20" s="523"/>
      <c r="DA20" s="523"/>
      <c r="DB20" s="523"/>
      <c r="DC20" s="523"/>
      <c r="DD20" s="523"/>
      <c r="DE20" s="524"/>
      <c r="DU20" s="46"/>
    </row>
    <row r="21" spans="1:125" s="2" customFormat="1" ht="23.25" customHeight="1">
      <c r="A21" s="528"/>
      <c r="B21" s="529"/>
      <c r="C21" s="529"/>
      <c r="D21" s="529"/>
      <c r="E21" s="529"/>
      <c r="F21" s="529"/>
      <c r="G21" s="529"/>
      <c r="H21" s="529"/>
      <c r="I21" s="529"/>
      <c r="J21" s="529"/>
      <c r="K21" s="529"/>
      <c r="L21" s="529"/>
      <c r="M21" s="529"/>
      <c r="N21" s="529"/>
      <c r="O21" s="529"/>
      <c r="P21" s="530"/>
      <c r="Q21" s="530"/>
      <c r="R21" s="530"/>
      <c r="S21" s="530"/>
      <c r="T21" s="530"/>
      <c r="U21" s="530"/>
      <c r="V21" s="530"/>
      <c r="W21" s="530"/>
      <c r="X21" s="530"/>
      <c r="Y21" s="530"/>
      <c r="Z21" s="530"/>
      <c r="AA21" s="530"/>
      <c r="AB21" s="530"/>
      <c r="AC21" s="530"/>
      <c r="AD21" s="531"/>
      <c r="AE21" s="531"/>
      <c r="AF21" s="531"/>
      <c r="AG21" s="532"/>
      <c r="AH21" s="532"/>
      <c r="AI21" s="532"/>
      <c r="AJ21" s="532"/>
      <c r="AK21" s="533"/>
      <c r="AL21" s="534"/>
      <c r="AM21" s="534"/>
      <c r="AN21" s="534"/>
      <c r="AO21" s="534"/>
      <c r="AP21" s="535"/>
      <c r="AQ21" s="523">
        <f t="shared" si="2"/>
        <v>0</v>
      </c>
      <c r="AR21" s="523"/>
      <c r="AS21" s="523"/>
      <c r="AT21" s="523"/>
      <c r="AU21" s="523"/>
      <c r="AV21" s="523"/>
      <c r="AW21" s="523"/>
      <c r="AX21" s="523"/>
      <c r="AY21" s="536"/>
      <c r="AZ21" s="537"/>
      <c r="BA21" s="537"/>
      <c r="BB21" s="537"/>
      <c r="BC21" s="537"/>
      <c r="BD21" s="537"/>
      <c r="BE21" s="537"/>
      <c r="BF21" s="538"/>
      <c r="BG21" s="527"/>
      <c r="BH21" s="527"/>
      <c r="BI21" s="527"/>
      <c r="BJ21" s="527"/>
      <c r="BK21" s="527"/>
      <c r="BL21" s="527"/>
      <c r="BM21" s="527"/>
      <c r="BN21" s="527"/>
      <c r="BO21" s="539">
        <f t="shared" si="0"/>
        <v>0</v>
      </c>
      <c r="BP21" s="540"/>
      <c r="BQ21" s="540"/>
      <c r="BR21" s="540"/>
      <c r="BS21" s="540"/>
      <c r="BT21" s="540"/>
      <c r="BU21" s="540"/>
      <c r="BV21" s="541"/>
      <c r="BW21" s="527"/>
      <c r="BX21" s="527"/>
      <c r="BY21" s="527"/>
      <c r="BZ21" s="527"/>
      <c r="CA21" s="527"/>
      <c r="CB21" s="527"/>
      <c r="CC21" s="527"/>
      <c r="CD21" s="527"/>
      <c r="CE21" s="527"/>
      <c r="CF21" s="527"/>
      <c r="CG21" s="527"/>
      <c r="CH21" s="527"/>
      <c r="CI21" s="527"/>
      <c r="CJ21" s="527"/>
      <c r="CK21" s="527"/>
      <c r="CL21" s="527"/>
      <c r="CM21" s="527"/>
      <c r="CN21" s="527"/>
      <c r="CO21" s="527"/>
      <c r="CP21" s="527"/>
      <c r="CQ21" s="527"/>
      <c r="CR21" s="527"/>
      <c r="CS21" s="527"/>
      <c r="CT21" s="527"/>
      <c r="CU21" s="527"/>
      <c r="CV21" s="523">
        <f t="shared" si="1"/>
        <v>0</v>
      </c>
      <c r="CW21" s="523"/>
      <c r="CX21" s="523"/>
      <c r="CY21" s="523"/>
      <c r="CZ21" s="523"/>
      <c r="DA21" s="523"/>
      <c r="DB21" s="523"/>
      <c r="DC21" s="523"/>
      <c r="DD21" s="523"/>
      <c r="DE21" s="524"/>
    </row>
    <row r="22" spans="1:125" s="2" customFormat="1" ht="23.25" customHeight="1">
      <c r="A22" s="528"/>
      <c r="B22" s="529"/>
      <c r="C22" s="529"/>
      <c r="D22" s="529"/>
      <c r="E22" s="529"/>
      <c r="F22" s="529"/>
      <c r="G22" s="529"/>
      <c r="H22" s="529"/>
      <c r="I22" s="529"/>
      <c r="J22" s="529"/>
      <c r="K22" s="529"/>
      <c r="L22" s="529"/>
      <c r="M22" s="529"/>
      <c r="N22" s="529"/>
      <c r="O22" s="529"/>
      <c r="P22" s="530"/>
      <c r="Q22" s="530"/>
      <c r="R22" s="530"/>
      <c r="S22" s="530"/>
      <c r="T22" s="530"/>
      <c r="U22" s="530"/>
      <c r="V22" s="530"/>
      <c r="W22" s="530"/>
      <c r="X22" s="530"/>
      <c r="Y22" s="530"/>
      <c r="Z22" s="530"/>
      <c r="AA22" s="530"/>
      <c r="AB22" s="530"/>
      <c r="AC22" s="530"/>
      <c r="AD22" s="531"/>
      <c r="AE22" s="531"/>
      <c r="AF22" s="531"/>
      <c r="AG22" s="532"/>
      <c r="AH22" s="532"/>
      <c r="AI22" s="532"/>
      <c r="AJ22" s="532"/>
      <c r="AK22" s="533"/>
      <c r="AL22" s="534"/>
      <c r="AM22" s="534"/>
      <c r="AN22" s="534"/>
      <c r="AO22" s="534"/>
      <c r="AP22" s="535"/>
      <c r="AQ22" s="523">
        <f t="shared" si="2"/>
        <v>0</v>
      </c>
      <c r="AR22" s="523"/>
      <c r="AS22" s="523"/>
      <c r="AT22" s="523"/>
      <c r="AU22" s="523"/>
      <c r="AV22" s="523"/>
      <c r="AW22" s="523"/>
      <c r="AX22" s="523"/>
      <c r="AY22" s="536"/>
      <c r="AZ22" s="537"/>
      <c r="BA22" s="537"/>
      <c r="BB22" s="537"/>
      <c r="BC22" s="537"/>
      <c r="BD22" s="537"/>
      <c r="BE22" s="537"/>
      <c r="BF22" s="538"/>
      <c r="BG22" s="527"/>
      <c r="BH22" s="527"/>
      <c r="BI22" s="527"/>
      <c r="BJ22" s="527"/>
      <c r="BK22" s="527"/>
      <c r="BL22" s="527"/>
      <c r="BM22" s="527"/>
      <c r="BN22" s="527"/>
      <c r="BO22" s="539">
        <f t="shared" si="0"/>
        <v>0</v>
      </c>
      <c r="BP22" s="540"/>
      <c r="BQ22" s="540"/>
      <c r="BR22" s="540"/>
      <c r="BS22" s="540"/>
      <c r="BT22" s="540"/>
      <c r="BU22" s="540"/>
      <c r="BV22" s="541"/>
      <c r="BW22" s="527"/>
      <c r="BX22" s="527"/>
      <c r="BY22" s="527"/>
      <c r="BZ22" s="527"/>
      <c r="CA22" s="527"/>
      <c r="CB22" s="527"/>
      <c r="CC22" s="527"/>
      <c r="CD22" s="527"/>
      <c r="CE22" s="527"/>
      <c r="CF22" s="527"/>
      <c r="CG22" s="527"/>
      <c r="CH22" s="527"/>
      <c r="CI22" s="527"/>
      <c r="CJ22" s="527"/>
      <c r="CK22" s="527"/>
      <c r="CL22" s="527"/>
      <c r="CM22" s="527"/>
      <c r="CN22" s="527"/>
      <c r="CO22" s="527"/>
      <c r="CP22" s="527"/>
      <c r="CQ22" s="527"/>
      <c r="CR22" s="527"/>
      <c r="CS22" s="527"/>
      <c r="CT22" s="527"/>
      <c r="CU22" s="527"/>
      <c r="CV22" s="523">
        <f t="shared" si="1"/>
        <v>0</v>
      </c>
      <c r="CW22" s="523"/>
      <c r="CX22" s="523"/>
      <c r="CY22" s="523"/>
      <c r="CZ22" s="523"/>
      <c r="DA22" s="523"/>
      <c r="DB22" s="523"/>
      <c r="DC22" s="523"/>
      <c r="DD22" s="523"/>
      <c r="DE22" s="524"/>
    </row>
    <row r="23" spans="1:125" s="2" customFormat="1" ht="23.25" customHeight="1">
      <c r="A23" s="528"/>
      <c r="B23" s="529"/>
      <c r="C23" s="529"/>
      <c r="D23" s="529"/>
      <c r="E23" s="529"/>
      <c r="F23" s="529"/>
      <c r="G23" s="529"/>
      <c r="H23" s="529"/>
      <c r="I23" s="529"/>
      <c r="J23" s="529"/>
      <c r="K23" s="529"/>
      <c r="L23" s="529"/>
      <c r="M23" s="529"/>
      <c r="N23" s="529"/>
      <c r="O23" s="529"/>
      <c r="P23" s="530"/>
      <c r="Q23" s="530"/>
      <c r="R23" s="530"/>
      <c r="S23" s="530"/>
      <c r="T23" s="530"/>
      <c r="U23" s="530"/>
      <c r="V23" s="530"/>
      <c r="W23" s="530"/>
      <c r="X23" s="530"/>
      <c r="Y23" s="530"/>
      <c r="Z23" s="530"/>
      <c r="AA23" s="530"/>
      <c r="AB23" s="530"/>
      <c r="AC23" s="530"/>
      <c r="AD23" s="531"/>
      <c r="AE23" s="531"/>
      <c r="AF23" s="531"/>
      <c r="AG23" s="532"/>
      <c r="AH23" s="532"/>
      <c r="AI23" s="532"/>
      <c r="AJ23" s="532"/>
      <c r="AK23" s="533"/>
      <c r="AL23" s="534"/>
      <c r="AM23" s="534"/>
      <c r="AN23" s="534"/>
      <c r="AO23" s="534"/>
      <c r="AP23" s="535"/>
      <c r="AQ23" s="523">
        <f t="shared" si="2"/>
        <v>0</v>
      </c>
      <c r="AR23" s="523"/>
      <c r="AS23" s="523"/>
      <c r="AT23" s="523"/>
      <c r="AU23" s="523"/>
      <c r="AV23" s="523"/>
      <c r="AW23" s="523"/>
      <c r="AX23" s="523"/>
      <c r="AY23" s="536"/>
      <c r="AZ23" s="537"/>
      <c r="BA23" s="537"/>
      <c r="BB23" s="537"/>
      <c r="BC23" s="537"/>
      <c r="BD23" s="537"/>
      <c r="BE23" s="537"/>
      <c r="BF23" s="538"/>
      <c r="BG23" s="527"/>
      <c r="BH23" s="527"/>
      <c r="BI23" s="527"/>
      <c r="BJ23" s="527"/>
      <c r="BK23" s="527"/>
      <c r="BL23" s="527"/>
      <c r="BM23" s="527"/>
      <c r="BN23" s="527"/>
      <c r="BO23" s="539">
        <f t="shared" si="0"/>
        <v>0</v>
      </c>
      <c r="BP23" s="540"/>
      <c r="BQ23" s="540"/>
      <c r="BR23" s="540"/>
      <c r="BS23" s="540"/>
      <c r="BT23" s="540"/>
      <c r="BU23" s="540"/>
      <c r="BV23" s="541"/>
      <c r="BW23" s="527"/>
      <c r="BX23" s="527"/>
      <c r="BY23" s="527"/>
      <c r="BZ23" s="527"/>
      <c r="CA23" s="527"/>
      <c r="CB23" s="527"/>
      <c r="CC23" s="527"/>
      <c r="CD23" s="527"/>
      <c r="CE23" s="527"/>
      <c r="CF23" s="527"/>
      <c r="CG23" s="527"/>
      <c r="CH23" s="527"/>
      <c r="CI23" s="527"/>
      <c r="CJ23" s="527"/>
      <c r="CK23" s="527"/>
      <c r="CL23" s="527"/>
      <c r="CM23" s="527"/>
      <c r="CN23" s="527"/>
      <c r="CO23" s="527"/>
      <c r="CP23" s="527"/>
      <c r="CQ23" s="527"/>
      <c r="CR23" s="527"/>
      <c r="CS23" s="527"/>
      <c r="CT23" s="527"/>
      <c r="CU23" s="527"/>
      <c r="CV23" s="523">
        <f t="shared" si="1"/>
        <v>0</v>
      </c>
      <c r="CW23" s="523"/>
      <c r="CX23" s="523"/>
      <c r="CY23" s="523"/>
      <c r="CZ23" s="523"/>
      <c r="DA23" s="523"/>
      <c r="DB23" s="523"/>
      <c r="DC23" s="523"/>
      <c r="DD23" s="523"/>
      <c r="DE23" s="524"/>
    </row>
    <row r="24" spans="1:125" s="2" customFormat="1" ht="23.25" customHeight="1">
      <c r="A24" s="528"/>
      <c r="B24" s="529"/>
      <c r="C24" s="529"/>
      <c r="D24" s="529"/>
      <c r="E24" s="529"/>
      <c r="F24" s="529"/>
      <c r="G24" s="529"/>
      <c r="H24" s="529"/>
      <c r="I24" s="529"/>
      <c r="J24" s="529"/>
      <c r="K24" s="529"/>
      <c r="L24" s="529"/>
      <c r="M24" s="529"/>
      <c r="N24" s="529"/>
      <c r="O24" s="529"/>
      <c r="P24" s="530"/>
      <c r="Q24" s="530"/>
      <c r="R24" s="530"/>
      <c r="S24" s="530"/>
      <c r="T24" s="530"/>
      <c r="U24" s="530"/>
      <c r="V24" s="530"/>
      <c r="W24" s="530"/>
      <c r="X24" s="530"/>
      <c r="Y24" s="530"/>
      <c r="Z24" s="530"/>
      <c r="AA24" s="530"/>
      <c r="AB24" s="530"/>
      <c r="AC24" s="530"/>
      <c r="AD24" s="531"/>
      <c r="AE24" s="531"/>
      <c r="AF24" s="531"/>
      <c r="AG24" s="532"/>
      <c r="AH24" s="532"/>
      <c r="AI24" s="532"/>
      <c r="AJ24" s="532"/>
      <c r="AK24" s="533"/>
      <c r="AL24" s="534"/>
      <c r="AM24" s="534"/>
      <c r="AN24" s="534"/>
      <c r="AO24" s="534"/>
      <c r="AP24" s="535"/>
      <c r="AQ24" s="523">
        <f t="shared" si="2"/>
        <v>0</v>
      </c>
      <c r="AR24" s="523"/>
      <c r="AS24" s="523"/>
      <c r="AT24" s="523"/>
      <c r="AU24" s="523"/>
      <c r="AV24" s="523"/>
      <c r="AW24" s="523"/>
      <c r="AX24" s="523"/>
      <c r="AY24" s="536"/>
      <c r="AZ24" s="537"/>
      <c r="BA24" s="537"/>
      <c r="BB24" s="537"/>
      <c r="BC24" s="537"/>
      <c r="BD24" s="537"/>
      <c r="BE24" s="537"/>
      <c r="BF24" s="538"/>
      <c r="BG24" s="527"/>
      <c r="BH24" s="527"/>
      <c r="BI24" s="527"/>
      <c r="BJ24" s="527"/>
      <c r="BK24" s="527"/>
      <c r="BL24" s="527"/>
      <c r="BM24" s="527"/>
      <c r="BN24" s="527"/>
      <c r="BO24" s="539">
        <f t="shared" si="0"/>
        <v>0</v>
      </c>
      <c r="BP24" s="540"/>
      <c r="BQ24" s="540"/>
      <c r="BR24" s="540"/>
      <c r="BS24" s="540"/>
      <c r="BT24" s="540"/>
      <c r="BU24" s="540"/>
      <c r="BV24" s="541"/>
      <c r="BW24" s="527"/>
      <c r="BX24" s="527"/>
      <c r="BY24" s="527"/>
      <c r="BZ24" s="527"/>
      <c r="CA24" s="527"/>
      <c r="CB24" s="527"/>
      <c r="CC24" s="527"/>
      <c r="CD24" s="527"/>
      <c r="CE24" s="527"/>
      <c r="CF24" s="527"/>
      <c r="CG24" s="527"/>
      <c r="CH24" s="527"/>
      <c r="CI24" s="527"/>
      <c r="CJ24" s="527"/>
      <c r="CK24" s="527"/>
      <c r="CL24" s="527"/>
      <c r="CM24" s="527"/>
      <c r="CN24" s="527"/>
      <c r="CO24" s="527"/>
      <c r="CP24" s="527"/>
      <c r="CQ24" s="527"/>
      <c r="CR24" s="527"/>
      <c r="CS24" s="527"/>
      <c r="CT24" s="527"/>
      <c r="CU24" s="527"/>
      <c r="CV24" s="523">
        <f t="shared" si="1"/>
        <v>0</v>
      </c>
      <c r="CW24" s="523"/>
      <c r="CX24" s="523"/>
      <c r="CY24" s="523"/>
      <c r="CZ24" s="523"/>
      <c r="DA24" s="523"/>
      <c r="DB24" s="523"/>
      <c r="DC24" s="523"/>
      <c r="DD24" s="523"/>
      <c r="DE24" s="524"/>
    </row>
    <row r="25" spans="1:125" s="2" customFormat="1" ht="23.25" customHeight="1">
      <c r="A25" s="528"/>
      <c r="B25" s="529"/>
      <c r="C25" s="529"/>
      <c r="D25" s="529"/>
      <c r="E25" s="529"/>
      <c r="F25" s="529"/>
      <c r="G25" s="529"/>
      <c r="H25" s="529"/>
      <c r="I25" s="529"/>
      <c r="J25" s="529"/>
      <c r="K25" s="529"/>
      <c r="L25" s="529"/>
      <c r="M25" s="529"/>
      <c r="N25" s="529"/>
      <c r="O25" s="529"/>
      <c r="P25" s="530"/>
      <c r="Q25" s="530"/>
      <c r="R25" s="530"/>
      <c r="S25" s="530"/>
      <c r="T25" s="530"/>
      <c r="U25" s="530"/>
      <c r="V25" s="530"/>
      <c r="W25" s="530"/>
      <c r="X25" s="530"/>
      <c r="Y25" s="530"/>
      <c r="Z25" s="530"/>
      <c r="AA25" s="530"/>
      <c r="AB25" s="530"/>
      <c r="AC25" s="530"/>
      <c r="AD25" s="531"/>
      <c r="AE25" s="531"/>
      <c r="AF25" s="531"/>
      <c r="AG25" s="532"/>
      <c r="AH25" s="532"/>
      <c r="AI25" s="532"/>
      <c r="AJ25" s="532"/>
      <c r="AK25" s="533"/>
      <c r="AL25" s="534"/>
      <c r="AM25" s="534"/>
      <c r="AN25" s="534"/>
      <c r="AO25" s="534"/>
      <c r="AP25" s="535"/>
      <c r="AQ25" s="523">
        <f t="shared" si="2"/>
        <v>0</v>
      </c>
      <c r="AR25" s="523"/>
      <c r="AS25" s="523"/>
      <c r="AT25" s="523"/>
      <c r="AU25" s="523"/>
      <c r="AV25" s="523"/>
      <c r="AW25" s="523"/>
      <c r="AX25" s="523"/>
      <c r="AY25" s="536"/>
      <c r="AZ25" s="537"/>
      <c r="BA25" s="537"/>
      <c r="BB25" s="537"/>
      <c r="BC25" s="537"/>
      <c r="BD25" s="537"/>
      <c r="BE25" s="537"/>
      <c r="BF25" s="538"/>
      <c r="BG25" s="527"/>
      <c r="BH25" s="527"/>
      <c r="BI25" s="527"/>
      <c r="BJ25" s="527"/>
      <c r="BK25" s="527"/>
      <c r="BL25" s="527"/>
      <c r="BM25" s="527"/>
      <c r="BN25" s="527"/>
      <c r="BO25" s="539">
        <f t="shared" si="0"/>
        <v>0</v>
      </c>
      <c r="BP25" s="540"/>
      <c r="BQ25" s="540"/>
      <c r="BR25" s="540"/>
      <c r="BS25" s="540"/>
      <c r="BT25" s="540"/>
      <c r="BU25" s="540"/>
      <c r="BV25" s="541"/>
      <c r="BW25" s="527"/>
      <c r="BX25" s="527"/>
      <c r="BY25" s="527"/>
      <c r="BZ25" s="527"/>
      <c r="CA25" s="527"/>
      <c r="CB25" s="527"/>
      <c r="CC25" s="527"/>
      <c r="CD25" s="527"/>
      <c r="CE25" s="527"/>
      <c r="CF25" s="527"/>
      <c r="CG25" s="527"/>
      <c r="CH25" s="527"/>
      <c r="CI25" s="527"/>
      <c r="CJ25" s="527"/>
      <c r="CK25" s="527"/>
      <c r="CL25" s="527"/>
      <c r="CM25" s="527"/>
      <c r="CN25" s="527"/>
      <c r="CO25" s="527"/>
      <c r="CP25" s="527"/>
      <c r="CQ25" s="527"/>
      <c r="CR25" s="527"/>
      <c r="CS25" s="527"/>
      <c r="CT25" s="527"/>
      <c r="CU25" s="527"/>
      <c r="CV25" s="523">
        <f t="shared" si="1"/>
        <v>0</v>
      </c>
      <c r="CW25" s="523"/>
      <c r="CX25" s="523"/>
      <c r="CY25" s="523"/>
      <c r="CZ25" s="523"/>
      <c r="DA25" s="523"/>
      <c r="DB25" s="523"/>
      <c r="DC25" s="523"/>
      <c r="DD25" s="523"/>
      <c r="DE25" s="524"/>
    </row>
    <row r="26" spans="1:125" s="2" customFormat="1" ht="23.25" customHeight="1">
      <c r="A26" s="579"/>
      <c r="B26" s="580"/>
      <c r="C26" s="580"/>
      <c r="D26" s="580"/>
      <c r="E26" s="580"/>
      <c r="F26" s="580"/>
      <c r="G26" s="580"/>
      <c r="H26" s="580"/>
      <c r="I26" s="580"/>
      <c r="J26" s="580"/>
      <c r="K26" s="580"/>
      <c r="L26" s="580"/>
      <c r="M26" s="580"/>
      <c r="N26" s="580"/>
      <c r="O26" s="581"/>
      <c r="P26" s="530"/>
      <c r="Q26" s="530"/>
      <c r="R26" s="530"/>
      <c r="S26" s="530"/>
      <c r="T26" s="530"/>
      <c r="U26" s="530"/>
      <c r="V26" s="530"/>
      <c r="W26" s="530"/>
      <c r="X26" s="530"/>
      <c r="Y26" s="530"/>
      <c r="Z26" s="530"/>
      <c r="AA26" s="530"/>
      <c r="AB26" s="530"/>
      <c r="AC26" s="530"/>
      <c r="AD26" s="531"/>
      <c r="AE26" s="531"/>
      <c r="AF26" s="531"/>
      <c r="AG26" s="532"/>
      <c r="AH26" s="532"/>
      <c r="AI26" s="532"/>
      <c r="AJ26" s="532"/>
      <c r="AK26" s="533"/>
      <c r="AL26" s="534"/>
      <c r="AM26" s="534"/>
      <c r="AN26" s="534"/>
      <c r="AO26" s="534"/>
      <c r="AP26" s="535"/>
      <c r="AQ26" s="523">
        <f t="shared" si="2"/>
        <v>0</v>
      </c>
      <c r="AR26" s="523"/>
      <c r="AS26" s="523"/>
      <c r="AT26" s="523"/>
      <c r="AU26" s="523"/>
      <c r="AV26" s="523"/>
      <c r="AW26" s="523"/>
      <c r="AX26" s="523"/>
      <c r="AY26" s="536"/>
      <c r="AZ26" s="537"/>
      <c r="BA26" s="537"/>
      <c r="BB26" s="537"/>
      <c r="BC26" s="537"/>
      <c r="BD26" s="537"/>
      <c r="BE26" s="537"/>
      <c r="BF26" s="538"/>
      <c r="BG26" s="527"/>
      <c r="BH26" s="527"/>
      <c r="BI26" s="527"/>
      <c r="BJ26" s="527"/>
      <c r="BK26" s="527"/>
      <c r="BL26" s="527"/>
      <c r="BM26" s="527"/>
      <c r="BN26" s="527"/>
      <c r="BO26" s="539">
        <f t="shared" si="0"/>
        <v>0</v>
      </c>
      <c r="BP26" s="540"/>
      <c r="BQ26" s="540"/>
      <c r="BR26" s="540"/>
      <c r="BS26" s="540"/>
      <c r="BT26" s="540"/>
      <c r="BU26" s="540"/>
      <c r="BV26" s="541"/>
      <c r="BW26" s="527"/>
      <c r="BX26" s="527"/>
      <c r="BY26" s="527"/>
      <c r="BZ26" s="527"/>
      <c r="CA26" s="527"/>
      <c r="CB26" s="527"/>
      <c r="CC26" s="527"/>
      <c r="CD26" s="527"/>
      <c r="CE26" s="527"/>
      <c r="CF26" s="527"/>
      <c r="CG26" s="527"/>
      <c r="CH26" s="527"/>
      <c r="CI26" s="527"/>
      <c r="CJ26" s="527"/>
      <c r="CK26" s="527"/>
      <c r="CL26" s="527"/>
      <c r="CM26" s="527"/>
      <c r="CN26" s="527"/>
      <c r="CO26" s="527"/>
      <c r="CP26" s="527"/>
      <c r="CQ26" s="527"/>
      <c r="CR26" s="527"/>
      <c r="CS26" s="527"/>
      <c r="CT26" s="527"/>
      <c r="CU26" s="527"/>
      <c r="CV26" s="523">
        <f t="shared" si="1"/>
        <v>0</v>
      </c>
      <c r="CW26" s="523"/>
      <c r="CX26" s="523"/>
      <c r="CY26" s="523"/>
      <c r="CZ26" s="523"/>
      <c r="DA26" s="523"/>
      <c r="DB26" s="523"/>
      <c r="DC26" s="523"/>
      <c r="DD26" s="523"/>
      <c r="DE26" s="524"/>
      <c r="DS26" s="46"/>
    </row>
    <row r="27" spans="1:125" s="2" customFormat="1" ht="23.25" customHeight="1">
      <c r="A27" s="579"/>
      <c r="B27" s="580"/>
      <c r="C27" s="580"/>
      <c r="D27" s="580"/>
      <c r="E27" s="580"/>
      <c r="F27" s="580"/>
      <c r="G27" s="580"/>
      <c r="H27" s="580"/>
      <c r="I27" s="580"/>
      <c r="J27" s="580"/>
      <c r="K27" s="580"/>
      <c r="L27" s="580"/>
      <c r="M27" s="580"/>
      <c r="N27" s="580"/>
      <c r="O27" s="581"/>
      <c r="P27" s="530"/>
      <c r="Q27" s="530"/>
      <c r="R27" s="530"/>
      <c r="S27" s="530"/>
      <c r="T27" s="530"/>
      <c r="U27" s="530"/>
      <c r="V27" s="530"/>
      <c r="W27" s="530"/>
      <c r="X27" s="530"/>
      <c r="Y27" s="530"/>
      <c r="Z27" s="530"/>
      <c r="AA27" s="530"/>
      <c r="AB27" s="530"/>
      <c r="AC27" s="530"/>
      <c r="AD27" s="531"/>
      <c r="AE27" s="531"/>
      <c r="AF27" s="531"/>
      <c r="AG27" s="532"/>
      <c r="AH27" s="532"/>
      <c r="AI27" s="532"/>
      <c r="AJ27" s="532"/>
      <c r="AK27" s="533"/>
      <c r="AL27" s="534"/>
      <c r="AM27" s="534"/>
      <c r="AN27" s="534"/>
      <c r="AO27" s="534"/>
      <c r="AP27" s="535"/>
      <c r="AQ27" s="523">
        <f t="shared" si="2"/>
        <v>0</v>
      </c>
      <c r="AR27" s="523"/>
      <c r="AS27" s="523"/>
      <c r="AT27" s="523"/>
      <c r="AU27" s="523"/>
      <c r="AV27" s="523"/>
      <c r="AW27" s="523"/>
      <c r="AX27" s="523"/>
      <c r="AY27" s="536"/>
      <c r="AZ27" s="537"/>
      <c r="BA27" s="537"/>
      <c r="BB27" s="537"/>
      <c r="BC27" s="537"/>
      <c r="BD27" s="537"/>
      <c r="BE27" s="537"/>
      <c r="BF27" s="538"/>
      <c r="BG27" s="527"/>
      <c r="BH27" s="527"/>
      <c r="BI27" s="527"/>
      <c r="BJ27" s="527"/>
      <c r="BK27" s="527"/>
      <c r="BL27" s="527"/>
      <c r="BM27" s="527"/>
      <c r="BN27" s="527"/>
      <c r="BO27" s="539">
        <f t="shared" si="0"/>
        <v>0</v>
      </c>
      <c r="BP27" s="540"/>
      <c r="BQ27" s="540"/>
      <c r="BR27" s="540"/>
      <c r="BS27" s="540"/>
      <c r="BT27" s="540"/>
      <c r="BU27" s="540"/>
      <c r="BV27" s="541"/>
      <c r="BW27" s="527"/>
      <c r="BX27" s="527"/>
      <c r="BY27" s="527"/>
      <c r="BZ27" s="527"/>
      <c r="CA27" s="527"/>
      <c r="CB27" s="527"/>
      <c r="CC27" s="527"/>
      <c r="CD27" s="527"/>
      <c r="CE27" s="527"/>
      <c r="CF27" s="527"/>
      <c r="CG27" s="527"/>
      <c r="CH27" s="527"/>
      <c r="CI27" s="527"/>
      <c r="CJ27" s="527"/>
      <c r="CK27" s="527"/>
      <c r="CL27" s="527"/>
      <c r="CM27" s="527"/>
      <c r="CN27" s="527"/>
      <c r="CO27" s="527"/>
      <c r="CP27" s="527"/>
      <c r="CQ27" s="527"/>
      <c r="CR27" s="527"/>
      <c r="CS27" s="527"/>
      <c r="CT27" s="527"/>
      <c r="CU27" s="527"/>
      <c r="CV27" s="523">
        <f t="shared" si="1"/>
        <v>0</v>
      </c>
      <c r="CW27" s="523"/>
      <c r="CX27" s="523"/>
      <c r="CY27" s="523"/>
      <c r="CZ27" s="523"/>
      <c r="DA27" s="523"/>
      <c r="DB27" s="523"/>
      <c r="DC27" s="523"/>
      <c r="DD27" s="523"/>
      <c r="DE27" s="524"/>
    </row>
    <row r="28" spans="1:125" s="2" customFormat="1" ht="23.25" customHeight="1">
      <c r="A28" s="579"/>
      <c r="B28" s="580"/>
      <c r="C28" s="580"/>
      <c r="D28" s="580"/>
      <c r="E28" s="580"/>
      <c r="F28" s="580"/>
      <c r="G28" s="580"/>
      <c r="H28" s="580"/>
      <c r="I28" s="580"/>
      <c r="J28" s="580"/>
      <c r="K28" s="580"/>
      <c r="L28" s="580"/>
      <c r="M28" s="580"/>
      <c r="N28" s="580"/>
      <c r="O28" s="581"/>
      <c r="P28" s="530"/>
      <c r="Q28" s="530"/>
      <c r="R28" s="530"/>
      <c r="S28" s="530"/>
      <c r="T28" s="530"/>
      <c r="U28" s="530"/>
      <c r="V28" s="530"/>
      <c r="W28" s="530"/>
      <c r="X28" s="530"/>
      <c r="Y28" s="530"/>
      <c r="Z28" s="530"/>
      <c r="AA28" s="530"/>
      <c r="AB28" s="530"/>
      <c r="AC28" s="530"/>
      <c r="AD28" s="531"/>
      <c r="AE28" s="531"/>
      <c r="AF28" s="531"/>
      <c r="AG28" s="532"/>
      <c r="AH28" s="532"/>
      <c r="AI28" s="532"/>
      <c r="AJ28" s="532"/>
      <c r="AK28" s="533"/>
      <c r="AL28" s="534"/>
      <c r="AM28" s="534"/>
      <c r="AN28" s="534"/>
      <c r="AO28" s="534"/>
      <c r="AP28" s="535"/>
      <c r="AQ28" s="523">
        <f t="shared" si="2"/>
        <v>0</v>
      </c>
      <c r="AR28" s="523"/>
      <c r="AS28" s="523"/>
      <c r="AT28" s="523"/>
      <c r="AU28" s="523"/>
      <c r="AV28" s="523"/>
      <c r="AW28" s="523"/>
      <c r="AX28" s="523"/>
      <c r="AY28" s="536"/>
      <c r="AZ28" s="537"/>
      <c r="BA28" s="537"/>
      <c r="BB28" s="537"/>
      <c r="BC28" s="537"/>
      <c r="BD28" s="537"/>
      <c r="BE28" s="537"/>
      <c r="BF28" s="538"/>
      <c r="BG28" s="527"/>
      <c r="BH28" s="527"/>
      <c r="BI28" s="527"/>
      <c r="BJ28" s="527"/>
      <c r="BK28" s="527"/>
      <c r="BL28" s="527"/>
      <c r="BM28" s="527"/>
      <c r="BN28" s="527"/>
      <c r="BO28" s="539">
        <f t="shared" si="0"/>
        <v>0</v>
      </c>
      <c r="BP28" s="540"/>
      <c r="BQ28" s="540"/>
      <c r="BR28" s="540"/>
      <c r="BS28" s="540"/>
      <c r="BT28" s="540"/>
      <c r="BU28" s="540"/>
      <c r="BV28" s="541"/>
      <c r="BW28" s="527"/>
      <c r="BX28" s="527"/>
      <c r="BY28" s="527"/>
      <c r="BZ28" s="527"/>
      <c r="CA28" s="527"/>
      <c r="CB28" s="527"/>
      <c r="CC28" s="527"/>
      <c r="CD28" s="527"/>
      <c r="CE28" s="527"/>
      <c r="CF28" s="527"/>
      <c r="CG28" s="527"/>
      <c r="CH28" s="527"/>
      <c r="CI28" s="527"/>
      <c r="CJ28" s="527"/>
      <c r="CK28" s="527"/>
      <c r="CL28" s="527"/>
      <c r="CM28" s="527"/>
      <c r="CN28" s="527"/>
      <c r="CO28" s="527"/>
      <c r="CP28" s="527"/>
      <c r="CQ28" s="527"/>
      <c r="CR28" s="527"/>
      <c r="CS28" s="527"/>
      <c r="CT28" s="527"/>
      <c r="CU28" s="527"/>
      <c r="CV28" s="523">
        <f t="shared" si="1"/>
        <v>0</v>
      </c>
      <c r="CW28" s="523"/>
      <c r="CX28" s="523"/>
      <c r="CY28" s="523"/>
      <c r="CZ28" s="523"/>
      <c r="DA28" s="523"/>
      <c r="DB28" s="523"/>
      <c r="DC28" s="523"/>
      <c r="DD28" s="523"/>
      <c r="DE28" s="524"/>
    </row>
    <row r="29" spans="1:125" s="2" customFormat="1" ht="23.25" customHeight="1">
      <c r="A29" s="579"/>
      <c r="B29" s="580"/>
      <c r="C29" s="580"/>
      <c r="D29" s="580"/>
      <c r="E29" s="580"/>
      <c r="F29" s="580"/>
      <c r="G29" s="580"/>
      <c r="H29" s="580"/>
      <c r="I29" s="580"/>
      <c r="J29" s="580"/>
      <c r="K29" s="580"/>
      <c r="L29" s="580"/>
      <c r="M29" s="580"/>
      <c r="N29" s="580"/>
      <c r="O29" s="581"/>
      <c r="P29" s="530"/>
      <c r="Q29" s="530"/>
      <c r="R29" s="530"/>
      <c r="S29" s="530"/>
      <c r="T29" s="530"/>
      <c r="U29" s="530"/>
      <c r="V29" s="530"/>
      <c r="W29" s="530"/>
      <c r="X29" s="530"/>
      <c r="Y29" s="530"/>
      <c r="Z29" s="530"/>
      <c r="AA29" s="530"/>
      <c r="AB29" s="530"/>
      <c r="AC29" s="530"/>
      <c r="AD29" s="531"/>
      <c r="AE29" s="531"/>
      <c r="AF29" s="531"/>
      <c r="AG29" s="532"/>
      <c r="AH29" s="532"/>
      <c r="AI29" s="532"/>
      <c r="AJ29" s="532"/>
      <c r="AK29" s="533"/>
      <c r="AL29" s="534"/>
      <c r="AM29" s="534"/>
      <c r="AN29" s="534"/>
      <c r="AO29" s="534"/>
      <c r="AP29" s="535"/>
      <c r="AQ29" s="523">
        <f t="shared" si="2"/>
        <v>0</v>
      </c>
      <c r="AR29" s="523"/>
      <c r="AS29" s="523"/>
      <c r="AT29" s="523"/>
      <c r="AU29" s="523"/>
      <c r="AV29" s="523"/>
      <c r="AW29" s="523"/>
      <c r="AX29" s="523"/>
      <c r="AY29" s="536"/>
      <c r="AZ29" s="537"/>
      <c r="BA29" s="537"/>
      <c r="BB29" s="537"/>
      <c r="BC29" s="537"/>
      <c r="BD29" s="537"/>
      <c r="BE29" s="537"/>
      <c r="BF29" s="538"/>
      <c r="BG29" s="527"/>
      <c r="BH29" s="527"/>
      <c r="BI29" s="527"/>
      <c r="BJ29" s="527"/>
      <c r="BK29" s="527"/>
      <c r="BL29" s="527"/>
      <c r="BM29" s="527"/>
      <c r="BN29" s="527"/>
      <c r="BO29" s="539">
        <f t="shared" si="0"/>
        <v>0</v>
      </c>
      <c r="BP29" s="540"/>
      <c r="BQ29" s="540"/>
      <c r="BR29" s="540"/>
      <c r="BS29" s="540"/>
      <c r="BT29" s="540"/>
      <c r="BU29" s="540"/>
      <c r="BV29" s="541"/>
      <c r="BW29" s="527"/>
      <c r="BX29" s="527"/>
      <c r="BY29" s="527"/>
      <c r="BZ29" s="527"/>
      <c r="CA29" s="527"/>
      <c r="CB29" s="527"/>
      <c r="CC29" s="527"/>
      <c r="CD29" s="527"/>
      <c r="CE29" s="527"/>
      <c r="CF29" s="527"/>
      <c r="CG29" s="527"/>
      <c r="CH29" s="527"/>
      <c r="CI29" s="527"/>
      <c r="CJ29" s="527"/>
      <c r="CK29" s="527"/>
      <c r="CL29" s="527"/>
      <c r="CM29" s="527"/>
      <c r="CN29" s="527"/>
      <c r="CO29" s="527"/>
      <c r="CP29" s="527"/>
      <c r="CQ29" s="527"/>
      <c r="CR29" s="527"/>
      <c r="CS29" s="527"/>
      <c r="CT29" s="527"/>
      <c r="CU29" s="527"/>
      <c r="CV29" s="523">
        <f t="shared" si="1"/>
        <v>0</v>
      </c>
      <c r="CW29" s="523"/>
      <c r="CX29" s="523"/>
      <c r="CY29" s="523"/>
      <c r="CZ29" s="523"/>
      <c r="DA29" s="523"/>
      <c r="DB29" s="523"/>
      <c r="DC29" s="523"/>
      <c r="DD29" s="523"/>
      <c r="DE29" s="524"/>
    </row>
    <row r="30" spans="1:125" s="2" customFormat="1" ht="23.25" customHeight="1">
      <c r="A30" s="579"/>
      <c r="B30" s="580"/>
      <c r="C30" s="580"/>
      <c r="D30" s="580"/>
      <c r="E30" s="580"/>
      <c r="F30" s="580"/>
      <c r="G30" s="580"/>
      <c r="H30" s="580"/>
      <c r="I30" s="580"/>
      <c r="J30" s="580"/>
      <c r="K30" s="580"/>
      <c r="L30" s="580"/>
      <c r="M30" s="580"/>
      <c r="N30" s="580"/>
      <c r="O30" s="581"/>
      <c r="P30" s="530"/>
      <c r="Q30" s="530"/>
      <c r="R30" s="530"/>
      <c r="S30" s="530"/>
      <c r="T30" s="530"/>
      <c r="U30" s="530"/>
      <c r="V30" s="530"/>
      <c r="W30" s="530"/>
      <c r="X30" s="530"/>
      <c r="Y30" s="530"/>
      <c r="Z30" s="530"/>
      <c r="AA30" s="530"/>
      <c r="AB30" s="530"/>
      <c r="AC30" s="530"/>
      <c r="AD30" s="531"/>
      <c r="AE30" s="531"/>
      <c r="AF30" s="531"/>
      <c r="AG30" s="532"/>
      <c r="AH30" s="532"/>
      <c r="AI30" s="532"/>
      <c r="AJ30" s="532"/>
      <c r="AK30" s="533"/>
      <c r="AL30" s="534"/>
      <c r="AM30" s="534"/>
      <c r="AN30" s="534"/>
      <c r="AO30" s="534"/>
      <c r="AP30" s="535"/>
      <c r="AQ30" s="523">
        <f>AG30*AK30*12</f>
        <v>0</v>
      </c>
      <c r="AR30" s="523"/>
      <c r="AS30" s="523"/>
      <c r="AT30" s="523"/>
      <c r="AU30" s="523"/>
      <c r="AV30" s="523"/>
      <c r="AW30" s="523"/>
      <c r="AX30" s="523"/>
      <c r="AY30" s="536"/>
      <c r="AZ30" s="537"/>
      <c r="BA30" s="537"/>
      <c r="BB30" s="537"/>
      <c r="BC30" s="537"/>
      <c r="BD30" s="537"/>
      <c r="BE30" s="537"/>
      <c r="BF30" s="538"/>
      <c r="BG30" s="527"/>
      <c r="BH30" s="527"/>
      <c r="BI30" s="527"/>
      <c r="BJ30" s="527"/>
      <c r="BK30" s="527"/>
      <c r="BL30" s="527"/>
      <c r="BM30" s="527"/>
      <c r="BN30" s="527"/>
      <c r="BO30" s="539">
        <f t="shared" si="0"/>
        <v>0</v>
      </c>
      <c r="BP30" s="540"/>
      <c r="BQ30" s="540"/>
      <c r="BR30" s="540"/>
      <c r="BS30" s="540"/>
      <c r="BT30" s="540"/>
      <c r="BU30" s="540"/>
      <c r="BV30" s="541"/>
      <c r="BW30" s="527"/>
      <c r="BX30" s="527"/>
      <c r="BY30" s="527"/>
      <c r="BZ30" s="527"/>
      <c r="CA30" s="527"/>
      <c r="CB30" s="527"/>
      <c r="CC30" s="527"/>
      <c r="CD30" s="527"/>
      <c r="CE30" s="527"/>
      <c r="CF30" s="527"/>
      <c r="CG30" s="527"/>
      <c r="CH30" s="527"/>
      <c r="CI30" s="527"/>
      <c r="CJ30" s="527"/>
      <c r="CK30" s="527"/>
      <c r="CL30" s="527"/>
      <c r="CM30" s="527"/>
      <c r="CN30" s="527"/>
      <c r="CO30" s="527"/>
      <c r="CP30" s="527"/>
      <c r="CQ30" s="527"/>
      <c r="CR30" s="527"/>
      <c r="CS30" s="527"/>
      <c r="CT30" s="527"/>
      <c r="CU30" s="527"/>
      <c r="CV30" s="523">
        <f>SUM(AQ30:CU30)</f>
        <v>0</v>
      </c>
      <c r="CW30" s="523"/>
      <c r="CX30" s="523"/>
      <c r="CY30" s="523"/>
      <c r="CZ30" s="523"/>
      <c r="DA30" s="523"/>
      <c r="DB30" s="523"/>
      <c r="DC30" s="523"/>
      <c r="DD30" s="523"/>
      <c r="DE30" s="524"/>
      <c r="DS30" s="46"/>
    </row>
    <row r="31" spans="1:125" s="2" customFormat="1" ht="23.25" customHeight="1">
      <c r="A31" s="579"/>
      <c r="B31" s="580"/>
      <c r="C31" s="580"/>
      <c r="D31" s="580"/>
      <c r="E31" s="580"/>
      <c r="F31" s="580"/>
      <c r="G31" s="580"/>
      <c r="H31" s="580"/>
      <c r="I31" s="580"/>
      <c r="J31" s="580"/>
      <c r="K31" s="580"/>
      <c r="L31" s="580"/>
      <c r="M31" s="580"/>
      <c r="N31" s="580"/>
      <c r="O31" s="581"/>
      <c r="P31" s="530"/>
      <c r="Q31" s="530"/>
      <c r="R31" s="530"/>
      <c r="S31" s="530"/>
      <c r="T31" s="530"/>
      <c r="U31" s="530"/>
      <c r="V31" s="530"/>
      <c r="W31" s="530"/>
      <c r="X31" s="530"/>
      <c r="Y31" s="530"/>
      <c r="Z31" s="530"/>
      <c r="AA31" s="530"/>
      <c r="AB31" s="530"/>
      <c r="AC31" s="530"/>
      <c r="AD31" s="531"/>
      <c r="AE31" s="531"/>
      <c r="AF31" s="531"/>
      <c r="AG31" s="532"/>
      <c r="AH31" s="532"/>
      <c r="AI31" s="532"/>
      <c r="AJ31" s="532"/>
      <c r="AK31" s="533"/>
      <c r="AL31" s="534"/>
      <c r="AM31" s="534"/>
      <c r="AN31" s="534"/>
      <c r="AO31" s="534"/>
      <c r="AP31" s="535"/>
      <c r="AQ31" s="523">
        <f t="shared" si="2"/>
        <v>0</v>
      </c>
      <c r="AR31" s="523"/>
      <c r="AS31" s="523"/>
      <c r="AT31" s="523"/>
      <c r="AU31" s="523"/>
      <c r="AV31" s="523"/>
      <c r="AW31" s="523"/>
      <c r="AX31" s="523"/>
      <c r="AY31" s="536"/>
      <c r="AZ31" s="537"/>
      <c r="BA31" s="537"/>
      <c r="BB31" s="537"/>
      <c r="BC31" s="537"/>
      <c r="BD31" s="537"/>
      <c r="BE31" s="537"/>
      <c r="BF31" s="538"/>
      <c r="BG31" s="527"/>
      <c r="BH31" s="527"/>
      <c r="BI31" s="527"/>
      <c r="BJ31" s="527"/>
      <c r="BK31" s="527"/>
      <c r="BL31" s="527"/>
      <c r="BM31" s="527"/>
      <c r="BN31" s="527"/>
      <c r="BO31" s="539">
        <f t="shared" si="0"/>
        <v>0</v>
      </c>
      <c r="BP31" s="540"/>
      <c r="BQ31" s="540"/>
      <c r="BR31" s="540"/>
      <c r="BS31" s="540"/>
      <c r="BT31" s="540"/>
      <c r="BU31" s="540"/>
      <c r="BV31" s="541"/>
      <c r="BW31" s="527"/>
      <c r="BX31" s="527"/>
      <c r="BY31" s="527"/>
      <c r="BZ31" s="527"/>
      <c r="CA31" s="527"/>
      <c r="CB31" s="527"/>
      <c r="CC31" s="527"/>
      <c r="CD31" s="527"/>
      <c r="CE31" s="527"/>
      <c r="CF31" s="527"/>
      <c r="CG31" s="527"/>
      <c r="CH31" s="527"/>
      <c r="CI31" s="527"/>
      <c r="CJ31" s="527"/>
      <c r="CK31" s="527"/>
      <c r="CL31" s="527"/>
      <c r="CM31" s="527"/>
      <c r="CN31" s="527"/>
      <c r="CO31" s="527"/>
      <c r="CP31" s="527"/>
      <c r="CQ31" s="527"/>
      <c r="CR31" s="527"/>
      <c r="CS31" s="527"/>
      <c r="CT31" s="527"/>
      <c r="CU31" s="527"/>
      <c r="CV31" s="523">
        <f t="shared" si="1"/>
        <v>0</v>
      </c>
      <c r="CW31" s="523"/>
      <c r="CX31" s="523"/>
      <c r="CY31" s="523"/>
      <c r="CZ31" s="523"/>
      <c r="DA31" s="523"/>
      <c r="DB31" s="523"/>
      <c r="DC31" s="523"/>
      <c r="DD31" s="523"/>
      <c r="DE31" s="524"/>
    </row>
    <row r="32" spans="1:125" s="2" customFormat="1" ht="23.25" customHeight="1">
      <c r="A32" s="579"/>
      <c r="B32" s="580"/>
      <c r="C32" s="580"/>
      <c r="D32" s="580"/>
      <c r="E32" s="580"/>
      <c r="F32" s="580"/>
      <c r="G32" s="580"/>
      <c r="H32" s="580"/>
      <c r="I32" s="580"/>
      <c r="J32" s="580"/>
      <c r="K32" s="580"/>
      <c r="L32" s="580"/>
      <c r="M32" s="580"/>
      <c r="N32" s="580"/>
      <c r="O32" s="581"/>
      <c r="P32" s="590"/>
      <c r="Q32" s="591"/>
      <c r="R32" s="591"/>
      <c r="S32" s="591"/>
      <c r="T32" s="591"/>
      <c r="U32" s="591"/>
      <c r="V32" s="591"/>
      <c r="W32" s="591"/>
      <c r="X32" s="591"/>
      <c r="Y32" s="591"/>
      <c r="Z32" s="591"/>
      <c r="AA32" s="591"/>
      <c r="AB32" s="591"/>
      <c r="AC32" s="592"/>
      <c r="AD32" s="531"/>
      <c r="AE32" s="531"/>
      <c r="AF32" s="531"/>
      <c r="AG32" s="532"/>
      <c r="AH32" s="532"/>
      <c r="AI32" s="532"/>
      <c r="AJ32" s="532"/>
      <c r="AK32" s="533"/>
      <c r="AL32" s="534"/>
      <c r="AM32" s="534"/>
      <c r="AN32" s="534"/>
      <c r="AO32" s="534"/>
      <c r="AP32" s="535"/>
      <c r="AQ32" s="523">
        <f t="shared" si="2"/>
        <v>0</v>
      </c>
      <c r="AR32" s="523"/>
      <c r="AS32" s="523"/>
      <c r="AT32" s="523"/>
      <c r="AU32" s="523"/>
      <c r="AV32" s="523"/>
      <c r="AW32" s="523"/>
      <c r="AX32" s="523"/>
      <c r="AY32" s="536"/>
      <c r="AZ32" s="537"/>
      <c r="BA32" s="537"/>
      <c r="BB32" s="537"/>
      <c r="BC32" s="537"/>
      <c r="BD32" s="537"/>
      <c r="BE32" s="537"/>
      <c r="BF32" s="538"/>
      <c r="BG32" s="527"/>
      <c r="BH32" s="527"/>
      <c r="BI32" s="527"/>
      <c r="BJ32" s="527"/>
      <c r="BK32" s="527"/>
      <c r="BL32" s="527"/>
      <c r="BM32" s="527"/>
      <c r="BN32" s="527"/>
      <c r="BO32" s="539">
        <f t="shared" si="0"/>
        <v>0</v>
      </c>
      <c r="BP32" s="540"/>
      <c r="BQ32" s="540"/>
      <c r="BR32" s="540"/>
      <c r="BS32" s="540"/>
      <c r="BT32" s="540"/>
      <c r="BU32" s="540"/>
      <c r="BV32" s="541"/>
      <c r="BW32" s="527"/>
      <c r="BX32" s="527"/>
      <c r="BY32" s="527"/>
      <c r="BZ32" s="527"/>
      <c r="CA32" s="527"/>
      <c r="CB32" s="527"/>
      <c r="CC32" s="527"/>
      <c r="CD32" s="527"/>
      <c r="CE32" s="527"/>
      <c r="CF32" s="527"/>
      <c r="CG32" s="527"/>
      <c r="CH32" s="527"/>
      <c r="CI32" s="527"/>
      <c r="CJ32" s="527"/>
      <c r="CK32" s="527"/>
      <c r="CL32" s="527"/>
      <c r="CM32" s="527"/>
      <c r="CN32" s="527"/>
      <c r="CO32" s="527"/>
      <c r="CP32" s="527"/>
      <c r="CQ32" s="527"/>
      <c r="CR32" s="527"/>
      <c r="CS32" s="527"/>
      <c r="CT32" s="527"/>
      <c r="CU32" s="527"/>
      <c r="CV32" s="523">
        <f t="shared" si="1"/>
        <v>0</v>
      </c>
      <c r="CW32" s="523"/>
      <c r="CX32" s="523"/>
      <c r="CY32" s="523"/>
      <c r="CZ32" s="523"/>
      <c r="DA32" s="523"/>
      <c r="DB32" s="523"/>
      <c r="DC32" s="523"/>
      <c r="DD32" s="523"/>
      <c r="DE32" s="524"/>
    </row>
    <row r="33" spans="1:122" s="2" customFormat="1" ht="23.25" customHeight="1">
      <c r="A33" s="579"/>
      <c r="B33" s="580"/>
      <c r="C33" s="580"/>
      <c r="D33" s="580"/>
      <c r="E33" s="580"/>
      <c r="F33" s="580"/>
      <c r="G33" s="580"/>
      <c r="H33" s="580"/>
      <c r="I33" s="580"/>
      <c r="J33" s="580"/>
      <c r="K33" s="580"/>
      <c r="L33" s="580"/>
      <c r="M33" s="580"/>
      <c r="N33" s="580"/>
      <c r="O33" s="581"/>
      <c r="P33" s="590"/>
      <c r="Q33" s="591"/>
      <c r="R33" s="591"/>
      <c r="S33" s="591"/>
      <c r="T33" s="591"/>
      <c r="U33" s="591"/>
      <c r="V33" s="591"/>
      <c r="W33" s="591"/>
      <c r="X33" s="591"/>
      <c r="Y33" s="591"/>
      <c r="Z33" s="591"/>
      <c r="AA33" s="591"/>
      <c r="AB33" s="591"/>
      <c r="AC33" s="592"/>
      <c r="AD33" s="531"/>
      <c r="AE33" s="531"/>
      <c r="AF33" s="531"/>
      <c r="AG33" s="532"/>
      <c r="AH33" s="532"/>
      <c r="AI33" s="532"/>
      <c r="AJ33" s="532"/>
      <c r="AK33" s="533"/>
      <c r="AL33" s="534"/>
      <c r="AM33" s="534"/>
      <c r="AN33" s="534"/>
      <c r="AO33" s="534"/>
      <c r="AP33" s="535"/>
      <c r="AQ33" s="523">
        <f t="shared" si="2"/>
        <v>0</v>
      </c>
      <c r="AR33" s="523"/>
      <c r="AS33" s="523"/>
      <c r="AT33" s="523"/>
      <c r="AU33" s="523"/>
      <c r="AV33" s="523"/>
      <c r="AW33" s="523"/>
      <c r="AX33" s="523"/>
      <c r="AY33" s="536"/>
      <c r="AZ33" s="537"/>
      <c r="BA33" s="537"/>
      <c r="BB33" s="537"/>
      <c r="BC33" s="537"/>
      <c r="BD33" s="537"/>
      <c r="BE33" s="537"/>
      <c r="BF33" s="538"/>
      <c r="BG33" s="527"/>
      <c r="BH33" s="527"/>
      <c r="BI33" s="527"/>
      <c r="BJ33" s="527"/>
      <c r="BK33" s="527"/>
      <c r="BL33" s="527"/>
      <c r="BM33" s="527"/>
      <c r="BN33" s="527"/>
      <c r="BO33" s="539">
        <f t="shared" si="0"/>
        <v>0</v>
      </c>
      <c r="BP33" s="540"/>
      <c r="BQ33" s="540"/>
      <c r="BR33" s="540"/>
      <c r="BS33" s="540"/>
      <c r="BT33" s="540"/>
      <c r="BU33" s="540"/>
      <c r="BV33" s="541"/>
      <c r="BW33" s="527"/>
      <c r="BX33" s="527"/>
      <c r="BY33" s="527"/>
      <c r="BZ33" s="527"/>
      <c r="CA33" s="527"/>
      <c r="CB33" s="527"/>
      <c r="CC33" s="527"/>
      <c r="CD33" s="527"/>
      <c r="CE33" s="527"/>
      <c r="CF33" s="527"/>
      <c r="CG33" s="527"/>
      <c r="CH33" s="527"/>
      <c r="CI33" s="527"/>
      <c r="CJ33" s="527"/>
      <c r="CK33" s="527"/>
      <c r="CL33" s="527"/>
      <c r="CM33" s="527"/>
      <c r="CN33" s="527"/>
      <c r="CO33" s="527"/>
      <c r="CP33" s="527"/>
      <c r="CQ33" s="527"/>
      <c r="CR33" s="527"/>
      <c r="CS33" s="527"/>
      <c r="CT33" s="527"/>
      <c r="CU33" s="527"/>
      <c r="CV33" s="523">
        <f t="shared" si="1"/>
        <v>0</v>
      </c>
      <c r="CW33" s="523"/>
      <c r="CX33" s="523"/>
      <c r="CY33" s="523"/>
      <c r="CZ33" s="523"/>
      <c r="DA33" s="523"/>
      <c r="DB33" s="523"/>
      <c r="DC33" s="523"/>
      <c r="DD33" s="523"/>
      <c r="DE33" s="524"/>
    </row>
    <row r="34" spans="1:122" s="2" customFormat="1" ht="23.25" customHeight="1">
      <c r="A34" s="579"/>
      <c r="B34" s="580"/>
      <c r="C34" s="580"/>
      <c r="D34" s="580"/>
      <c r="E34" s="580"/>
      <c r="F34" s="580"/>
      <c r="G34" s="580"/>
      <c r="H34" s="580"/>
      <c r="I34" s="580"/>
      <c r="J34" s="580"/>
      <c r="K34" s="580"/>
      <c r="L34" s="580"/>
      <c r="M34" s="580"/>
      <c r="N34" s="580"/>
      <c r="O34" s="581"/>
      <c r="P34" s="590"/>
      <c r="Q34" s="591"/>
      <c r="R34" s="591"/>
      <c r="S34" s="591"/>
      <c r="T34" s="591"/>
      <c r="U34" s="591"/>
      <c r="V34" s="591"/>
      <c r="W34" s="591"/>
      <c r="X34" s="591"/>
      <c r="Y34" s="591"/>
      <c r="Z34" s="591"/>
      <c r="AA34" s="591"/>
      <c r="AB34" s="591"/>
      <c r="AC34" s="592"/>
      <c r="AD34" s="531"/>
      <c r="AE34" s="531"/>
      <c r="AF34" s="531"/>
      <c r="AG34" s="532"/>
      <c r="AH34" s="532"/>
      <c r="AI34" s="532"/>
      <c r="AJ34" s="532"/>
      <c r="AK34" s="533"/>
      <c r="AL34" s="534"/>
      <c r="AM34" s="534"/>
      <c r="AN34" s="534"/>
      <c r="AO34" s="534"/>
      <c r="AP34" s="535"/>
      <c r="AQ34" s="523">
        <f t="shared" si="2"/>
        <v>0</v>
      </c>
      <c r="AR34" s="523"/>
      <c r="AS34" s="523"/>
      <c r="AT34" s="523"/>
      <c r="AU34" s="523"/>
      <c r="AV34" s="523"/>
      <c r="AW34" s="523"/>
      <c r="AX34" s="523"/>
      <c r="AY34" s="536"/>
      <c r="AZ34" s="537"/>
      <c r="BA34" s="537"/>
      <c r="BB34" s="537"/>
      <c r="BC34" s="537"/>
      <c r="BD34" s="537"/>
      <c r="BE34" s="537"/>
      <c r="BF34" s="538"/>
      <c r="BG34" s="527"/>
      <c r="BH34" s="527"/>
      <c r="BI34" s="527"/>
      <c r="BJ34" s="527"/>
      <c r="BK34" s="527"/>
      <c r="BL34" s="527"/>
      <c r="BM34" s="527"/>
      <c r="BN34" s="527"/>
      <c r="BO34" s="539">
        <f t="shared" si="0"/>
        <v>0</v>
      </c>
      <c r="BP34" s="540"/>
      <c r="BQ34" s="540"/>
      <c r="BR34" s="540"/>
      <c r="BS34" s="540"/>
      <c r="BT34" s="540"/>
      <c r="BU34" s="540"/>
      <c r="BV34" s="541"/>
      <c r="BW34" s="527"/>
      <c r="BX34" s="527"/>
      <c r="BY34" s="527"/>
      <c r="BZ34" s="527"/>
      <c r="CA34" s="527"/>
      <c r="CB34" s="527"/>
      <c r="CC34" s="527"/>
      <c r="CD34" s="527"/>
      <c r="CE34" s="527"/>
      <c r="CF34" s="527"/>
      <c r="CG34" s="527"/>
      <c r="CH34" s="527"/>
      <c r="CI34" s="527"/>
      <c r="CJ34" s="527"/>
      <c r="CK34" s="527"/>
      <c r="CL34" s="527"/>
      <c r="CM34" s="527"/>
      <c r="CN34" s="527"/>
      <c r="CO34" s="527"/>
      <c r="CP34" s="527"/>
      <c r="CQ34" s="527"/>
      <c r="CR34" s="527"/>
      <c r="CS34" s="527"/>
      <c r="CT34" s="527"/>
      <c r="CU34" s="527"/>
      <c r="CV34" s="523">
        <f t="shared" si="1"/>
        <v>0</v>
      </c>
      <c r="CW34" s="523"/>
      <c r="CX34" s="523"/>
      <c r="CY34" s="523"/>
      <c r="CZ34" s="523"/>
      <c r="DA34" s="523"/>
      <c r="DB34" s="523"/>
      <c r="DC34" s="523"/>
      <c r="DD34" s="523"/>
      <c r="DE34" s="524"/>
    </row>
    <row r="35" spans="1:122" s="2" customFormat="1" ht="23.25" customHeight="1">
      <c r="A35" s="579"/>
      <c r="B35" s="580"/>
      <c r="C35" s="580"/>
      <c r="D35" s="580"/>
      <c r="E35" s="580"/>
      <c r="F35" s="580"/>
      <c r="G35" s="580"/>
      <c r="H35" s="580"/>
      <c r="I35" s="580"/>
      <c r="J35" s="580"/>
      <c r="K35" s="580"/>
      <c r="L35" s="580"/>
      <c r="M35" s="580"/>
      <c r="N35" s="580"/>
      <c r="O35" s="581"/>
      <c r="P35" s="590"/>
      <c r="Q35" s="591"/>
      <c r="R35" s="591"/>
      <c r="S35" s="591"/>
      <c r="T35" s="591"/>
      <c r="U35" s="591"/>
      <c r="V35" s="591"/>
      <c r="W35" s="591"/>
      <c r="X35" s="591"/>
      <c r="Y35" s="591"/>
      <c r="Z35" s="591"/>
      <c r="AA35" s="591"/>
      <c r="AB35" s="591"/>
      <c r="AC35" s="592"/>
      <c r="AD35" s="531"/>
      <c r="AE35" s="531"/>
      <c r="AF35" s="531"/>
      <c r="AG35" s="532"/>
      <c r="AH35" s="532"/>
      <c r="AI35" s="532"/>
      <c r="AJ35" s="532"/>
      <c r="AK35" s="533"/>
      <c r="AL35" s="534"/>
      <c r="AM35" s="534"/>
      <c r="AN35" s="534"/>
      <c r="AO35" s="534"/>
      <c r="AP35" s="535"/>
      <c r="AQ35" s="523">
        <f t="shared" si="2"/>
        <v>0</v>
      </c>
      <c r="AR35" s="523"/>
      <c r="AS35" s="523"/>
      <c r="AT35" s="523"/>
      <c r="AU35" s="523"/>
      <c r="AV35" s="523"/>
      <c r="AW35" s="523"/>
      <c r="AX35" s="523"/>
      <c r="AY35" s="536"/>
      <c r="AZ35" s="537"/>
      <c r="BA35" s="537"/>
      <c r="BB35" s="537"/>
      <c r="BC35" s="537"/>
      <c r="BD35" s="537"/>
      <c r="BE35" s="537"/>
      <c r="BF35" s="538"/>
      <c r="BG35" s="527"/>
      <c r="BH35" s="527"/>
      <c r="BI35" s="527"/>
      <c r="BJ35" s="527"/>
      <c r="BK35" s="527"/>
      <c r="BL35" s="527"/>
      <c r="BM35" s="527"/>
      <c r="BN35" s="527"/>
      <c r="BO35" s="539">
        <f t="shared" si="0"/>
        <v>0</v>
      </c>
      <c r="BP35" s="540"/>
      <c r="BQ35" s="540"/>
      <c r="BR35" s="540"/>
      <c r="BS35" s="540"/>
      <c r="BT35" s="540"/>
      <c r="BU35" s="540"/>
      <c r="BV35" s="541"/>
      <c r="BW35" s="527"/>
      <c r="BX35" s="527"/>
      <c r="BY35" s="527"/>
      <c r="BZ35" s="527"/>
      <c r="CA35" s="527"/>
      <c r="CB35" s="527"/>
      <c r="CC35" s="527"/>
      <c r="CD35" s="527"/>
      <c r="CE35" s="527"/>
      <c r="CF35" s="527"/>
      <c r="CG35" s="527"/>
      <c r="CH35" s="527"/>
      <c r="CI35" s="527"/>
      <c r="CJ35" s="527"/>
      <c r="CK35" s="527"/>
      <c r="CL35" s="527"/>
      <c r="CM35" s="527"/>
      <c r="CN35" s="527"/>
      <c r="CO35" s="527"/>
      <c r="CP35" s="527"/>
      <c r="CQ35" s="527"/>
      <c r="CR35" s="527"/>
      <c r="CS35" s="527"/>
      <c r="CT35" s="527"/>
      <c r="CU35" s="527"/>
      <c r="CV35" s="523">
        <f t="shared" si="1"/>
        <v>0</v>
      </c>
      <c r="CW35" s="523"/>
      <c r="CX35" s="523"/>
      <c r="CY35" s="523"/>
      <c r="CZ35" s="523"/>
      <c r="DA35" s="523"/>
      <c r="DB35" s="523"/>
      <c r="DC35" s="523"/>
      <c r="DD35" s="523"/>
      <c r="DE35" s="524"/>
    </row>
    <row r="36" spans="1:122" s="2" customFormat="1" ht="23.25" customHeight="1">
      <c r="A36" s="579"/>
      <c r="B36" s="580"/>
      <c r="C36" s="580"/>
      <c r="D36" s="580"/>
      <c r="E36" s="580"/>
      <c r="F36" s="580"/>
      <c r="G36" s="580"/>
      <c r="H36" s="580"/>
      <c r="I36" s="580"/>
      <c r="J36" s="580"/>
      <c r="K36" s="580"/>
      <c r="L36" s="580"/>
      <c r="M36" s="580"/>
      <c r="N36" s="580"/>
      <c r="O36" s="581"/>
      <c r="P36" s="590"/>
      <c r="Q36" s="591"/>
      <c r="R36" s="591"/>
      <c r="S36" s="591"/>
      <c r="T36" s="591"/>
      <c r="U36" s="591"/>
      <c r="V36" s="591"/>
      <c r="W36" s="591"/>
      <c r="X36" s="591"/>
      <c r="Y36" s="591"/>
      <c r="Z36" s="591"/>
      <c r="AA36" s="591"/>
      <c r="AB36" s="591"/>
      <c r="AC36" s="592"/>
      <c r="AD36" s="531"/>
      <c r="AE36" s="531"/>
      <c r="AF36" s="531"/>
      <c r="AG36" s="532"/>
      <c r="AH36" s="532"/>
      <c r="AI36" s="532"/>
      <c r="AJ36" s="532"/>
      <c r="AK36" s="533"/>
      <c r="AL36" s="534"/>
      <c r="AM36" s="534"/>
      <c r="AN36" s="534"/>
      <c r="AO36" s="534"/>
      <c r="AP36" s="535"/>
      <c r="AQ36" s="523">
        <f t="shared" si="2"/>
        <v>0</v>
      </c>
      <c r="AR36" s="523"/>
      <c r="AS36" s="523"/>
      <c r="AT36" s="523"/>
      <c r="AU36" s="523"/>
      <c r="AV36" s="523"/>
      <c r="AW36" s="523"/>
      <c r="AX36" s="523"/>
      <c r="AY36" s="536"/>
      <c r="AZ36" s="537"/>
      <c r="BA36" s="537"/>
      <c r="BB36" s="537"/>
      <c r="BC36" s="537"/>
      <c r="BD36" s="537"/>
      <c r="BE36" s="537"/>
      <c r="BF36" s="538"/>
      <c r="BG36" s="527"/>
      <c r="BH36" s="527"/>
      <c r="BI36" s="527"/>
      <c r="BJ36" s="527"/>
      <c r="BK36" s="527"/>
      <c r="BL36" s="527"/>
      <c r="BM36" s="527"/>
      <c r="BN36" s="527"/>
      <c r="BO36" s="539">
        <f t="shared" si="0"/>
        <v>0</v>
      </c>
      <c r="BP36" s="540"/>
      <c r="BQ36" s="540"/>
      <c r="BR36" s="540"/>
      <c r="BS36" s="540"/>
      <c r="BT36" s="540"/>
      <c r="BU36" s="540"/>
      <c r="BV36" s="541"/>
      <c r="BW36" s="527"/>
      <c r="BX36" s="527"/>
      <c r="BY36" s="527"/>
      <c r="BZ36" s="527"/>
      <c r="CA36" s="527"/>
      <c r="CB36" s="527"/>
      <c r="CC36" s="527"/>
      <c r="CD36" s="527"/>
      <c r="CE36" s="527"/>
      <c r="CF36" s="527"/>
      <c r="CG36" s="527"/>
      <c r="CH36" s="527"/>
      <c r="CI36" s="527"/>
      <c r="CJ36" s="527"/>
      <c r="CK36" s="527"/>
      <c r="CL36" s="527"/>
      <c r="CM36" s="527"/>
      <c r="CN36" s="527"/>
      <c r="CO36" s="527"/>
      <c r="CP36" s="527"/>
      <c r="CQ36" s="527"/>
      <c r="CR36" s="527"/>
      <c r="CS36" s="527"/>
      <c r="CT36" s="527"/>
      <c r="CU36" s="527"/>
      <c r="CV36" s="523">
        <f t="shared" si="1"/>
        <v>0</v>
      </c>
      <c r="CW36" s="523"/>
      <c r="CX36" s="523"/>
      <c r="CY36" s="523"/>
      <c r="CZ36" s="523"/>
      <c r="DA36" s="523"/>
      <c r="DB36" s="523"/>
      <c r="DC36" s="523"/>
      <c r="DD36" s="523"/>
      <c r="DE36" s="524"/>
    </row>
    <row r="37" spans="1:122" s="2" customFormat="1" ht="23.25" customHeight="1">
      <c r="A37" s="579"/>
      <c r="B37" s="580"/>
      <c r="C37" s="580"/>
      <c r="D37" s="580"/>
      <c r="E37" s="580"/>
      <c r="F37" s="580"/>
      <c r="G37" s="580"/>
      <c r="H37" s="580"/>
      <c r="I37" s="580"/>
      <c r="J37" s="580"/>
      <c r="K37" s="580"/>
      <c r="L37" s="580"/>
      <c r="M37" s="580"/>
      <c r="N37" s="580"/>
      <c r="O37" s="581"/>
      <c r="P37" s="590"/>
      <c r="Q37" s="591"/>
      <c r="R37" s="591"/>
      <c r="S37" s="591"/>
      <c r="T37" s="591"/>
      <c r="U37" s="591"/>
      <c r="V37" s="591"/>
      <c r="W37" s="591"/>
      <c r="X37" s="591"/>
      <c r="Y37" s="591"/>
      <c r="Z37" s="591"/>
      <c r="AA37" s="591"/>
      <c r="AB37" s="591"/>
      <c r="AC37" s="592"/>
      <c r="AD37" s="531"/>
      <c r="AE37" s="531"/>
      <c r="AF37" s="531"/>
      <c r="AG37" s="532"/>
      <c r="AH37" s="532"/>
      <c r="AI37" s="532"/>
      <c r="AJ37" s="532"/>
      <c r="AK37" s="533"/>
      <c r="AL37" s="534"/>
      <c r="AM37" s="534"/>
      <c r="AN37" s="534"/>
      <c r="AO37" s="534"/>
      <c r="AP37" s="535"/>
      <c r="AQ37" s="523">
        <f t="shared" si="2"/>
        <v>0</v>
      </c>
      <c r="AR37" s="523"/>
      <c r="AS37" s="523"/>
      <c r="AT37" s="523"/>
      <c r="AU37" s="523"/>
      <c r="AV37" s="523"/>
      <c r="AW37" s="523"/>
      <c r="AX37" s="523"/>
      <c r="AY37" s="536"/>
      <c r="AZ37" s="537"/>
      <c r="BA37" s="537"/>
      <c r="BB37" s="537"/>
      <c r="BC37" s="537"/>
      <c r="BD37" s="537"/>
      <c r="BE37" s="537"/>
      <c r="BF37" s="538"/>
      <c r="BG37" s="527"/>
      <c r="BH37" s="527"/>
      <c r="BI37" s="527"/>
      <c r="BJ37" s="527"/>
      <c r="BK37" s="527"/>
      <c r="BL37" s="527"/>
      <c r="BM37" s="527"/>
      <c r="BN37" s="527"/>
      <c r="BO37" s="539">
        <f t="shared" si="0"/>
        <v>0</v>
      </c>
      <c r="BP37" s="540"/>
      <c r="BQ37" s="540"/>
      <c r="BR37" s="540"/>
      <c r="BS37" s="540"/>
      <c r="BT37" s="540"/>
      <c r="BU37" s="540"/>
      <c r="BV37" s="541"/>
      <c r="BW37" s="527"/>
      <c r="BX37" s="527"/>
      <c r="BY37" s="527"/>
      <c r="BZ37" s="527"/>
      <c r="CA37" s="527"/>
      <c r="CB37" s="527"/>
      <c r="CC37" s="527"/>
      <c r="CD37" s="527"/>
      <c r="CE37" s="527"/>
      <c r="CF37" s="527"/>
      <c r="CG37" s="527"/>
      <c r="CH37" s="527"/>
      <c r="CI37" s="527"/>
      <c r="CJ37" s="527"/>
      <c r="CK37" s="527"/>
      <c r="CL37" s="527"/>
      <c r="CM37" s="527"/>
      <c r="CN37" s="527"/>
      <c r="CO37" s="527"/>
      <c r="CP37" s="527"/>
      <c r="CQ37" s="527"/>
      <c r="CR37" s="527"/>
      <c r="CS37" s="527"/>
      <c r="CT37" s="527"/>
      <c r="CU37" s="527"/>
      <c r="CV37" s="523">
        <f t="shared" si="1"/>
        <v>0</v>
      </c>
      <c r="CW37" s="523"/>
      <c r="CX37" s="523"/>
      <c r="CY37" s="523"/>
      <c r="CZ37" s="523"/>
      <c r="DA37" s="523"/>
      <c r="DB37" s="523"/>
      <c r="DC37" s="523"/>
      <c r="DD37" s="523"/>
      <c r="DE37" s="524"/>
    </row>
    <row r="38" spans="1:122" s="2" customFormat="1" ht="23.25" customHeight="1">
      <c r="A38" s="579"/>
      <c r="B38" s="580"/>
      <c r="C38" s="580"/>
      <c r="D38" s="580"/>
      <c r="E38" s="580"/>
      <c r="F38" s="580"/>
      <c r="G38" s="580"/>
      <c r="H38" s="580"/>
      <c r="I38" s="580"/>
      <c r="J38" s="580"/>
      <c r="K38" s="580"/>
      <c r="L38" s="580"/>
      <c r="M38" s="580"/>
      <c r="N38" s="580"/>
      <c r="O38" s="581"/>
      <c r="P38" s="590"/>
      <c r="Q38" s="591"/>
      <c r="R38" s="591"/>
      <c r="S38" s="591"/>
      <c r="T38" s="591"/>
      <c r="U38" s="591"/>
      <c r="V38" s="591"/>
      <c r="W38" s="591"/>
      <c r="X38" s="591"/>
      <c r="Y38" s="591"/>
      <c r="Z38" s="591"/>
      <c r="AA38" s="591"/>
      <c r="AB38" s="591"/>
      <c r="AC38" s="592"/>
      <c r="AD38" s="531"/>
      <c r="AE38" s="531"/>
      <c r="AF38" s="531"/>
      <c r="AG38" s="532"/>
      <c r="AH38" s="532"/>
      <c r="AI38" s="532"/>
      <c r="AJ38" s="532"/>
      <c r="AK38" s="533"/>
      <c r="AL38" s="534"/>
      <c r="AM38" s="534"/>
      <c r="AN38" s="534"/>
      <c r="AO38" s="534"/>
      <c r="AP38" s="535"/>
      <c r="AQ38" s="523">
        <f t="shared" si="2"/>
        <v>0</v>
      </c>
      <c r="AR38" s="523"/>
      <c r="AS38" s="523"/>
      <c r="AT38" s="523"/>
      <c r="AU38" s="523"/>
      <c r="AV38" s="523"/>
      <c r="AW38" s="523"/>
      <c r="AX38" s="523"/>
      <c r="AY38" s="536"/>
      <c r="AZ38" s="537"/>
      <c r="BA38" s="537"/>
      <c r="BB38" s="537"/>
      <c r="BC38" s="537"/>
      <c r="BD38" s="537"/>
      <c r="BE38" s="537"/>
      <c r="BF38" s="538"/>
      <c r="BG38" s="527"/>
      <c r="BH38" s="527"/>
      <c r="BI38" s="527"/>
      <c r="BJ38" s="527"/>
      <c r="BK38" s="527"/>
      <c r="BL38" s="527"/>
      <c r="BM38" s="527"/>
      <c r="BN38" s="527"/>
      <c r="BO38" s="539">
        <f t="shared" si="0"/>
        <v>0</v>
      </c>
      <c r="BP38" s="540"/>
      <c r="BQ38" s="540"/>
      <c r="BR38" s="540"/>
      <c r="BS38" s="540"/>
      <c r="BT38" s="540"/>
      <c r="BU38" s="540"/>
      <c r="BV38" s="541"/>
      <c r="BW38" s="527"/>
      <c r="BX38" s="527"/>
      <c r="BY38" s="527"/>
      <c r="BZ38" s="527"/>
      <c r="CA38" s="527"/>
      <c r="CB38" s="527"/>
      <c r="CC38" s="527"/>
      <c r="CD38" s="527"/>
      <c r="CE38" s="527"/>
      <c r="CF38" s="527"/>
      <c r="CG38" s="527"/>
      <c r="CH38" s="527"/>
      <c r="CI38" s="527"/>
      <c r="CJ38" s="527"/>
      <c r="CK38" s="527"/>
      <c r="CL38" s="527"/>
      <c r="CM38" s="527"/>
      <c r="CN38" s="527"/>
      <c r="CO38" s="527"/>
      <c r="CP38" s="527"/>
      <c r="CQ38" s="527"/>
      <c r="CR38" s="527"/>
      <c r="CS38" s="527"/>
      <c r="CT38" s="527"/>
      <c r="CU38" s="527"/>
      <c r="CV38" s="523">
        <f t="shared" si="1"/>
        <v>0</v>
      </c>
      <c r="CW38" s="523"/>
      <c r="CX38" s="523"/>
      <c r="CY38" s="523"/>
      <c r="CZ38" s="523"/>
      <c r="DA38" s="523"/>
      <c r="DB38" s="523"/>
      <c r="DC38" s="523"/>
      <c r="DD38" s="523"/>
      <c r="DE38" s="524"/>
    </row>
    <row r="39" spans="1:122" s="2" customFormat="1" ht="23.25" customHeight="1">
      <c r="A39" s="579"/>
      <c r="B39" s="580"/>
      <c r="C39" s="580"/>
      <c r="D39" s="580"/>
      <c r="E39" s="580"/>
      <c r="F39" s="580"/>
      <c r="G39" s="580"/>
      <c r="H39" s="580"/>
      <c r="I39" s="580"/>
      <c r="J39" s="580"/>
      <c r="K39" s="580"/>
      <c r="L39" s="580"/>
      <c r="M39" s="580"/>
      <c r="N39" s="580"/>
      <c r="O39" s="581"/>
      <c r="P39" s="530"/>
      <c r="Q39" s="530"/>
      <c r="R39" s="530"/>
      <c r="S39" s="530"/>
      <c r="T39" s="530"/>
      <c r="U39" s="530"/>
      <c r="V39" s="530"/>
      <c r="W39" s="530"/>
      <c r="X39" s="530"/>
      <c r="Y39" s="530"/>
      <c r="Z39" s="530"/>
      <c r="AA39" s="530"/>
      <c r="AB39" s="530"/>
      <c r="AC39" s="530"/>
      <c r="AD39" s="531"/>
      <c r="AE39" s="531"/>
      <c r="AF39" s="531"/>
      <c r="AG39" s="532"/>
      <c r="AH39" s="532"/>
      <c r="AI39" s="532"/>
      <c r="AJ39" s="532"/>
      <c r="AK39" s="533"/>
      <c r="AL39" s="534"/>
      <c r="AM39" s="534"/>
      <c r="AN39" s="534"/>
      <c r="AO39" s="534"/>
      <c r="AP39" s="535"/>
      <c r="AQ39" s="523">
        <f t="shared" si="2"/>
        <v>0</v>
      </c>
      <c r="AR39" s="523"/>
      <c r="AS39" s="523"/>
      <c r="AT39" s="523"/>
      <c r="AU39" s="523"/>
      <c r="AV39" s="523"/>
      <c r="AW39" s="523"/>
      <c r="AX39" s="523"/>
      <c r="AY39" s="536"/>
      <c r="AZ39" s="537"/>
      <c r="BA39" s="537"/>
      <c r="BB39" s="537"/>
      <c r="BC39" s="537"/>
      <c r="BD39" s="537"/>
      <c r="BE39" s="537"/>
      <c r="BF39" s="538"/>
      <c r="BG39" s="527"/>
      <c r="BH39" s="527"/>
      <c r="BI39" s="527"/>
      <c r="BJ39" s="527"/>
      <c r="BK39" s="527"/>
      <c r="BL39" s="527"/>
      <c r="BM39" s="527"/>
      <c r="BN39" s="527"/>
      <c r="BO39" s="539">
        <f t="shared" si="0"/>
        <v>0</v>
      </c>
      <c r="BP39" s="540"/>
      <c r="BQ39" s="540"/>
      <c r="BR39" s="540"/>
      <c r="BS39" s="540"/>
      <c r="BT39" s="540"/>
      <c r="BU39" s="540"/>
      <c r="BV39" s="541"/>
      <c r="BW39" s="527"/>
      <c r="BX39" s="527"/>
      <c r="BY39" s="527"/>
      <c r="BZ39" s="527"/>
      <c r="CA39" s="527"/>
      <c r="CB39" s="527"/>
      <c r="CC39" s="527"/>
      <c r="CD39" s="527"/>
      <c r="CE39" s="527"/>
      <c r="CF39" s="527"/>
      <c r="CG39" s="527"/>
      <c r="CH39" s="527"/>
      <c r="CI39" s="527"/>
      <c r="CJ39" s="527"/>
      <c r="CK39" s="527"/>
      <c r="CL39" s="527"/>
      <c r="CM39" s="527"/>
      <c r="CN39" s="527"/>
      <c r="CO39" s="527"/>
      <c r="CP39" s="527"/>
      <c r="CQ39" s="527"/>
      <c r="CR39" s="527"/>
      <c r="CS39" s="527"/>
      <c r="CT39" s="527"/>
      <c r="CU39" s="527"/>
      <c r="CV39" s="523">
        <f t="shared" si="1"/>
        <v>0</v>
      </c>
      <c r="CW39" s="523"/>
      <c r="CX39" s="523"/>
      <c r="CY39" s="523"/>
      <c r="CZ39" s="523"/>
      <c r="DA39" s="523"/>
      <c r="DB39" s="523"/>
      <c r="DC39" s="523"/>
      <c r="DD39" s="523"/>
      <c r="DE39" s="524"/>
    </row>
    <row r="40" spans="1:122" s="2" customFormat="1" ht="23.25" customHeight="1">
      <c r="A40" s="579"/>
      <c r="B40" s="580"/>
      <c r="C40" s="580"/>
      <c r="D40" s="580"/>
      <c r="E40" s="580"/>
      <c r="F40" s="580"/>
      <c r="G40" s="580"/>
      <c r="H40" s="580"/>
      <c r="I40" s="580"/>
      <c r="J40" s="580"/>
      <c r="K40" s="580"/>
      <c r="L40" s="580"/>
      <c r="M40" s="580"/>
      <c r="N40" s="580"/>
      <c r="O40" s="581"/>
      <c r="P40" s="530"/>
      <c r="Q40" s="530"/>
      <c r="R40" s="530"/>
      <c r="S40" s="530"/>
      <c r="T40" s="530"/>
      <c r="U40" s="530"/>
      <c r="V40" s="530"/>
      <c r="W40" s="530"/>
      <c r="X40" s="530"/>
      <c r="Y40" s="530"/>
      <c r="Z40" s="530"/>
      <c r="AA40" s="530"/>
      <c r="AB40" s="530"/>
      <c r="AC40" s="530"/>
      <c r="AD40" s="531"/>
      <c r="AE40" s="531"/>
      <c r="AF40" s="531"/>
      <c r="AG40" s="532"/>
      <c r="AH40" s="532"/>
      <c r="AI40" s="532"/>
      <c r="AJ40" s="532"/>
      <c r="AK40" s="533"/>
      <c r="AL40" s="534"/>
      <c r="AM40" s="534"/>
      <c r="AN40" s="534"/>
      <c r="AO40" s="534"/>
      <c r="AP40" s="535"/>
      <c r="AQ40" s="523">
        <f t="shared" si="2"/>
        <v>0</v>
      </c>
      <c r="AR40" s="523"/>
      <c r="AS40" s="523"/>
      <c r="AT40" s="523"/>
      <c r="AU40" s="523"/>
      <c r="AV40" s="523"/>
      <c r="AW40" s="523"/>
      <c r="AX40" s="523"/>
      <c r="AY40" s="536"/>
      <c r="AZ40" s="537"/>
      <c r="BA40" s="537"/>
      <c r="BB40" s="537"/>
      <c r="BC40" s="537"/>
      <c r="BD40" s="537"/>
      <c r="BE40" s="537"/>
      <c r="BF40" s="538"/>
      <c r="BG40" s="527"/>
      <c r="BH40" s="527"/>
      <c r="BI40" s="527"/>
      <c r="BJ40" s="527"/>
      <c r="BK40" s="527"/>
      <c r="BL40" s="527"/>
      <c r="BM40" s="527"/>
      <c r="BN40" s="527"/>
      <c r="BO40" s="539">
        <f t="shared" si="0"/>
        <v>0</v>
      </c>
      <c r="BP40" s="540"/>
      <c r="BQ40" s="540"/>
      <c r="BR40" s="540"/>
      <c r="BS40" s="540"/>
      <c r="BT40" s="540"/>
      <c r="BU40" s="540"/>
      <c r="BV40" s="541"/>
      <c r="BW40" s="527"/>
      <c r="BX40" s="527"/>
      <c r="BY40" s="527"/>
      <c r="BZ40" s="527"/>
      <c r="CA40" s="527"/>
      <c r="CB40" s="527"/>
      <c r="CC40" s="527"/>
      <c r="CD40" s="527"/>
      <c r="CE40" s="527"/>
      <c r="CF40" s="527"/>
      <c r="CG40" s="527"/>
      <c r="CH40" s="527"/>
      <c r="CI40" s="527"/>
      <c r="CJ40" s="527"/>
      <c r="CK40" s="527"/>
      <c r="CL40" s="527"/>
      <c r="CM40" s="527"/>
      <c r="CN40" s="527"/>
      <c r="CO40" s="527"/>
      <c r="CP40" s="527"/>
      <c r="CQ40" s="527"/>
      <c r="CR40" s="527"/>
      <c r="CS40" s="527"/>
      <c r="CT40" s="527"/>
      <c r="CU40" s="527"/>
      <c r="CV40" s="523">
        <f t="shared" si="1"/>
        <v>0</v>
      </c>
      <c r="CW40" s="523"/>
      <c r="CX40" s="523"/>
      <c r="CY40" s="523"/>
      <c r="CZ40" s="523"/>
      <c r="DA40" s="523"/>
      <c r="DB40" s="523"/>
      <c r="DC40" s="523"/>
      <c r="DD40" s="523"/>
      <c r="DE40" s="524"/>
    </row>
    <row r="41" spans="1:122" s="2" customFormat="1" ht="23.25" customHeight="1">
      <c r="A41" s="579"/>
      <c r="B41" s="580"/>
      <c r="C41" s="580"/>
      <c r="D41" s="580"/>
      <c r="E41" s="580"/>
      <c r="F41" s="580"/>
      <c r="G41" s="580"/>
      <c r="H41" s="580"/>
      <c r="I41" s="580"/>
      <c r="J41" s="580"/>
      <c r="K41" s="580"/>
      <c r="L41" s="580"/>
      <c r="M41" s="580"/>
      <c r="N41" s="580"/>
      <c r="O41" s="581"/>
      <c r="P41" s="530"/>
      <c r="Q41" s="530"/>
      <c r="R41" s="530"/>
      <c r="S41" s="530"/>
      <c r="T41" s="530"/>
      <c r="U41" s="530"/>
      <c r="V41" s="530"/>
      <c r="W41" s="530"/>
      <c r="X41" s="530"/>
      <c r="Y41" s="530"/>
      <c r="Z41" s="530"/>
      <c r="AA41" s="530"/>
      <c r="AB41" s="530"/>
      <c r="AC41" s="530"/>
      <c r="AD41" s="531"/>
      <c r="AE41" s="531"/>
      <c r="AF41" s="531"/>
      <c r="AG41" s="532"/>
      <c r="AH41" s="532"/>
      <c r="AI41" s="532"/>
      <c r="AJ41" s="532"/>
      <c r="AK41" s="533"/>
      <c r="AL41" s="534"/>
      <c r="AM41" s="534"/>
      <c r="AN41" s="534"/>
      <c r="AO41" s="534"/>
      <c r="AP41" s="535"/>
      <c r="AQ41" s="523">
        <f t="shared" si="2"/>
        <v>0</v>
      </c>
      <c r="AR41" s="523"/>
      <c r="AS41" s="523"/>
      <c r="AT41" s="523"/>
      <c r="AU41" s="523"/>
      <c r="AV41" s="523"/>
      <c r="AW41" s="523"/>
      <c r="AX41" s="523"/>
      <c r="AY41" s="536"/>
      <c r="AZ41" s="537"/>
      <c r="BA41" s="537"/>
      <c r="BB41" s="537"/>
      <c r="BC41" s="537"/>
      <c r="BD41" s="537"/>
      <c r="BE41" s="537"/>
      <c r="BF41" s="538"/>
      <c r="BG41" s="527"/>
      <c r="BH41" s="527"/>
      <c r="BI41" s="527"/>
      <c r="BJ41" s="527"/>
      <c r="BK41" s="527"/>
      <c r="BL41" s="527"/>
      <c r="BM41" s="527"/>
      <c r="BN41" s="527"/>
      <c r="BO41" s="539">
        <f t="shared" si="0"/>
        <v>0</v>
      </c>
      <c r="BP41" s="540"/>
      <c r="BQ41" s="540"/>
      <c r="BR41" s="540"/>
      <c r="BS41" s="540"/>
      <c r="BT41" s="540"/>
      <c r="BU41" s="540"/>
      <c r="BV41" s="541"/>
      <c r="BW41" s="527"/>
      <c r="BX41" s="527"/>
      <c r="BY41" s="527"/>
      <c r="BZ41" s="527"/>
      <c r="CA41" s="527"/>
      <c r="CB41" s="527"/>
      <c r="CC41" s="527"/>
      <c r="CD41" s="527"/>
      <c r="CE41" s="527"/>
      <c r="CF41" s="527"/>
      <c r="CG41" s="527"/>
      <c r="CH41" s="527"/>
      <c r="CI41" s="527"/>
      <c r="CJ41" s="527"/>
      <c r="CK41" s="527"/>
      <c r="CL41" s="527"/>
      <c r="CM41" s="527"/>
      <c r="CN41" s="527"/>
      <c r="CO41" s="527"/>
      <c r="CP41" s="527"/>
      <c r="CQ41" s="527"/>
      <c r="CR41" s="527"/>
      <c r="CS41" s="527"/>
      <c r="CT41" s="527"/>
      <c r="CU41" s="527"/>
      <c r="CV41" s="523">
        <f t="shared" si="1"/>
        <v>0</v>
      </c>
      <c r="CW41" s="523"/>
      <c r="CX41" s="523"/>
      <c r="CY41" s="523"/>
      <c r="CZ41" s="523"/>
      <c r="DA41" s="523"/>
      <c r="DB41" s="523"/>
      <c r="DC41" s="523"/>
      <c r="DD41" s="523"/>
      <c r="DE41" s="524"/>
    </row>
    <row r="42" spans="1:122" s="2" customFormat="1" ht="23.25" customHeight="1">
      <c r="A42" s="579"/>
      <c r="B42" s="580"/>
      <c r="C42" s="580"/>
      <c r="D42" s="580"/>
      <c r="E42" s="580"/>
      <c r="F42" s="580"/>
      <c r="G42" s="580"/>
      <c r="H42" s="580"/>
      <c r="I42" s="580"/>
      <c r="J42" s="580"/>
      <c r="K42" s="580"/>
      <c r="L42" s="580"/>
      <c r="M42" s="580"/>
      <c r="N42" s="580"/>
      <c r="O42" s="581"/>
      <c r="P42" s="530"/>
      <c r="Q42" s="530"/>
      <c r="R42" s="530"/>
      <c r="S42" s="530"/>
      <c r="T42" s="530"/>
      <c r="U42" s="530"/>
      <c r="V42" s="530"/>
      <c r="W42" s="530"/>
      <c r="X42" s="530"/>
      <c r="Y42" s="530"/>
      <c r="Z42" s="530"/>
      <c r="AA42" s="530"/>
      <c r="AB42" s="530"/>
      <c r="AC42" s="530"/>
      <c r="AD42" s="531"/>
      <c r="AE42" s="531"/>
      <c r="AF42" s="531"/>
      <c r="AG42" s="532"/>
      <c r="AH42" s="532"/>
      <c r="AI42" s="532"/>
      <c r="AJ42" s="532"/>
      <c r="AK42" s="533"/>
      <c r="AL42" s="534"/>
      <c r="AM42" s="534"/>
      <c r="AN42" s="534"/>
      <c r="AO42" s="534"/>
      <c r="AP42" s="535"/>
      <c r="AQ42" s="523">
        <f t="shared" si="2"/>
        <v>0</v>
      </c>
      <c r="AR42" s="523"/>
      <c r="AS42" s="523"/>
      <c r="AT42" s="523"/>
      <c r="AU42" s="523"/>
      <c r="AV42" s="523"/>
      <c r="AW42" s="523"/>
      <c r="AX42" s="523"/>
      <c r="AY42" s="536"/>
      <c r="AZ42" s="537"/>
      <c r="BA42" s="537"/>
      <c r="BB42" s="537"/>
      <c r="BC42" s="537"/>
      <c r="BD42" s="537"/>
      <c r="BE42" s="537"/>
      <c r="BF42" s="538"/>
      <c r="BG42" s="527"/>
      <c r="BH42" s="527"/>
      <c r="BI42" s="527"/>
      <c r="BJ42" s="527"/>
      <c r="BK42" s="527"/>
      <c r="BL42" s="527"/>
      <c r="BM42" s="527"/>
      <c r="BN42" s="527"/>
      <c r="BO42" s="539">
        <f t="shared" si="0"/>
        <v>0</v>
      </c>
      <c r="BP42" s="540"/>
      <c r="BQ42" s="540"/>
      <c r="BR42" s="540"/>
      <c r="BS42" s="540"/>
      <c r="BT42" s="540"/>
      <c r="BU42" s="540"/>
      <c r="BV42" s="541"/>
      <c r="BW42" s="527"/>
      <c r="BX42" s="527"/>
      <c r="BY42" s="527"/>
      <c r="BZ42" s="527"/>
      <c r="CA42" s="527"/>
      <c r="CB42" s="527"/>
      <c r="CC42" s="527"/>
      <c r="CD42" s="527"/>
      <c r="CE42" s="527"/>
      <c r="CF42" s="527"/>
      <c r="CG42" s="527"/>
      <c r="CH42" s="527"/>
      <c r="CI42" s="527"/>
      <c r="CJ42" s="527"/>
      <c r="CK42" s="527"/>
      <c r="CL42" s="527"/>
      <c r="CM42" s="527"/>
      <c r="CN42" s="527"/>
      <c r="CO42" s="527"/>
      <c r="CP42" s="527"/>
      <c r="CQ42" s="527"/>
      <c r="CR42" s="527"/>
      <c r="CS42" s="527"/>
      <c r="CT42" s="527"/>
      <c r="CU42" s="527"/>
      <c r="CV42" s="523">
        <f t="shared" si="1"/>
        <v>0</v>
      </c>
      <c r="CW42" s="523"/>
      <c r="CX42" s="523"/>
      <c r="CY42" s="523"/>
      <c r="CZ42" s="523"/>
      <c r="DA42" s="523"/>
      <c r="DB42" s="523"/>
      <c r="DC42" s="523"/>
      <c r="DD42" s="523"/>
      <c r="DE42" s="524"/>
    </row>
    <row r="43" spans="1:122" s="2" customFormat="1" ht="23.25" customHeight="1">
      <c r="A43" s="579"/>
      <c r="B43" s="580"/>
      <c r="C43" s="580"/>
      <c r="D43" s="580"/>
      <c r="E43" s="580"/>
      <c r="F43" s="580"/>
      <c r="G43" s="580"/>
      <c r="H43" s="580"/>
      <c r="I43" s="580"/>
      <c r="J43" s="580"/>
      <c r="K43" s="580"/>
      <c r="L43" s="580"/>
      <c r="M43" s="580"/>
      <c r="N43" s="580"/>
      <c r="O43" s="581"/>
      <c r="P43" s="530"/>
      <c r="Q43" s="530"/>
      <c r="R43" s="530"/>
      <c r="S43" s="530"/>
      <c r="T43" s="530"/>
      <c r="U43" s="530"/>
      <c r="V43" s="530"/>
      <c r="W43" s="530"/>
      <c r="X43" s="530"/>
      <c r="Y43" s="530"/>
      <c r="Z43" s="530"/>
      <c r="AA43" s="530"/>
      <c r="AB43" s="530"/>
      <c r="AC43" s="530"/>
      <c r="AD43" s="531"/>
      <c r="AE43" s="531"/>
      <c r="AF43" s="531"/>
      <c r="AG43" s="532"/>
      <c r="AH43" s="532"/>
      <c r="AI43" s="532"/>
      <c r="AJ43" s="532"/>
      <c r="AK43" s="533"/>
      <c r="AL43" s="534"/>
      <c r="AM43" s="534"/>
      <c r="AN43" s="534"/>
      <c r="AO43" s="534"/>
      <c r="AP43" s="535"/>
      <c r="AQ43" s="523">
        <f t="shared" si="2"/>
        <v>0</v>
      </c>
      <c r="AR43" s="523"/>
      <c r="AS43" s="523"/>
      <c r="AT43" s="523"/>
      <c r="AU43" s="523"/>
      <c r="AV43" s="523"/>
      <c r="AW43" s="523"/>
      <c r="AX43" s="523"/>
      <c r="AY43" s="536"/>
      <c r="AZ43" s="537"/>
      <c r="BA43" s="537"/>
      <c r="BB43" s="537"/>
      <c r="BC43" s="537"/>
      <c r="BD43" s="537"/>
      <c r="BE43" s="537"/>
      <c r="BF43" s="538"/>
      <c r="BG43" s="527"/>
      <c r="BH43" s="527"/>
      <c r="BI43" s="527"/>
      <c r="BJ43" s="527"/>
      <c r="BK43" s="527"/>
      <c r="BL43" s="527"/>
      <c r="BM43" s="527"/>
      <c r="BN43" s="527"/>
      <c r="BO43" s="539">
        <f t="shared" si="0"/>
        <v>0</v>
      </c>
      <c r="BP43" s="540"/>
      <c r="BQ43" s="540"/>
      <c r="BR43" s="540"/>
      <c r="BS43" s="540"/>
      <c r="BT43" s="540"/>
      <c r="BU43" s="540"/>
      <c r="BV43" s="541"/>
      <c r="BW43" s="527"/>
      <c r="BX43" s="527"/>
      <c r="BY43" s="527"/>
      <c r="BZ43" s="527"/>
      <c r="CA43" s="527"/>
      <c r="CB43" s="527"/>
      <c r="CC43" s="527"/>
      <c r="CD43" s="527"/>
      <c r="CE43" s="527"/>
      <c r="CF43" s="527"/>
      <c r="CG43" s="527"/>
      <c r="CH43" s="527"/>
      <c r="CI43" s="527"/>
      <c r="CJ43" s="527"/>
      <c r="CK43" s="527"/>
      <c r="CL43" s="527"/>
      <c r="CM43" s="527"/>
      <c r="CN43" s="527"/>
      <c r="CO43" s="527"/>
      <c r="CP43" s="527"/>
      <c r="CQ43" s="527"/>
      <c r="CR43" s="527"/>
      <c r="CS43" s="527"/>
      <c r="CT43" s="527"/>
      <c r="CU43" s="527"/>
      <c r="CV43" s="523">
        <f t="shared" si="1"/>
        <v>0</v>
      </c>
      <c r="CW43" s="523"/>
      <c r="CX43" s="523"/>
      <c r="CY43" s="523"/>
      <c r="CZ43" s="523"/>
      <c r="DA43" s="523"/>
      <c r="DB43" s="523"/>
      <c r="DC43" s="523"/>
      <c r="DD43" s="523"/>
      <c r="DE43" s="524"/>
    </row>
    <row r="44" spans="1:122" s="2" customFormat="1" ht="23.25" customHeight="1">
      <c r="A44" s="579"/>
      <c r="B44" s="580"/>
      <c r="C44" s="580"/>
      <c r="D44" s="580"/>
      <c r="E44" s="580"/>
      <c r="F44" s="580"/>
      <c r="G44" s="580"/>
      <c r="H44" s="580"/>
      <c r="I44" s="580"/>
      <c r="J44" s="580"/>
      <c r="K44" s="580"/>
      <c r="L44" s="580"/>
      <c r="M44" s="580"/>
      <c r="N44" s="580"/>
      <c r="O44" s="581"/>
      <c r="P44" s="530"/>
      <c r="Q44" s="530"/>
      <c r="R44" s="530"/>
      <c r="S44" s="530"/>
      <c r="T44" s="530"/>
      <c r="U44" s="530"/>
      <c r="V44" s="530"/>
      <c r="W44" s="530"/>
      <c r="X44" s="530"/>
      <c r="Y44" s="530"/>
      <c r="Z44" s="530"/>
      <c r="AA44" s="530"/>
      <c r="AB44" s="530"/>
      <c r="AC44" s="530"/>
      <c r="AD44" s="531"/>
      <c r="AE44" s="531"/>
      <c r="AF44" s="531"/>
      <c r="AG44" s="532"/>
      <c r="AH44" s="532"/>
      <c r="AI44" s="532"/>
      <c r="AJ44" s="532"/>
      <c r="AK44" s="533"/>
      <c r="AL44" s="534"/>
      <c r="AM44" s="534"/>
      <c r="AN44" s="534"/>
      <c r="AO44" s="534"/>
      <c r="AP44" s="535"/>
      <c r="AQ44" s="523">
        <f t="shared" si="2"/>
        <v>0</v>
      </c>
      <c r="AR44" s="523"/>
      <c r="AS44" s="523"/>
      <c r="AT44" s="523"/>
      <c r="AU44" s="523"/>
      <c r="AV44" s="523"/>
      <c r="AW44" s="523"/>
      <c r="AX44" s="523"/>
      <c r="AY44" s="536"/>
      <c r="AZ44" s="537"/>
      <c r="BA44" s="537"/>
      <c r="BB44" s="537"/>
      <c r="BC44" s="537"/>
      <c r="BD44" s="537"/>
      <c r="BE44" s="537"/>
      <c r="BF44" s="538"/>
      <c r="BG44" s="527"/>
      <c r="BH44" s="527"/>
      <c r="BI44" s="527"/>
      <c r="BJ44" s="527"/>
      <c r="BK44" s="527"/>
      <c r="BL44" s="527"/>
      <c r="BM44" s="527"/>
      <c r="BN44" s="527"/>
      <c r="BO44" s="539">
        <f t="shared" si="0"/>
        <v>0</v>
      </c>
      <c r="BP44" s="540"/>
      <c r="BQ44" s="540"/>
      <c r="BR44" s="540"/>
      <c r="BS44" s="540"/>
      <c r="BT44" s="540"/>
      <c r="BU44" s="540"/>
      <c r="BV44" s="541"/>
      <c r="BW44" s="527"/>
      <c r="BX44" s="527"/>
      <c r="BY44" s="527"/>
      <c r="BZ44" s="527"/>
      <c r="CA44" s="527"/>
      <c r="CB44" s="527"/>
      <c r="CC44" s="527"/>
      <c r="CD44" s="527"/>
      <c r="CE44" s="527"/>
      <c r="CF44" s="527"/>
      <c r="CG44" s="527"/>
      <c r="CH44" s="527"/>
      <c r="CI44" s="527"/>
      <c r="CJ44" s="527"/>
      <c r="CK44" s="527"/>
      <c r="CL44" s="527"/>
      <c r="CM44" s="527"/>
      <c r="CN44" s="527"/>
      <c r="CO44" s="527"/>
      <c r="CP44" s="527"/>
      <c r="CQ44" s="527"/>
      <c r="CR44" s="527"/>
      <c r="CS44" s="527"/>
      <c r="CT44" s="527"/>
      <c r="CU44" s="527"/>
      <c r="CV44" s="523">
        <f t="shared" si="1"/>
        <v>0</v>
      </c>
      <c r="CW44" s="523"/>
      <c r="CX44" s="523"/>
      <c r="CY44" s="523"/>
      <c r="CZ44" s="523"/>
      <c r="DA44" s="523"/>
      <c r="DB44" s="523"/>
      <c r="DC44" s="523"/>
      <c r="DD44" s="523"/>
      <c r="DE44" s="524"/>
      <c r="DR44" s="46"/>
    </row>
    <row r="45" spans="1:122" s="2" customFormat="1" ht="23.25" customHeight="1">
      <c r="A45" s="579"/>
      <c r="B45" s="580"/>
      <c r="C45" s="580"/>
      <c r="D45" s="580"/>
      <c r="E45" s="580"/>
      <c r="F45" s="580"/>
      <c r="G45" s="580"/>
      <c r="H45" s="580"/>
      <c r="I45" s="580"/>
      <c r="J45" s="580"/>
      <c r="K45" s="580"/>
      <c r="L45" s="580"/>
      <c r="M45" s="580"/>
      <c r="N45" s="580"/>
      <c r="O45" s="581"/>
      <c r="P45" s="530"/>
      <c r="Q45" s="530"/>
      <c r="R45" s="530"/>
      <c r="S45" s="530"/>
      <c r="T45" s="530"/>
      <c r="U45" s="530"/>
      <c r="V45" s="530"/>
      <c r="W45" s="530"/>
      <c r="X45" s="530"/>
      <c r="Y45" s="530"/>
      <c r="Z45" s="530"/>
      <c r="AA45" s="530"/>
      <c r="AB45" s="530"/>
      <c r="AC45" s="530"/>
      <c r="AD45" s="531"/>
      <c r="AE45" s="531"/>
      <c r="AF45" s="531"/>
      <c r="AG45" s="532"/>
      <c r="AH45" s="532"/>
      <c r="AI45" s="532"/>
      <c r="AJ45" s="532"/>
      <c r="AK45" s="533"/>
      <c r="AL45" s="534"/>
      <c r="AM45" s="534"/>
      <c r="AN45" s="534"/>
      <c r="AO45" s="534"/>
      <c r="AP45" s="535"/>
      <c r="AQ45" s="523">
        <f t="shared" si="2"/>
        <v>0</v>
      </c>
      <c r="AR45" s="523"/>
      <c r="AS45" s="523"/>
      <c r="AT45" s="523"/>
      <c r="AU45" s="523"/>
      <c r="AV45" s="523"/>
      <c r="AW45" s="523"/>
      <c r="AX45" s="523"/>
      <c r="AY45" s="536"/>
      <c r="AZ45" s="537"/>
      <c r="BA45" s="537"/>
      <c r="BB45" s="537"/>
      <c r="BC45" s="537"/>
      <c r="BD45" s="537"/>
      <c r="BE45" s="537"/>
      <c r="BF45" s="538"/>
      <c r="BG45" s="527"/>
      <c r="BH45" s="527"/>
      <c r="BI45" s="527"/>
      <c r="BJ45" s="527"/>
      <c r="BK45" s="527"/>
      <c r="BL45" s="527"/>
      <c r="BM45" s="527"/>
      <c r="BN45" s="527"/>
      <c r="BO45" s="539">
        <f t="shared" si="0"/>
        <v>0</v>
      </c>
      <c r="BP45" s="540"/>
      <c r="BQ45" s="540"/>
      <c r="BR45" s="540"/>
      <c r="BS45" s="540"/>
      <c r="BT45" s="540"/>
      <c r="BU45" s="540"/>
      <c r="BV45" s="541"/>
      <c r="BW45" s="527"/>
      <c r="BX45" s="527"/>
      <c r="BY45" s="527"/>
      <c r="BZ45" s="527"/>
      <c r="CA45" s="527"/>
      <c r="CB45" s="527"/>
      <c r="CC45" s="527"/>
      <c r="CD45" s="527"/>
      <c r="CE45" s="527"/>
      <c r="CF45" s="527"/>
      <c r="CG45" s="527"/>
      <c r="CH45" s="527"/>
      <c r="CI45" s="527"/>
      <c r="CJ45" s="527"/>
      <c r="CK45" s="527"/>
      <c r="CL45" s="527"/>
      <c r="CM45" s="527"/>
      <c r="CN45" s="527"/>
      <c r="CO45" s="527"/>
      <c r="CP45" s="527"/>
      <c r="CQ45" s="527"/>
      <c r="CR45" s="527"/>
      <c r="CS45" s="527"/>
      <c r="CT45" s="527"/>
      <c r="CU45" s="527"/>
      <c r="CV45" s="523">
        <f t="shared" si="1"/>
        <v>0</v>
      </c>
      <c r="CW45" s="523"/>
      <c r="CX45" s="523"/>
      <c r="CY45" s="523"/>
      <c r="CZ45" s="523"/>
      <c r="DA45" s="523"/>
      <c r="DB45" s="523"/>
      <c r="DC45" s="523"/>
      <c r="DD45" s="523"/>
      <c r="DE45" s="524"/>
    </row>
    <row r="46" spans="1:122" s="2" customFormat="1" ht="23.25" customHeight="1">
      <c r="A46" s="579"/>
      <c r="B46" s="580"/>
      <c r="C46" s="580"/>
      <c r="D46" s="580"/>
      <c r="E46" s="580"/>
      <c r="F46" s="580"/>
      <c r="G46" s="580"/>
      <c r="H46" s="580"/>
      <c r="I46" s="580"/>
      <c r="J46" s="580"/>
      <c r="K46" s="580"/>
      <c r="L46" s="580"/>
      <c r="M46" s="580"/>
      <c r="N46" s="580"/>
      <c r="O46" s="581"/>
      <c r="P46" s="530"/>
      <c r="Q46" s="530"/>
      <c r="R46" s="530"/>
      <c r="S46" s="530"/>
      <c r="T46" s="530"/>
      <c r="U46" s="530"/>
      <c r="V46" s="530"/>
      <c r="W46" s="530"/>
      <c r="X46" s="530"/>
      <c r="Y46" s="530"/>
      <c r="Z46" s="530"/>
      <c r="AA46" s="530"/>
      <c r="AB46" s="530"/>
      <c r="AC46" s="530"/>
      <c r="AD46" s="531"/>
      <c r="AE46" s="531"/>
      <c r="AF46" s="531"/>
      <c r="AG46" s="532"/>
      <c r="AH46" s="532"/>
      <c r="AI46" s="532"/>
      <c r="AJ46" s="532"/>
      <c r="AK46" s="533"/>
      <c r="AL46" s="534"/>
      <c r="AM46" s="534"/>
      <c r="AN46" s="534"/>
      <c r="AO46" s="534"/>
      <c r="AP46" s="535"/>
      <c r="AQ46" s="523">
        <f t="shared" si="2"/>
        <v>0</v>
      </c>
      <c r="AR46" s="523"/>
      <c r="AS46" s="523"/>
      <c r="AT46" s="523"/>
      <c r="AU46" s="523"/>
      <c r="AV46" s="523"/>
      <c r="AW46" s="523"/>
      <c r="AX46" s="523"/>
      <c r="AY46" s="536"/>
      <c r="AZ46" s="537"/>
      <c r="BA46" s="537"/>
      <c r="BB46" s="537"/>
      <c r="BC46" s="537"/>
      <c r="BD46" s="537"/>
      <c r="BE46" s="537"/>
      <c r="BF46" s="538"/>
      <c r="BG46" s="527"/>
      <c r="BH46" s="527"/>
      <c r="BI46" s="527"/>
      <c r="BJ46" s="527"/>
      <c r="BK46" s="527"/>
      <c r="BL46" s="527"/>
      <c r="BM46" s="527"/>
      <c r="BN46" s="527"/>
      <c r="BO46" s="539">
        <f t="shared" si="0"/>
        <v>0</v>
      </c>
      <c r="BP46" s="540"/>
      <c r="BQ46" s="540"/>
      <c r="BR46" s="540"/>
      <c r="BS46" s="540"/>
      <c r="BT46" s="540"/>
      <c r="BU46" s="540"/>
      <c r="BV46" s="541"/>
      <c r="BW46" s="527"/>
      <c r="BX46" s="527"/>
      <c r="BY46" s="527"/>
      <c r="BZ46" s="527"/>
      <c r="CA46" s="527"/>
      <c r="CB46" s="527"/>
      <c r="CC46" s="527"/>
      <c r="CD46" s="527"/>
      <c r="CE46" s="527"/>
      <c r="CF46" s="527"/>
      <c r="CG46" s="527"/>
      <c r="CH46" s="527"/>
      <c r="CI46" s="527"/>
      <c r="CJ46" s="527"/>
      <c r="CK46" s="527"/>
      <c r="CL46" s="527"/>
      <c r="CM46" s="527"/>
      <c r="CN46" s="527"/>
      <c r="CO46" s="527"/>
      <c r="CP46" s="527"/>
      <c r="CQ46" s="527"/>
      <c r="CR46" s="527"/>
      <c r="CS46" s="527"/>
      <c r="CT46" s="527"/>
      <c r="CU46" s="527"/>
      <c r="CV46" s="523">
        <f t="shared" si="1"/>
        <v>0</v>
      </c>
      <c r="CW46" s="523"/>
      <c r="CX46" s="523"/>
      <c r="CY46" s="523"/>
      <c r="CZ46" s="523"/>
      <c r="DA46" s="523"/>
      <c r="DB46" s="523"/>
      <c r="DC46" s="523"/>
      <c r="DD46" s="523"/>
      <c r="DE46" s="524"/>
    </row>
    <row r="47" spans="1:122" s="2" customFormat="1" ht="23.25" customHeight="1">
      <c r="A47" s="579"/>
      <c r="B47" s="580"/>
      <c r="C47" s="580"/>
      <c r="D47" s="580"/>
      <c r="E47" s="580"/>
      <c r="F47" s="580"/>
      <c r="G47" s="580"/>
      <c r="H47" s="580"/>
      <c r="I47" s="580"/>
      <c r="J47" s="580"/>
      <c r="K47" s="580"/>
      <c r="L47" s="580"/>
      <c r="M47" s="580"/>
      <c r="N47" s="580"/>
      <c r="O47" s="581"/>
      <c r="P47" s="530"/>
      <c r="Q47" s="530"/>
      <c r="R47" s="530"/>
      <c r="S47" s="530"/>
      <c r="T47" s="530"/>
      <c r="U47" s="530"/>
      <c r="V47" s="530"/>
      <c r="W47" s="530"/>
      <c r="X47" s="530"/>
      <c r="Y47" s="530"/>
      <c r="Z47" s="530"/>
      <c r="AA47" s="530"/>
      <c r="AB47" s="530"/>
      <c r="AC47" s="530"/>
      <c r="AD47" s="531"/>
      <c r="AE47" s="531"/>
      <c r="AF47" s="531"/>
      <c r="AG47" s="532"/>
      <c r="AH47" s="532"/>
      <c r="AI47" s="532"/>
      <c r="AJ47" s="532"/>
      <c r="AK47" s="533"/>
      <c r="AL47" s="534"/>
      <c r="AM47" s="534"/>
      <c r="AN47" s="534"/>
      <c r="AO47" s="534"/>
      <c r="AP47" s="535"/>
      <c r="AQ47" s="523">
        <f t="shared" si="2"/>
        <v>0</v>
      </c>
      <c r="AR47" s="523"/>
      <c r="AS47" s="523"/>
      <c r="AT47" s="523"/>
      <c r="AU47" s="523"/>
      <c r="AV47" s="523"/>
      <c r="AW47" s="523"/>
      <c r="AX47" s="523"/>
      <c r="AY47" s="536"/>
      <c r="AZ47" s="537"/>
      <c r="BA47" s="537"/>
      <c r="BB47" s="537"/>
      <c r="BC47" s="537"/>
      <c r="BD47" s="537"/>
      <c r="BE47" s="537"/>
      <c r="BF47" s="538"/>
      <c r="BG47" s="527"/>
      <c r="BH47" s="527"/>
      <c r="BI47" s="527"/>
      <c r="BJ47" s="527"/>
      <c r="BK47" s="527"/>
      <c r="BL47" s="527"/>
      <c r="BM47" s="527"/>
      <c r="BN47" s="527"/>
      <c r="BO47" s="539">
        <f t="shared" si="0"/>
        <v>0</v>
      </c>
      <c r="BP47" s="540"/>
      <c r="BQ47" s="540"/>
      <c r="BR47" s="540"/>
      <c r="BS47" s="540"/>
      <c r="BT47" s="540"/>
      <c r="BU47" s="540"/>
      <c r="BV47" s="541"/>
      <c r="BW47" s="527"/>
      <c r="BX47" s="527"/>
      <c r="BY47" s="527"/>
      <c r="BZ47" s="527"/>
      <c r="CA47" s="527"/>
      <c r="CB47" s="527"/>
      <c r="CC47" s="527"/>
      <c r="CD47" s="527"/>
      <c r="CE47" s="527"/>
      <c r="CF47" s="527"/>
      <c r="CG47" s="527"/>
      <c r="CH47" s="527"/>
      <c r="CI47" s="527"/>
      <c r="CJ47" s="527"/>
      <c r="CK47" s="527"/>
      <c r="CL47" s="527"/>
      <c r="CM47" s="527"/>
      <c r="CN47" s="527"/>
      <c r="CO47" s="527"/>
      <c r="CP47" s="527"/>
      <c r="CQ47" s="527"/>
      <c r="CR47" s="527"/>
      <c r="CS47" s="527"/>
      <c r="CT47" s="527"/>
      <c r="CU47" s="527"/>
      <c r="CV47" s="523">
        <f t="shared" si="1"/>
        <v>0</v>
      </c>
      <c r="CW47" s="523"/>
      <c r="CX47" s="523"/>
      <c r="CY47" s="523"/>
      <c r="CZ47" s="523"/>
      <c r="DA47" s="523"/>
      <c r="DB47" s="523"/>
      <c r="DC47" s="523"/>
      <c r="DD47" s="523"/>
      <c r="DE47" s="524"/>
    </row>
    <row r="48" spans="1:122" s="2" customFormat="1" ht="23.25" customHeight="1">
      <c r="A48" s="579"/>
      <c r="B48" s="580"/>
      <c r="C48" s="580"/>
      <c r="D48" s="580"/>
      <c r="E48" s="580"/>
      <c r="F48" s="580"/>
      <c r="G48" s="580"/>
      <c r="H48" s="580"/>
      <c r="I48" s="580"/>
      <c r="J48" s="580"/>
      <c r="K48" s="580"/>
      <c r="L48" s="580"/>
      <c r="M48" s="580"/>
      <c r="N48" s="580"/>
      <c r="O48" s="581"/>
      <c r="P48" s="530"/>
      <c r="Q48" s="530"/>
      <c r="R48" s="530"/>
      <c r="S48" s="530"/>
      <c r="T48" s="530"/>
      <c r="U48" s="530"/>
      <c r="V48" s="530"/>
      <c r="W48" s="530"/>
      <c r="X48" s="530"/>
      <c r="Y48" s="530"/>
      <c r="Z48" s="530"/>
      <c r="AA48" s="530"/>
      <c r="AB48" s="530"/>
      <c r="AC48" s="530"/>
      <c r="AD48" s="531"/>
      <c r="AE48" s="531"/>
      <c r="AF48" s="531"/>
      <c r="AG48" s="532"/>
      <c r="AH48" s="532"/>
      <c r="AI48" s="532"/>
      <c r="AJ48" s="532"/>
      <c r="AK48" s="533"/>
      <c r="AL48" s="534"/>
      <c r="AM48" s="534"/>
      <c r="AN48" s="534"/>
      <c r="AO48" s="534"/>
      <c r="AP48" s="535"/>
      <c r="AQ48" s="523">
        <f t="shared" si="2"/>
        <v>0</v>
      </c>
      <c r="AR48" s="523"/>
      <c r="AS48" s="523"/>
      <c r="AT48" s="523"/>
      <c r="AU48" s="523"/>
      <c r="AV48" s="523"/>
      <c r="AW48" s="523"/>
      <c r="AX48" s="523"/>
      <c r="AY48" s="536"/>
      <c r="AZ48" s="537"/>
      <c r="BA48" s="537"/>
      <c r="BB48" s="537"/>
      <c r="BC48" s="537"/>
      <c r="BD48" s="537"/>
      <c r="BE48" s="537"/>
      <c r="BF48" s="538"/>
      <c r="BG48" s="527"/>
      <c r="BH48" s="527"/>
      <c r="BI48" s="527"/>
      <c r="BJ48" s="527"/>
      <c r="BK48" s="527"/>
      <c r="BL48" s="527"/>
      <c r="BM48" s="527"/>
      <c r="BN48" s="527"/>
      <c r="BO48" s="539">
        <f t="shared" si="0"/>
        <v>0</v>
      </c>
      <c r="BP48" s="540"/>
      <c r="BQ48" s="540"/>
      <c r="BR48" s="540"/>
      <c r="BS48" s="540"/>
      <c r="BT48" s="540"/>
      <c r="BU48" s="540"/>
      <c r="BV48" s="541"/>
      <c r="BW48" s="527"/>
      <c r="BX48" s="527"/>
      <c r="BY48" s="527"/>
      <c r="BZ48" s="527"/>
      <c r="CA48" s="527"/>
      <c r="CB48" s="527"/>
      <c r="CC48" s="527"/>
      <c r="CD48" s="527"/>
      <c r="CE48" s="527"/>
      <c r="CF48" s="527"/>
      <c r="CG48" s="527"/>
      <c r="CH48" s="527"/>
      <c r="CI48" s="527"/>
      <c r="CJ48" s="527"/>
      <c r="CK48" s="527"/>
      <c r="CL48" s="527"/>
      <c r="CM48" s="527"/>
      <c r="CN48" s="527"/>
      <c r="CO48" s="527"/>
      <c r="CP48" s="527"/>
      <c r="CQ48" s="527"/>
      <c r="CR48" s="527"/>
      <c r="CS48" s="527"/>
      <c r="CT48" s="527"/>
      <c r="CU48" s="527"/>
      <c r="CV48" s="523">
        <f t="shared" si="1"/>
        <v>0</v>
      </c>
      <c r="CW48" s="523"/>
      <c r="CX48" s="523"/>
      <c r="CY48" s="523"/>
      <c r="CZ48" s="523"/>
      <c r="DA48" s="523"/>
      <c r="DB48" s="523"/>
      <c r="DC48" s="523"/>
      <c r="DD48" s="523"/>
      <c r="DE48" s="524"/>
    </row>
    <row r="49" spans="1:121" s="2" customFormat="1" ht="23.25" customHeight="1">
      <c r="A49" s="579"/>
      <c r="B49" s="580"/>
      <c r="C49" s="580"/>
      <c r="D49" s="580"/>
      <c r="E49" s="580"/>
      <c r="F49" s="580"/>
      <c r="G49" s="580"/>
      <c r="H49" s="580"/>
      <c r="I49" s="580"/>
      <c r="J49" s="580"/>
      <c r="K49" s="580"/>
      <c r="L49" s="580"/>
      <c r="M49" s="580"/>
      <c r="N49" s="580"/>
      <c r="O49" s="581"/>
      <c r="P49" s="530"/>
      <c r="Q49" s="530"/>
      <c r="R49" s="530"/>
      <c r="S49" s="530"/>
      <c r="T49" s="530"/>
      <c r="U49" s="530"/>
      <c r="V49" s="530"/>
      <c r="W49" s="530"/>
      <c r="X49" s="530"/>
      <c r="Y49" s="530"/>
      <c r="Z49" s="530"/>
      <c r="AA49" s="530"/>
      <c r="AB49" s="530"/>
      <c r="AC49" s="530"/>
      <c r="AD49" s="531"/>
      <c r="AE49" s="531"/>
      <c r="AF49" s="531"/>
      <c r="AG49" s="532"/>
      <c r="AH49" s="532"/>
      <c r="AI49" s="532"/>
      <c r="AJ49" s="532"/>
      <c r="AK49" s="533"/>
      <c r="AL49" s="534"/>
      <c r="AM49" s="534"/>
      <c r="AN49" s="534"/>
      <c r="AO49" s="534"/>
      <c r="AP49" s="535"/>
      <c r="AQ49" s="523">
        <f t="shared" si="2"/>
        <v>0</v>
      </c>
      <c r="AR49" s="523"/>
      <c r="AS49" s="523"/>
      <c r="AT49" s="523"/>
      <c r="AU49" s="523"/>
      <c r="AV49" s="523"/>
      <c r="AW49" s="523"/>
      <c r="AX49" s="523"/>
      <c r="AY49" s="536"/>
      <c r="AZ49" s="537"/>
      <c r="BA49" s="537"/>
      <c r="BB49" s="537"/>
      <c r="BC49" s="537"/>
      <c r="BD49" s="537"/>
      <c r="BE49" s="537"/>
      <c r="BF49" s="538"/>
      <c r="BG49" s="527"/>
      <c r="BH49" s="527"/>
      <c r="BI49" s="527"/>
      <c r="BJ49" s="527"/>
      <c r="BK49" s="527"/>
      <c r="BL49" s="527"/>
      <c r="BM49" s="527"/>
      <c r="BN49" s="527"/>
      <c r="BO49" s="539">
        <f t="shared" si="0"/>
        <v>0</v>
      </c>
      <c r="BP49" s="540"/>
      <c r="BQ49" s="540"/>
      <c r="BR49" s="540"/>
      <c r="BS49" s="540"/>
      <c r="BT49" s="540"/>
      <c r="BU49" s="540"/>
      <c r="BV49" s="541"/>
      <c r="BW49" s="527"/>
      <c r="BX49" s="527"/>
      <c r="BY49" s="527"/>
      <c r="BZ49" s="527"/>
      <c r="CA49" s="527"/>
      <c r="CB49" s="527"/>
      <c r="CC49" s="527"/>
      <c r="CD49" s="527"/>
      <c r="CE49" s="527"/>
      <c r="CF49" s="527"/>
      <c r="CG49" s="527"/>
      <c r="CH49" s="527"/>
      <c r="CI49" s="527"/>
      <c r="CJ49" s="527"/>
      <c r="CK49" s="527"/>
      <c r="CL49" s="527"/>
      <c r="CM49" s="527"/>
      <c r="CN49" s="527"/>
      <c r="CO49" s="527"/>
      <c r="CP49" s="527"/>
      <c r="CQ49" s="527"/>
      <c r="CR49" s="527"/>
      <c r="CS49" s="527"/>
      <c r="CT49" s="527"/>
      <c r="CU49" s="527"/>
      <c r="CV49" s="523">
        <f t="shared" si="1"/>
        <v>0</v>
      </c>
      <c r="CW49" s="523"/>
      <c r="CX49" s="523"/>
      <c r="CY49" s="523"/>
      <c r="CZ49" s="523"/>
      <c r="DA49" s="523"/>
      <c r="DB49" s="523"/>
      <c r="DC49" s="523"/>
      <c r="DD49" s="523"/>
      <c r="DE49" s="524"/>
    </row>
    <row r="50" spans="1:121" s="2" customFormat="1" ht="23.25" customHeight="1">
      <c r="A50" s="579"/>
      <c r="B50" s="580"/>
      <c r="C50" s="580"/>
      <c r="D50" s="580"/>
      <c r="E50" s="580"/>
      <c r="F50" s="580"/>
      <c r="G50" s="580"/>
      <c r="H50" s="580"/>
      <c r="I50" s="580"/>
      <c r="J50" s="580"/>
      <c r="K50" s="580"/>
      <c r="L50" s="580"/>
      <c r="M50" s="580"/>
      <c r="N50" s="580"/>
      <c r="O50" s="581"/>
      <c r="P50" s="530"/>
      <c r="Q50" s="530"/>
      <c r="R50" s="530"/>
      <c r="S50" s="530"/>
      <c r="T50" s="530"/>
      <c r="U50" s="530"/>
      <c r="V50" s="530"/>
      <c r="W50" s="530"/>
      <c r="X50" s="530"/>
      <c r="Y50" s="530"/>
      <c r="Z50" s="530"/>
      <c r="AA50" s="530"/>
      <c r="AB50" s="530"/>
      <c r="AC50" s="530"/>
      <c r="AD50" s="531"/>
      <c r="AE50" s="531"/>
      <c r="AF50" s="531"/>
      <c r="AG50" s="532"/>
      <c r="AH50" s="532"/>
      <c r="AI50" s="532"/>
      <c r="AJ50" s="532"/>
      <c r="AK50" s="533"/>
      <c r="AL50" s="534"/>
      <c r="AM50" s="534"/>
      <c r="AN50" s="534"/>
      <c r="AO50" s="534"/>
      <c r="AP50" s="535"/>
      <c r="AQ50" s="523">
        <f t="shared" si="2"/>
        <v>0</v>
      </c>
      <c r="AR50" s="523"/>
      <c r="AS50" s="523"/>
      <c r="AT50" s="523"/>
      <c r="AU50" s="523"/>
      <c r="AV50" s="523"/>
      <c r="AW50" s="523"/>
      <c r="AX50" s="523"/>
      <c r="AY50" s="536"/>
      <c r="AZ50" s="537"/>
      <c r="BA50" s="537"/>
      <c r="BB50" s="537"/>
      <c r="BC50" s="537"/>
      <c r="BD50" s="537"/>
      <c r="BE50" s="537"/>
      <c r="BF50" s="538"/>
      <c r="BG50" s="527"/>
      <c r="BH50" s="527"/>
      <c r="BI50" s="527"/>
      <c r="BJ50" s="527"/>
      <c r="BK50" s="527"/>
      <c r="BL50" s="527"/>
      <c r="BM50" s="527"/>
      <c r="BN50" s="527"/>
      <c r="BO50" s="539">
        <f t="shared" si="0"/>
        <v>0</v>
      </c>
      <c r="BP50" s="540"/>
      <c r="BQ50" s="540"/>
      <c r="BR50" s="540"/>
      <c r="BS50" s="540"/>
      <c r="BT50" s="540"/>
      <c r="BU50" s="540"/>
      <c r="BV50" s="541"/>
      <c r="BW50" s="527"/>
      <c r="BX50" s="527"/>
      <c r="BY50" s="527"/>
      <c r="BZ50" s="527"/>
      <c r="CA50" s="527"/>
      <c r="CB50" s="527"/>
      <c r="CC50" s="527"/>
      <c r="CD50" s="527"/>
      <c r="CE50" s="527"/>
      <c r="CF50" s="527"/>
      <c r="CG50" s="527"/>
      <c r="CH50" s="527"/>
      <c r="CI50" s="527"/>
      <c r="CJ50" s="527"/>
      <c r="CK50" s="527"/>
      <c r="CL50" s="527"/>
      <c r="CM50" s="527"/>
      <c r="CN50" s="527"/>
      <c r="CO50" s="527"/>
      <c r="CP50" s="527"/>
      <c r="CQ50" s="527"/>
      <c r="CR50" s="527"/>
      <c r="CS50" s="527"/>
      <c r="CT50" s="527"/>
      <c r="CU50" s="527"/>
      <c r="CV50" s="523">
        <f t="shared" si="1"/>
        <v>0</v>
      </c>
      <c r="CW50" s="523"/>
      <c r="CX50" s="523"/>
      <c r="CY50" s="523"/>
      <c r="CZ50" s="523"/>
      <c r="DA50" s="523"/>
      <c r="DB50" s="523"/>
      <c r="DC50" s="523"/>
      <c r="DD50" s="523"/>
      <c r="DE50" s="524"/>
    </row>
    <row r="51" spans="1:121" s="2" customFormat="1" ht="23.25" customHeight="1">
      <c r="A51" s="579"/>
      <c r="B51" s="580"/>
      <c r="C51" s="580"/>
      <c r="D51" s="580"/>
      <c r="E51" s="580"/>
      <c r="F51" s="580"/>
      <c r="G51" s="580"/>
      <c r="H51" s="580"/>
      <c r="I51" s="580"/>
      <c r="J51" s="580"/>
      <c r="K51" s="580"/>
      <c r="L51" s="580"/>
      <c r="M51" s="580"/>
      <c r="N51" s="580"/>
      <c r="O51" s="581"/>
      <c r="P51" s="530"/>
      <c r="Q51" s="530"/>
      <c r="R51" s="530"/>
      <c r="S51" s="530"/>
      <c r="T51" s="530"/>
      <c r="U51" s="530"/>
      <c r="V51" s="530"/>
      <c r="W51" s="530"/>
      <c r="X51" s="530"/>
      <c r="Y51" s="530"/>
      <c r="Z51" s="530"/>
      <c r="AA51" s="530"/>
      <c r="AB51" s="530"/>
      <c r="AC51" s="530"/>
      <c r="AD51" s="531"/>
      <c r="AE51" s="531"/>
      <c r="AF51" s="531"/>
      <c r="AG51" s="532"/>
      <c r="AH51" s="532"/>
      <c r="AI51" s="532"/>
      <c r="AJ51" s="532"/>
      <c r="AK51" s="533"/>
      <c r="AL51" s="534"/>
      <c r="AM51" s="534"/>
      <c r="AN51" s="534"/>
      <c r="AO51" s="534"/>
      <c r="AP51" s="535"/>
      <c r="AQ51" s="523">
        <f t="shared" si="2"/>
        <v>0</v>
      </c>
      <c r="AR51" s="523"/>
      <c r="AS51" s="523"/>
      <c r="AT51" s="523"/>
      <c r="AU51" s="523"/>
      <c r="AV51" s="523"/>
      <c r="AW51" s="523"/>
      <c r="AX51" s="523"/>
      <c r="AY51" s="536"/>
      <c r="AZ51" s="537"/>
      <c r="BA51" s="537"/>
      <c r="BB51" s="537"/>
      <c r="BC51" s="537"/>
      <c r="BD51" s="537"/>
      <c r="BE51" s="537"/>
      <c r="BF51" s="538"/>
      <c r="BG51" s="527"/>
      <c r="BH51" s="527"/>
      <c r="BI51" s="527"/>
      <c r="BJ51" s="527"/>
      <c r="BK51" s="527"/>
      <c r="BL51" s="527"/>
      <c r="BM51" s="527"/>
      <c r="BN51" s="527"/>
      <c r="BO51" s="539">
        <f t="shared" si="0"/>
        <v>0</v>
      </c>
      <c r="BP51" s="540"/>
      <c r="BQ51" s="540"/>
      <c r="BR51" s="540"/>
      <c r="BS51" s="540"/>
      <c r="BT51" s="540"/>
      <c r="BU51" s="540"/>
      <c r="BV51" s="541"/>
      <c r="BW51" s="527"/>
      <c r="BX51" s="527"/>
      <c r="BY51" s="527"/>
      <c r="BZ51" s="527"/>
      <c r="CA51" s="527"/>
      <c r="CB51" s="527"/>
      <c r="CC51" s="527"/>
      <c r="CD51" s="527"/>
      <c r="CE51" s="527"/>
      <c r="CF51" s="527"/>
      <c r="CG51" s="527"/>
      <c r="CH51" s="527"/>
      <c r="CI51" s="527"/>
      <c r="CJ51" s="527"/>
      <c r="CK51" s="527"/>
      <c r="CL51" s="527"/>
      <c r="CM51" s="527"/>
      <c r="CN51" s="527"/>
      <c r="CO51" s="527"/>
      <c r="CP51" s="527"/>
      <c r="CQ51" s="527"/>
      <c r="CR51" s="527"/>
      <c r="CS51" s="527"/>
      <c r="CT51" s="527"/>
      <c r="CU51" s="527"/>
      <c r="CV51" s="523">
        <f t="shared" si="1"/>
        <v>0</v>
      </c>
      <c r="CW51" s="523"/>
      <c r="CX51" s="523"/>
      <c r="CY51" s="523"/>
      <c r="CZ51" s="523"/>
      <c r="DA51" s="523"/>
      <c r="DB51" s="523"/>
      <c r="DC51" s="523"/>
      <c r="DD51" s="523"/>
      <c r="DE51" s="524"/>
    </row>
    <row r="52" spans="1:121" s="2" customFormat="1" ht="23.25" customHeight="1">
      <c r="A52" s="579"/>
      <c r="B52" s="580"/>
      <c r="C52" s="580"/>
      <c r="D52" s="580"/>
      <c r="E52" s="580"/>
      <c r="F52" s="580"/>
      <c r="G52" s="580"/>
      <c r="H52" s="580"/>
      <c r="I52" s="580"/>
      <c r="J52" s="580"/>
      <c r="K52" s="580"/>
      <c r="L52" s="580"/>
      <c r="M52" s="580"/>
      <c r="N52" s="580"/>
      <c r="O52" s="581"/>
      <c r="P52" s="530"/>
      <c r="Q52" s="530"/>
      <c r="R52" s="530"/>
      <c r="S52" s="530"/>
      <c r="T52" s="530"/>
      <c r="U52" s="530"/>
      <c r="V52" s="530"/>
      <c r="W52" s="530"/>
      <c r="X52" s="530"/>
      <c r="Y52" s="530"/>
      <c r="Z52" s="530"/>
      <c r="AA52" s="530"/>
      <c r="AB52" s="530"/>
      <c r="AC52" s="530"/>
      <c r="AD52" s="531"/>
      <c r="AE52" s="531"/>
      <c r="AF52" s="531"/>
      <c r="AG52" s="532"/>
      <c r="AH52" s="532"/>
      <c r="AI52" s="532"/>
      <c r="AJ52" s="532"/>
      <c r="AK52" s="533"/>
      <c r="AL52" s="534"/>
      <c r="AM52" s="534"/>
      <c r="AN52" s="534"/>
      <c r="AO52" s="534"/>
      <c r="AP52" s="535"/>
      <c r="AQ52" s="523">
        <f t="shared" si="2"/>
        <v>0</v>
      </c>
      <c r="AR52" s="523"/>
      <c r="AS52" s="523"/>
      <c r="AT52" s="523"/>
      <c r="AU52" s="523"/>
      <c r="AV52" s="523"/>
      <c r="AW52" s="523"/>
      <c r="AX52" s="523"/>
      <c r="AY52" s="536"/>
      <c r="AZ52" s="537"/>
      <c r="BA52" s="537"/>
      <c r="BB52" s="537"/>
      <c r="BC52" s="537"/>
      <c r="BD52" s="537"/>
      <c r="BE52" s="537"/>
      <c r="BF52" s="538"/>
      <c r="BG52" s="527"/>
      <c r="BH52" s="527"/>
      <c r="BI52" s="527"/>
      <c r="BJ52" s="527"/>
      <c r="BK52" s="527"/>
      <c r="BL52" s="527"/>
      <c r="BM52" s="527"/>
      <c r="BN52" s="527"/>
      <c r="BO52" s="539">
        <f t="shared" si="0"/>
        <v>0</v>
      </c>
      <c r="BP52" s="540"/>
      <c r="BQ52" s="540"/>
      <c r="BR52" s="540"/>
      <c r="BS52" s="540"/>
      <c r="BT52" s="540"/>
      <c r="BU52" s="540"/>
      <c r="BV52" s="541"/>
      <c r="BW52" s="527"/>
      <c r="BX52" s="527"/>
      <c r="BY52" s="527"/>
      <c r="BZ52" s="527"/>
      <c r="CA52" s="527"/>
      <c r="CB52" s="527"/>
      <c r="CC52" s="527"/>
      <c r="CD52" s="527"/>
      <c r="CE52" s="527"/>
      <c r="CF52" s="527"/>
      <c r="CG52" s="527"/>
      <c r="CH52" s="527"/>
      <c r="CI52" s="527"/>
      <c r="CJ52" s="527"/>
      <c r="CK52" s="527"/>
      <c r="CL52" s="527"/>
      <c r="CM52" s="527"/>
      <c r="CN52" s="527"/>
      <c r="CO52" s="527"/>
      <c r="CP52" s="527"/>
      <c r="CQ52" s="527"/>
      <c r="CR52" s="527"/>
      <c r="CS52" s="527"/>
      <c r="CT52" s="527"/>
      <c r="CU52" s="527"/>
      <c r="CV52" s="523">
        <f t="shared" si="1"/>
        <v>0</v>
      </c>
      <c r="CW52" s="523"/>
      <c r="CX52" s="523"/>
      <c r="CY52" s="523"/>
      <c r="CZ52" s="523"/>
      <c r="DA52" s="523"/>
      <c r="DB52" s="523"/>
      <c r="DC52" s="523"/>
      <c r="DD52" s="523"/>
      <c r="DE52" s="524"/>
    </row>
    <row r="53" spans="1:121" s="2" customFormat="1" ht="23.25" customHeight="1">
      <c r="A53" s="579"/>
      <c r="B53" s="580"/>
      <c r="C53" s="580"/>
      <c r="D53" s="580"/>
      <c r="E53" s="580"/>
      <c r="F53" s="580"/>
      <c r="G53" s="580"/>
      <c r="H53" s="580"/>
      <c r="I53" s="580"/>
      <c r="J53" s="580"/>
      <c r="K53" s="580"/>
      <c r="L53" s="580"/>
      <c r="M53" s="580"/>
      <c r="N53" s="580"/>
      <c r="O53" s="581"/>
      <c r="P53" s="530"/>
      <c r="Q53" s="530"/>
      <c r="R53" s="530"/>
      <c r="S53" s="530"/>
      <c r="T53" s="530"/>
      <c r="U53" s="530"/>
      <c r="V53" s="530"/>
      <c r="W53" s="530"/>
      <c r="X53" s="530"/>
      <c r="Y53" s="530"/>
      <c r="Z53" s="530"/>
      <c r="AA53" s="530"/>
      <c r="AB53" s="530"/>
      <c r="AC53" s="530"/>
      <c r="AD53" s="531"/>
      <c r="AE53" s="531"/>
      <c r="AF53" s="531"/>
      <c r="AG53" s="532"/>
      <c r="AH53" s="532"/>
      <c r="AI53" s="532"/>
      <c r="AJ53" s="532"/>
      <c r="AK53" s="533"/>
      <c r="AL53" s="534"/>
      <c r="AM53" s="534"/>
      <c r="AN53" s="534"/>
      <c r="AO53" s="534"/>
      <c r="AP53" s="535"/>
      <c r="AQ53" s="523">
        <f t="shared" si="2"/>
        <v>0</v>
      </c>
      <c r="AR53" s="523"/>
      <c r="AS53" s="523"/>
      <c r="AT53" s="523"/>
      <c r="AU53" s="523"/>
      <c r="AV53" s="523"/>
      <c r="AW53" s="523"/>
      <c r="AX53" s="523"/>
      <c r="AY53" s="536"/>
      <c r="AZ53" s="537"/>
      <c r="BA53" s="537"/>
      <c r="BB53" s="537"/>
      <c r="BC53" s="537"/>
      <c r="BD53" s="537"/>
      <c r="BE53" s="537"/>
      <c r="BF53" s="538"/>
      <c r="BG53" s="527"/>
      <c r="BH53" s="527"/>
      <c r="BI53" s="527"/>
      <c r="BJ53" s="527"/>
      <c r="BK53" s="527"/>
      <c r="BL53" s="527"/>
      <c r="BM53" s="527"/>
      <c r="BN53" s="527"/>
      <c r="BO53" s="539">
        <f t="shared" si="0"/>
        <v>0</v>
      </c>
      <c r="BP53" s="540"/>
      <c r="BQ53" s="540"/>
      <c r="BR53" s="540"/>
      <c r="BS53" s="540"/>
      <c r="BT53" s="540"/>
      <c r="BU53" s="540"/>
      <c r="BV53" s="541"/>
      <c r="BW53" s="527"/>
      <c r="BX53" s="527"/>
      <c r="BY53" s="527"/>
      <c r="BZ53" s="527"/>
      <c r="CA53" s="527"/>
      <c r="CB53" s="527"/>
      <c r="CC53" s="527"/>
      <c r="CD53" s="527"/>
      <c r="CE53" s="527"/>
      <c r="CF53" s="527"/>
      <c r="CG53" s="527"/>
      <c r="CH53" s="527"/>
      <c r="CI53" s="527"/>
      <c r="CJ53" s="527"/>
      <c r="CK53" s="527"/>
      <c r="CL53" s="527"/>
      <c r="CM53" s="527"/>
      <c r="CN53" s="527"/>
      <c r="CO53" s="527"/>
      <c r="CP53" s="527"/>
      <c r="CQ53" s="527"/>
      <c r="CR53" s="527"/>
      <c r="CS53" s="527"/>
      <c r="CT53" s="527"/>
      <c r="CU53" s="527"/>
      <c r="CV53" s="523">
        <f t="shared" si="1"/>
        <v>0</v>
      </c>
      <c r="CW53" s="523"/>
      <c r="CX53" s="523"/>
      <c r="CY53" s="523"/>
      <c r="CZ53" s="523"/>
      <c r="DA53" s="523"/>
      <c r="DB53" s="523"/>
      <c r="DC53" s="523"/>
      <c r="DD53" s="523"/>
      <c r="DE53" s="524"/>
    </row>
    <row r="54" spans="1:121" s="2" customFormat="1" ht="23.25" customHeight="1">
      <c r="A54" s="579"/>
      <c r="B54" s="580"/>
      <c r="C54" s="580"/>
      <c r="D54" s="580"/>
      <c r="E54" s="580"/>
      <c r="F54" s="580"/>
      <c r="G54" s="580"/>
      <c r="H54" s="580"/>
      <c r="I54" s="580"/>
      <c r="J54" s="580"/>
      <c r="K54" s="580"/>
      <c r="L54" s="580"/>
      <c r="M54" s="580"/>
      <c r="N54" s="580"/>
      <c r="O54" s="581"/>
      <c r="P54" s="530"/>
      <c r="Q54" s="530"/>
      <c r="R54" s="530"/>
      <c r="S54" s="530"/>
      <c r="T54" s="530"/>
      <c r="U54" s="530"/>
      <c r="V54" s="530"/>
      <c r="W54" s="530"/>
      <c r="X54" s="530"/>
      <c r="Y54" s="530"/>
      <c r="Z54" s="530"/>
      <c r="AA54" s="530"/>
      <c r="AB54" s="530"/>
      <c r="AC54" s="530"/>
      <c r="AD54" s="531"/>
      <c r="AE54" s="531"/>
      <c r="AF54" s="531"/>
      <c r="AG54" s="532"/>
      <c r="AH54" s="532"/>
      <c r="AI54" s="532"/>
      <c r="AJ54" s="532"/>
      <c r="AK54" s="533"/>
      <c r="AL54" s="534"/>
      <c r="AM54" s="534"/>
      <c r="AN54" s="534"/>
      <c r="AO54" s="534"/>
      <c r="AP54" s="535"/>
      <c r="AQ54" s="523">
        <f t="shared" si="2"/>
        <v>0</v>
      </c>
      <c r="AR54" s="523"/>
      <c r="AS54" s="523"/>
      <c r="AT54" s="523"/>
      <c r="AU54" s="523"/>
      <c r="AV54" s="523"/>
      <c r="AW54" s="523"/>
      <c r="AX54" s="523"/>
      <c r="AY54" s="536"/>
      <c r="AZ54" s="537"/>
      <c r="BA54" s="537"/>
      <c r="BB54" s="537"/>
      <c r="BC54" s="537"/>
      <c r="BD54" s="537"/>
      <c r="BE54" s="537"/>
      <c r="BF54" s="538"/>
      <c r="BG54" s="527"/>
      <c r="BH54" s="527"/>
      <c r="BI54" s="527"/>
      <c r="BJ54" s="527"/>
      <c r="BK54" s="527"/>
      <c r="BL54" s="527"/>
      <c r="BM54" s="527"/>
      <c r="BN54" s="527"/>
      <c r="BO54" s="539">
        <f t="shared" si="0"/>
        <v>0</v>
      </c>
      <c r="BP54" s="540"/>
      <c r="BQ54" s="540"/>
      <c r="BR54" s="540"/>
      <c r="BS54" s="540"/>
      <c r="BT54" s="540"/>
      <c r="BU54" s="540"/>
      <c r="BV54" s="541"/>
      <c r="BW54" s="527"/>
      <c r="BX54" s="527"/>
      <c r="BY54" s="527"/>
      <c r="BZ54" s="527"/>
      <c r="CA54" s="527"/>
      <c r="CB54" s="527"/>
      <c r="CC54" s="527"/>
      <c r="CD54" s="527"/>
      <c r="CE54" s="527"/>
      <c r="CF54" s="527"/>
      <c r="CG54" s="527"/>
      <c r="CH54" s="527"/>
      <c r="CI54" s="527"/>
      <c r="CJ54" s="527"/>
      <c r="CK54" s="527"/>
      <c r="CL54" s="527"/>
      <c r="CM54" s="527"/>
      <c r="CN54" s="527"/>
      <c r="CO54" s="527"/>
      <c r="CP54" s="527"/>
      <c r="CQ54" s="527"/>
      <c r="CR54" s="527"/>
      <c r="CS54" s="527"/>
      <c r="CT54" s="527"/>
      <c r="CU54" s="527"/>
      <c r="CV54" s="523">
        <f t="shared" si="1"/>
        <v>0</v>
      </c>
      <c r="CW54" s="523"/>
      <c r="CX54" s="523"/>
      <c r="CY54" s="523"/>
      <c r="CZ54" s="523"/>
      <c r="DA54" s="523"/>
      <c r="DB54" s="523"/>
      <c r="DC54" s="523"/>
      <c r="DD54" s="523"/>
      <c r="DE54" s="524"/>
    </row>
    <row r="55" spans="1:121" s="2" customFormat="1" ht="23.25" customHeight="1">
      <c r="A55" s="579"/>
      <c r="B55" s="580"/>
      <c r="C55" s="580"/>
      <c r="D55" s="580"/>
      <c r="E55" s="580"/>
      <c r="F55" s="580"/>
      <c r="G55" s="580"/>
      <c r="H55" s="580"/>
      <c r="I55" s="580"/>
      <c r="J55" s="580"/>
      <c r="K55" s="580"/>
      <c r="L55" s="580"/>
      <c r="M55" s="580"/>
      <c r="N55" s="580"/>
      <c r="O55" s="581"/>
      <c r="P55" s="590"/>
      <c r="Q55" s="591"/>
      <c r="R55" s="591"/>
      <c r="S55" s="591"/>
      <c r="T55" s="591"/>
      <c r="U55" s="591"/>
      <c r="V55" s="591"/>
      <c r="W55" s="591"/>
      <c r="X55" s="591"/>
      <c r="Y55" s="591"/>
      <c r="Z55" s="591"/>
      <c r="AA55" s="591"/>
      <c r="AB55" s="591"/>
      <c r="AC55" s="592"/>
      <c r="AD55" s="531"/>
      <c r="AE55" s="531"/>
      <c r="AF55" s="531"/>
      <c r="AG55" s="532"/>
      <c r="AH55" s="532"/>
      <c r="AI55" s="532"/>
      <c r="AJ55" s="532"/>
      <c r="AK55" s="533"/>
      <c r="AL55" s="534"/>
      <c r="AM55" s="534"/>
      <c r="AN55" s="534"/>
      <c r="AO55" s="534"/>
      <c r="AP55" s="535"/>
      <c r="AQ55" s="523">
        <f t="shared" si="2"/>
        <v>0</v>
      </c>
      <c r="AR55" s="523"/>
      <c r="AS55" s="523"/>
      <c r="AT55" s="523"/>
      <c r="AU55" s="523"/>
      <c r="AV55" s="523"/>
      <c r="AW55" s="523"/>
      <c r="AX55" s="523"/>
      <c r="AY55" s="536"/>
      <c r="AZ55" s="537"/>
      <c r="BA55" s="537"/>
      <c r="BB55" s="537"/>
      <c r="BC55" s="537"/>
      <c r="BD55" s="537"/>
      <c r="BE55" s="537"/>
      <c r="BF55" s="538"/>
      <c r="BG55" s="527"/>
      <c r="BH55" s="527"/>
      <c r="BI55" s="527"/>
      <c r="BJ55" s="527"/>
      <c r="BK55" s="527"/>
      <c r="BL55" s="527"/>
      <c r="BM55" s="527"/>
      <c r="BN55" s="527"/>
      <c r="BO55" s="539">
        <f t="shared" si="0"/>
        <v>0</v>
      </c>
      <c r="BP55" s="540"/>
      <c r="BQ55" s="540"/>
      <c r="BR55" s="540"/>
      <c r="BS55" s="540"/>
      <c r="BT55" s="540"/>
      <c r="BU55" s="540"/>
      <c r="BV55" s="541"/>
      <c r="BW55" s="527"/>
      <c r="BX55" s="527"/>
      <c r="BY55" s="527"/>
      <c r="BZ55" s="527"/>
      <c r="CA55" s="527"/>
      <c r="CB55" s="527"/>
      <c r="CC55" s="527"/>
      <c r="CD55" s="527"/>
      <c r="CE55" s="527"/>
      <c r="CF55" s="527"/>
      <c r="CG55" s="527"/>
      <c r="CH55" s="527"/>
      <c r="CI55" s="527"/>
      <c r="CJ55" s="527"/>
      <c r="CK55" s="527"/>
      <c r="CL55" s="527"/>
      <c r="CM55" s="527"/>
      <c r="CN55" s="527"/>
      <c r="CO55" s="527"/>
      <c r="CP55" s="527"/>
      <c r="CQ55" s="527"/>
      <c r="CR55" s="527"/>
      <c r="CS55" s="527"/>
      <c r="CT55" s="527"/>
      <c r="CU55" s="527"/>
      <c r="CV55" s="523">
        <f t="shared" si="1"/>
        <v>0</v>
      </c>
      <c r="CW55" s="523"/>
      <c r="CX55" s="523"/>
      <c r="CY55" s="523"/>
      <c r="CZ55" s="523"/>
      <c r="DA55" s="523"/>
      <c r="DB55" s="523"/>
      <c r="DC55" s="523"/>
      <c r="DD55" s="523"/>
      <c r="DE55" s="524"/>
    </row>
    <row r="56" spans="1:121" s="2" customFormat="1" ht="23.25" customHeight="1">
      <c r="A56" s="579"/>
      <c r="B56" s="580"/>
      <c r="C56" s="580"/>
      <c r="D56" s="580"/>
      <c r="E56" s="580"/>
      <c r="F56" s="580"/>
      <c r="G56" s="580"/>
      <c r="H56" s="580"/>
      <c r="I56" s="580"/>
      <c r="J56" s="580"/>
      <c r="K56" s="580"/>
      <c r="L56" s="580"/>
      <c r="M56" s="580"/>
      <c r="N56" s="580"/>
      <c r="O56" s="581"/>
      <c r="P56" s="590"/>
      <c r="Q56" s="591"/>
      <c r="R56" s="591"/>
      <c r="S56" s="591"/>
      <c r="T56" s="591"/>
      <c r="U56" s="591"/>
      <c r="V56" s="591"/>
      <c r="W56" s="591"/>
      <c r="X56" s="591"/>
      <c r="Y56" s="591"/>
      <c r="Z56" s="591"/>
      <c r="AA56" s="591"/>
      <c r="AB56" s="591"/>
      <c r="AC56" s="592"/>
      <c r="AD56" s="531"/>
      <c r="AE56" s="531"/>
      <c r="AF56" s="531"/>
      <c r="AG56" s="532"/>
      <c r="AH56" s="532"/>
      <c r="AI56" s="532"/>
      <c r="AJ56" s="532"/>
      <c r="AK56" s="533"/>
      <c r="AL56" s="534"/>
      <c r="AM56" s="534"/>
      <c r="AN56" s="534"/>
      <c r="AO56" s="534"/>
      <c r="AP56" s="535"/>
      <c r="AQ56" s="523">
        <f t="shared" si="2"/>
        <v>0</v>
      </c>
      <c r="AR56" s="523"/>
      <c r="AS56" s="523"/>
      <c r="AT56" s="523"/>
      <c r="AU56" s="523"/>
      <c r="AV56" s="523"/>
      <c r="AW56" s="523"/>
      <c r="AX56" s="523"/>
      <c r="AY56" s="536"/>
      <c r="AZ56" s="537"/>
      <c r="BA56" s="537"/>
      <c r="BB56" s="537"/>
      <c r="BC56" s="537"/>
      <c r="BD56" s="537"/>
      <c r="BE56" s="537"/>
      <c r="BF56" s="538"/>
      <c r="BG56" s="527"/>
      <c r="BH56" s="527"/>
      <c r="BI56" s="527"/>
      <c r="BJ56" s="527"/>
      <c r="BK56" s="527"/>
      <c r="BL56" s="527"/>
      <c r="BM56" s="527"/>
      <c r="BN56" s="527"/>
      <c r="BO56" s="539">
        <f t="shared" si="0"/>
        <v>0</v>
      </c>
      <c r="BP56" s="540"/>
      <c r="BQ56" s="540"/>
      <c r="BR56" s="540"/>
      <c r="BS56" s="540"/>
      <c r="BT56" s="540"/>
      <c r="BU56" s="540"/>
      <c r="BV56" s="541"/>
      <c r="BW56" s="527"/>
      <c r="BX56" s="527"/>
      <c r="BY56" s="527"/>
      <c r="BZ56" s="527"/>
      <c r="CA56" s="527"/>
      <c r="CB56" s="527"/>
      <c r="CC56" s="527"/>
      <c r="CD56" s="527"/>
      <c r="CE56" s="527"/>
      <c r="CF56" s="527"/>
      <c r="CG56" s="527"/>
      <c r="CH56" s="527"/>
      <c r="CI56" s="527"/>
      <c r="CJ56" s="527"/>
      <c r="CK56" s="527"/>
      <c r="CL56" s="527"/>
      <c r="CM56" s="527"/>
      <c r="CN56" s="527"/>
      <c r="CO56" s="527"/>
      <c r="CP56" s="527"/>
      <c r="CQ56" s="527"/>
      <c r="CR56" s="527"/>
      <c r="CS56" s="527"/>
      <c r="CT56" s="527"/>
      <c r="CU56" s="527"/>
      <c r="CV56" s="523">
        <f t="shared" si="1"/>
        <v>0</v>
      </c>
      <c r="CW56" s="523"/>
      <c r="CX56" s="523"/>
      <c r="CY56" s="523"/>
      <c r="CZ56" s="523"/>
      <c r="DA56" s="523"/>
      <c r="DB56" s="523"/>
      <c r="DC56" s="523"/>
      <c r="DD56" s="523"/>
      <c r="DE56" s="524"/>
    </row>
    <row r="57" spans="1:121" s="2" customFormat="1" ht="23.25" customHeight="1">
      <c r="A57" s="579"/>
      <c r="B57" s="580"/>
      <c r="C57" s="580"/>
      <c r="D57" s="580"/>
      <c r="E57" s="580"/>
      <c r="F57" s="580"/>
      <c r="G57" s="580"/>
      <c r="H57" s="580"/>
      <c r="I57" s="580"/>
      <c r="J57" s="580"/>
      <c r="K57" s="580"/>
      <c r="L57" s="580"/>
      <c r="M57" s="580"/>
      <c r="N57" s="580"/>
      <c r="O57" s="581"/>
      <c r="P57" s="530"/>
      <c r="Q57" s="530"/>
      <c r="R57" s="530"/>
      <c r="S57" s="530"/>
      <c r="T57" s="530"/>
      <c r="U57" s="530"/>
      <c r="V57" s="530"/>
      <c r="W57" s="530"/>
      <c r="X57" s="530"/>
      <c r="Y57" s="530"/>
      <c r="Z57" s="530"/>
      <c r="AA57" s="530"/>
      <c r="AB57" s="530"/>
      <c r="AC57" s="530"/>
      <c r="AD57" s="531"/>
      <c r="AE57" s="531"/>
      <c r="AF57" s="531"/>
      <c r="AG57" s="532"/>
      <c r="AH57" s="532"/>
      <c r="AI57" s="532"/>
      <c r="AJ57" s="532"/>
      <c r="AK57" s="533"/>
      <c r="AL57" s="534"/>
      <c r="AM57" s="534"/>
      <c r="AN57" s="534"/>
      <c r="AO57" s="534"/>
      <c r="AP57" s="535"/>
      <c r="AQ57" s="523">
        <f t="shared" si="2"/>
        <v>0</v>
      </c>
      <c r="AR57" s="523"/>
      <c r="AS57" s="523"/>
      <c r="AT57" s="523"/>
      <c r="AU57" s="523"/>
      <c r="AV57" s="523"/>
      <c r="AW57" s="523"/>
      <c r="AX57" s="523"/>
      <c r="AY57" s="536"/>
      <c r="AZ57" s="537"/>
      <c r="BA57" s="537"/>
      <c r="BB57" s="537"/>
      <c r="BC57" s="537"/>
      <c r="BD57" s="537"/>
      <c r="BE57" s="537"/>
      <c r="BF57" s="538"/>
      <c r="BG57" s="527"/>
      <c r="BH57" s="527"/>
      <c r="BI57" s="527"/>
      <c r="BJ57" s="527"/>
      <c r="BK57" s="527"/>
      <c r="BL57" s="527"/>
      <c r="BM57" s="527"/>
      <c r="BN57" s="527"/>
      <c r="BO57" s="539">
        <f t="shared" si="0"/>
        <v>0</v>
      </c>
      <c r="BP57" s="540"/>
      <c r="BQ57" s="540"/>
      <c r="BR57" s="540"/>
      <c r="BS57" s="540"/>
      <c r="BT57" s="540"/>
      <c r="BU57" s="540"/>
      <c r="BV57" s="541"/>
      <c r="BW57" s="527"/>
      <c r="BX57" s="527"/>
      <c r="BY57" s="527"/>
      <c r="BZ57" s="527"/>
      <c r="CA57" s="527"/>
      <c r="CB57" s="527"/>
      <c r="CC57" s="527"/>
      <c r="CD57" s="527"/>
      <c r="CE57" s="527"/>
      <c r="CF57" s="527"/>
      <c r="CG57" s="527"/>
      <c r="CH57" s="527"/>
      <c r="CI57" s="527"/>
      <c r="CJ57" s="527"/>
      <c r="CK57" s="527"/>
      <c r="CL57" s="527"/>
      <c r="CM57" s="527"/>
      <c r="CN57" s="527"/>
      <c r="CO57" s="527"/>
      <c r="CP57" s="527"/>
      <c r="CQ57" s="527"/>
      <c r="CR57" s="527"/>
      <c r="CS57" s="527"/>
      <c r="CT57" s="527"/>
      <c r="CU57" s="527"/>
      <c r="CV57" s="523">
        <f t="shared" si="1"/>
        <v>0</v>
      </c>
      <c r="CW57" s="523"/>
      <c r="CX57" s="523"/>
      <c r="CY57" s="523"/>
      <c r="CZ57" s="523"/>
      <c r="DA57" s="523"/>
      <c r="DB57" s="523"/>
      <c r="DC57" s="523"/>
      <c r="DD57" s="523"/>
      <c r="DE57" s="524"/>
    </row>
    <row r="58" spans="1:121" s="2" customFormat="1" ht="23.25" customHeight="1">
      <c r="A58" s="579"/>
      <c r="B58" s="580"/>
      <c r="C58" s="580"/>
      <c r="D58" s="580"/>
      <c r="E58" s="580"/>
      <c r="F58" s="580"/>
      <c r="G58" s="580"/>
      <c r="H58" s="580"/>
      <c r="I58" s="580"/>
      <c r="J58" s="580"/>
      <c r="K58" s="580"/>
      <c r="L58" s="580"/>
      <c r="M58" s="580"/>
      <c r="N58" s="580"/>
      <c r="O58" s="581"/>
      <c r="P58" s="530"/>
      <c r="Q58" s="530"/>
      <c r="R58" s="530"/>
      <c r="S58" s="530"/>
      <c r="T58" s="530"/>
      <c r="U58" s="530"/>
      <c r="V58" s="530"/>
      <c r="W58" s="530"/>
      <c r="X58" s="530"/>
      <c r="Y58" s="530"/>
      <c r="Z58" s="530"/>
      <c r="AA58" s="530"/>
      <c r="AB58" s="530"/>
      <c r="AC58" s="530"/>
      <c r="AD58" s="531"/>
      <c r="AE58" s="531"/>
      <c r="AF58" s="531"/>
      <c r="AG58" s="532"/>
      <c r="AH58" s="532"/>
      <c r="AI58" s="532"/>
      <c r="AJ58" s="532"/>
      <c r="AK58" s="533"/>
      <c r="AL58" s="534"/>
      <c r="AM58" s="534"/>
      <c r="AN58" s="534"/>
      <c r="AO58" s="534"/>
      <c r="AP58" s="535"/>
      <c r="AQ58" s="523">
        <f t="shared" si="2"/>
        <v>0</v>
      </c>
      <c r="AR58" s="523"/>
      <c r="AS58" s="523"/>
      <c r="AT58" s="523"/>
      <c r="AU58" s="523"/>
      <c r="AV58" s="523"/>
      <c r="AW58" s="523"/>
      <c r="AX58" s="523"/>
      <c r="AY58" s="536"/>
      <c r="AZ58" s="537"/>
      <c r="BA58" s="537"/>
      <c r="BB58" s="537"/>
      <c r="BC58" s="537"/>
      <c r="BD58" s="537"/>
      <c r="BE58" s="537"/>
      <c r="BF58" s="538"/>
      <c r="BG58" s="527"/>
      <c r="BH58" s="527"/>
      <c r="BI58" s="527"/>
      <c r="BJ58" s="527"/>
      <c r="BK58" s="527"/>
      <c r="BL58" s="527"/>
      <c r="BM58" s="527"/>
      <c r="BN58" s="527"/>
      <c r="BO58" s="539">
        <f t="shared" si="0"/>
        <v>0</v>
      </c>
      <c r="BP58" s="540"/>
      <c r="BQ58" s="540"/>
      <c r="BR58" s="540"/>
      <c r="BS58" s="540"/>
      <c r="BT58" s="540"/>
      <c r="BU58" s="540"/>
      <c r="BV58" s="541"/>
      <c r="BW58" s="527"/>
      <c r="BX58" s="527"/>
      <c r="BY58" s="527"/>
      <c r="BZ58" s="527"/>
      <c r="CA58" s="527"/>
      <c r="CB58" s="527"/>
      <c r="CC58" s="527"/>
      <c r="CD58" s="527"/>
      <c r="CE58" s="527"/>
      <c r="CF58" s="527"/>
      <c r="CG58" s="527"/>
      <c r="CH58" s="527"/>
      <c r="CI58" s="527"/>
      <c r="CJ58" s="527"/>
      <c r="CK58" s="527"/>
      <c r="CL58" s="527"/>
      <c r="CM58" s="527"/>
      <c r="CN58" s="527"/>
      <c r="CO58" s="527"/>
      <c r="CP58" s="527"/>
      <c r="CQ58" s="527"/>
      <c r="CR58" s="527"/>
      <c r="CS58" s="527"/>
      <c r="CT58" s="527"/>
      <c r="CU58" s="527"/>
      <c r="CV58" s="523">
        <f t="shared" si="1"/>
        <v>0</v>
      </c>
      <c r="CW58" s="523"/>
      <c r="CX58" s="523"/>
      <c r="CY58" s="523"/>
      <c r="CZ58" s="523"/>
      <c r="DA58" s="523"/>
      <c r="DB58" s="523"/>
      <c r="DC58" s="523"/>
      <c r="DD58" s="523"/>
      <c r="DE58" s="524"/>
    </row>
    <row r="59" spans="1:121" s="2" customFormat="1" ht="23.25" customHeight="1">
      <c r="A59" s="579"/>
      <c r="B59" s="580"/>
      <c r="C59" s="580"/>
      <c r="D59" s="580"/>
      <c r="E59" s="580"/>
      <c r="F59" s="580"/>
      <c r="G59" s="580"/>
      <c r="H59" s="580"/>
      <c r="I59" s="580"/>
      <c r="J59" s="580"/>
      <c r="K59" s="580"/>
      <c r="L59" s="580"/>
      <c r="M59" s="580"/>
      <c r="N59" s="580"/>
      <c r="O59" s="581"/>
      <c r="P59" s="530"/>
      <c r="Q59" s="530"/>
      <c r="R59" s="530"/>
      <c r="S59" s="530"/>
      <c r="T59" s="530"/>
      <c r="U59" s="530"/>
      <c r="V59" s="530"/>
      <c r="W59" s="530"/>
      <c r="X59" s="530"/>
      <c r="Y59" s="530"/>
      <c r="Z59" s="530"/>
      <c r="AA59" s="530"/>
      <c r="AB59" s="530"/>
      <c r="AC59" s="530"/>
      <c r="AD59" s="531"/>
      <c r="AE59" s="531"/>
      <c r="AF59" s="531"/>
      <c r="AG59" s="532"/>
      <c r="AH59" s="532"/>
      <c r="AI59" s="532"/>
      <c r="AJ59" s="532"/>
      <c r="AK59" s="533"/>
      <c r="AL59" s="534"/>
      <c r="AM59" s="534"/>
      <c r="AN59" s="534"/>
      <c r="AO59" s="534"/>
      <c r="AP59" s="535"/>
      <c r="AQ59" s="523">
        <f t="shared" si="2"/>
        <v>0</v>
      </c>
      <c r="AR59" s="523"/>
      <c r="AS59" s="523"/>
      <c r="AT59" s="523"/>
      <c r="AU59" s="523"/>
      <c r="AV59" s="523"/>
      <c r="AW59" s="523"/>
      <c r="AX59" s="523"/>
      <c r="AY59" s="536"/>
      <c r="AZ59" s="537"/>
      <c r="BA59" s="537"/>
      <c r="BB59" s="537"/>
      <c r="BC59" s="537"/>
      <c r="BD59" s="537"/>
      <c r="BE59" s="537"/>
      <c r="BF59" s="538"/>
      <c r="BG59" s="527"/>
      <c r="BH59" s="527"/>
      <c r="BI59" s="527"/>
      <c r="BJ59" s="527"/>
      <c r="BK59" s="527"/>
      <c r="BL59" s="527"/>
      <c r="BM59" s="527"/>
      <c r="BN59" s="527"/>
      <c r="BO59" s="539">
        <f t="shared" si="0"/>
        <v>0</v>
      </c>
      <c r="BP59" s="540"/>
      <c r="BQ59" s="540"/>
      <c r="BR59" s="540"/>
      <c r="BS59" s="540"/>
      <c r="BT59" s="540"/>
      <c r="BU59" s="540"/>
      <c r="BV59" s="541"/>
      <c r="BW59" s="527"/>
      <c r="BX59" s="527"/>
      <c r="BY59" s="527"/>
      <c r="BZ59" s="527"/>
      <c r="CA59" s="527"/>
      <c r="CB59" s="527"/>
      <c r="CC59" s="527"/>
      <c r="CD59" s="527"/>
      <c r="CE59" s="527"/>
      <c r="CF59" s="527"/>
      <c r="CG59" s="527"/>
      <c r="CH59" s="527"/>
      <c r="CI59" s="527"/>
      <c r="CJ59" s="527"/>
      <c r="CK59" s="527"/>
      <c r="CL59" s="527"/>
      <c r="CM59" s="527"/>
      <c r="CN59" s="527"/>
      <c r="CO59" s="527"/>
      <c r="CP59" s="527"/>
      <c r="CQ59" s="527"/>
      <c r="CR59" s="527"/>
      <c r="CS59" s="527"/>
      <c r="CT59" s="527"/>
      <c r="CU59" s="527"/>
      <c r="CV59" s="523">
        <f t="shared" si="1"/>
        <v>0</v>
      </c>
      <c r="CW59" s="523"/>
      <c r="CX59" s="523"/>
      <c r="CY59" s="523"/>
      <c r="CZ59" s="523"/>
      <c r="DA59" s="523"/>
      <c r="DB59" s="523"/>
      <c r="DC59" s="523"/>
      <c r="DD59" s="523"/>
      <c r="DE59" s="524"/>
    </row>
    <row r="60" spans="1:121" s="2" customFormat="1" ht="23.25" customHeight="1">
      <c r="A60" s="579"/>
      <c r="B60" s="580"/>
      <c r="C60" s="580"/>
      <c r="D60" s="580"/>
      <c r="E60" s="580"/>
      <c r="F60" s="580"/>
      <c r="G60" s="580"/>
      <c r="H60" s="580"/>
      <c r="I60" s="580"/>
      <c r="J60" s="580"/>
      <c r="K60" s="580"/>
      <c r="L60" s="580"/>
      <c r="M60" s="580"/>
      <c r="N60" s="580"/>
      <c r="O60" s="581"/>
      <c r="P60" s="530"/>
      <c r="Q60" s="530"/>
      <c r="R60" s="530"/>
      <c r="S60" s="530"/>
      <c r="T60" s="530"/>
      <c r="U60" s="530"/>
      <c r="V60" s="530"/>
      <c r="W60" s="530"/>
      <c r="X60" s="530"/>
      <c r="Y60" s="530"/>
      <c r="Z60" s="530"/>
      <c r="AA60" s="530"/>
      <c r="AB60" s="530"/>
      <c r="AC60" s="530"/>
      <c r="AD60" s="531"/>
      <c r="AE60" s="531"/>
      <c r="AF60" s="531"/>
      <c r="AG60" s="532"/>
      <c r="AH60" s="532"/>
      <c r="AI60" s="532"/>
      <c r="AJ60" s="532"/>
      <c r="AK60" s="533"/>
      <c r="AL60" s="534"/>
      <c r="AM60" s="534"/>
      <c r="AN60" s="534"/>
      <c r="AO60" s="534"/>
      <c r="AP60" s="535"/>
      <c r="AQ60" s="523">
        <f t="shared" si="2"/>
        <v>0</v>
      </c>
      <c r="AR60" s="523"/>
      <c r="AS60" s="523"/>
      <c r="AT60" s="523"/>
      <c r="AU60" s="523"/>
      <c r="AV60" s="523"/>
      <c r="AW60" s="523"/>
      <c r="AX60" s="523"/>
      <c r="AY60" s="536"/>
      <c r="AZ60" s="537"/>
      <c r="BA60" s="537"/>
      <c r="BB60" s="537"/>
      <c r="BC60" s="537"/>
      <c r="BD60" s="537"/>
      <c r="BE60" s="537"/>
      <c r="BF60" s="538"/>
      <c r="BG60" s="527"/>
      <c r="BH60" s="527"/>
      <c r="BI60" s="527"/>
      <c r="BJ60" s="527"/>
      <c r="BK60" s="527"/>
      <c r="BL60" s="527"/>
      <c r="BM60" s="527"/>
      <c r="BN60" s="527"/>
      <c r="BO60" s="539">
        <f t="shared" si="0"/>
        <v>0</v>
      </c>
      <c r="BP60" s="540"/>
      <c r="BQ60" s="540"/>
      <c r="BR60" s="540"/>
      <c r="BS60" s="540"/>
      <c r="BT60" s="540"/>
      <c r="BU60" s="540"/>
      <c r="BV60" s="541"/>
      <c r="BW60" s="527"/>
      <c r="BX60" s="527"/>
      <c r="BY60" s="527"/>
      <c r="BZ60" s="527"/>
      <c r="CA60" s="527"/>
      <c r="CB60" s="527"/>
      <c r="CC60" s="527"/>
      <c r="CD60" s="527"/>
      <c r="CE60" s="527"/>
      <c r="CF60" s="527"/>
      <c r="CG60" s="527"/>
      <c r="CH60" s="527"/>
      <c r="CI60" s="527"/>
      <c r="CJ60" s="527"/>
      <c r="CK60" s="527"/>
      <c r="CL60" s="527"/>
      <c r="CM60" s="527"/>
      <c r="CN60" s="527"/>
      <c r="CO60" s="527"/>
      <c r="CP60" s="527"/>
      <c r="CQ60" s="527"/>
      <c r="CR60" s="527"/>
      <c r="CS60" s="527"/>
      <c r="CT60" s="527"/>
      <c r="CU60" s="527"/>
      <c r="CV60" s="523">
        <f t="shared" si="1"/>
        <v>0</v>
      </c>
      <c r="CW60" s="523"/>
      <c r="CX60" s="523"/>
      <c r="CY60" s="523"/>
      <c r="CZ60" s="523"/>
      <c r="DA60" s="523"/>
      <c r="DB60" s="523"/>
      <c r="DC60" s="523"/>
      <c r="DD60" s="523"/>
      <c r="DE60" s="524"/>
    </row>
    <row r="61" spans="1:121" s="2" customFormat="1" ht="23.25" customHeight="1">
      <c r="A61" s="579"/>
      <c r="B61" s="580"/>
      <c r="C61" s="580"/>
      <c r="D61" s="580"/>
      <c r="E61" s="580"/>
      <c r="F61" s="580"/>
      <c r="G61" s="580"/>
      <c r="H61" s="580"/>
      <c r="I61" s="580"/>
      <c r="J61" s="580"/>
      <c r="K61" s="580"/>
      <c r="L61" s="580"/>
      <c r="M61" s="580"/>
      <c r="N61" s="580"/>
      <c r="O61" s="581"/>
      <c r="P61" s="530"/>
      <c r="Q61" s="530"/>
      <c r="R61" s="530"/>
      <c r="S61" s="530"/>
      <c r="T61" s="530"/>
      <c r="U61" s="530"/>
      <c r="V61" s="530"/>
      <c r="W61" s="530"/>
      <c r="X61" s="530"/>
      <c r="Y61" s="530"/>
      <c r="Z61" s="530"/>
      <c r="AA61" s="530"/>
      <c r="AB61" s="530"/>
      <c r="AC61" s="530"/>
      <c r="AD61" s="531"/>
      <c r="AE61" s="531"/>
      <c r="AF61" s="531"/>
      <c r="AG61" s="532"/>
      <c r="AH61" s="532"/>
      <c r="AI61" s="532"/>
      <c r="AJ61" s="532"/>
      <c r="AK61" s="533"/>
      <c r="AL61" s="534"/>
      <c r="AM61" s="534"/>
      <c r="AN61" s="534"/>
      <c r="AO61" s="534"/>
      <c r="AP61" s="535"/>
      <c r="AQ61" s="523">
        <f t="shared" si="2"/>
        <v>0</v>
      </c>
      <c r="AR61" s="523"/>
      <c r="AS61" s="523"/>
      <c r="AT61" s="523"/>
      <c r="AU61" s="523"/>
      <c r="AV61" s="523"/>
      <c r="AW61" s="523"/>
      <c r="AX61" s="523"/>
      <c r="AY61" s="536"/>
      <c r="AZ61" s="537"/>
      <c r="BA61" s="537"/>
      <c r="BB61" s="537"/>
      <c r="BC61" s="537"/>
      <c r="BD61" s="537"/>
      <c r="BE61" s="537"/>
      <c r="BF61" s="538"/>
      <c r="BG61" s="527"/>
      <c r="BH61" s="527"/>
      <c r="BI61" s="527"/>
      <c r="BJ61" s="527"/>
      <c r="BK61" s="527"/>
      <c r="BL61" s="527"/>
      <c r="BM61" s="527"/>
      <c r="BN61" s="527"/>
      <c r="BO61" s="539">
        <f t="shared" si="0"/>
        <v>0</v>
      </c>
      <c r="BP61" s="540"/>
      <c r="BQ61" s="540"/>
      <c r="BR61" s="540"/>
      <c r="BS61" s="540"/>
      <c r="BT61" s="540"/>
      <c r="BU61" s="540"/>
      <c r="BV61" s="541"/>
      <c r="BW61" s="527"/>
      <c r="BX61" s="527"/>
      <c r="BY61" s="527"/>
      <c r="BZ61" s="527"/>
      <c r="CA61" s="527"/>
      <c r="CB61" s="527"/>
      <c r="CC61" s="527"/>
      <c r="CD61" s="527"/>
      <c r="CE61" s="527"/>
      <c r="CF61" s="527"/>
      <c r="CG61" s="527"/>
      <c r="CH61" s="527"/>
      <c r="CI61" s="527"/>
      <c r="CJ61" s="527"/>
      <c r="CK61" s="527"/>
      <c r="CL61" s="527"/>
      <c r="CM61" s="527"/>
      <c r="CN61" s="527"/>
      <c r="CO61" s="527"/>
      <c r="CP61" s="527"/>
      <c r="CQ61" s="527"/>
      <c r="CR61" s="527"/>
      <c r="CS61" s="527"/>
      <c r="CT61" s="527"/>
      <c r="CU61" s="527"/>
      <c r="CV61" s="523">
        <f t="shared" si="1"/>
        <v>0</v>
      </c>
      <c r="CW61" s="523"/>
      <c r="CX61" s="523"/>
      <c r="CY61" s="523"/>
      <c r="CZ61" s="523"/>
      <c r="DA61" s="523"/>
      <c r="DB61" s="523"/>
      <c r="DC61" s="523"/>
      <c r="DD61" s="523"/>
      <c r="DE61" s="524"/>
    </row>
    <row r="62" spans="1:121" s="2" customFormat="1" ht="23.25" customHeight="1">
      <c r="A62" s="579"/>
      <c r="B62" s="580"/>
      <c r="C62" s="580"/>
      <c r="D62" s="580"/>
      <c r="E62" s="580"/>
      <c r="F62" s="580"/>
      <c r="G62" s="580"/>
      <c r="H62" s="580"/>
      <c r="I62" s="580"/>
      <c r="J62" s="580"/>
      <c r="K62" s="580"/>
      <c r="L62" s="580"/>
      <c r="M62" s="580"/>
      <c r="N62" s="580"/>
      <c r="O62" s="581"/>
      <c r="P62" s="530"/>
      <c r="Q62" s="530"/>
      <c r="R62" s="530"/>
      <c r="S62" s="530"/>
      <c r="T62" s="530"/>
      <c r="U62" s="530"/>
      <c r="V62" s="530"/>
      <c r="W62" s="530"/>
      <c r="X62" s="530"/>
      <c r="Y62" s="530"/>
      <c r="Z62" s="530"/>
      <c r="AA62" s="530"/>
      <c r="AB62" s="530"/>
      <c r="AC62" s="530"/>
      <c r="AD62" s="531"/>
      <c r="AE62" s="531"/>
      <c r="AF62" s="531"/>
      <c r="AG62" s="532"/>
      <c r="AH62" s="532"/>
      <c r="AI62" s="532"/>
      <c r="AJ62" s="532"/>
      <c r="AK62" s="533"/>
      <c r="AL62" s="534"/>
      <c r="AM62" s="534"/>
      <c r="AN62" s="534"/>
      <c r="AO62" s="534"/>
      <c r="AP62" s="535"/>
      <c r="AQ62" s="523">
        <f t="shared" si="2"/>
        <v>0</v>
      </c>
      <c r="AR62" s="523"/>
      <c r="AS62" s="523"/>
      <c r="AT62" s="523"/>
      <c r="AU62" s="523"/>
      <c r="AV62" s="523"/>
      <c r="AW62" s="523"/>
      <c r="AX62" s="523"/>
      <c r="AY62" s="536"/>
      <c r="AZ62" s="537"/>
      <c r="BA62" s="537"/>
      <c r="BB62" s="537"/>
      <c r="BC62" s="537"/>
      <c r="BD62" s="537"/>
      <c r="BE62" s="537"/>
      <c r="BF62" s="538"/>
      <c r="BG62" s="527"/>
      <c r="BH62" s="527"/>
      <c r="BI62" s="527"/>
      <c r="BJ62" s="527"/>
      <c r="BK62" s="527"/>
      <c r="BL62" s="527"/>
      <c r="BM62" s="527"/>
      <c r="BN62" s="527"/>
      <c r="BO62" s="539">
        <f t="shared" si="0"/>
        <v>0</v>
      </c>
      <c r="BP62" s="540"/>
      <c r="BQ62" s="540"/>
      <c r="BR62" s="540"/>
      <c r="BS62" s="540"/>
      <c r="BT62" s="540"/>
      <c r="BU62" s="540"/>
      <c r="BV62" s="541"/>
      <c r="BW62" s="527"/>
      <c r="BX62" s="527"/>
      <c r="BY62" s="527"/>
      <c r="BZ62" s="527"/>
      <c r="CA62" s="527"/>
      <c r="CB62" s="527"/>
      <c r="CC62" s="527"/>
      <c r="CD62" s="527"/>
      <c r="CE62" s="527"/>
      <c r="CF62" s="527"/>
      <c r="CG62" s="527"/>
      <c r="CH62" s="527"/>
      <c r="CI62" s="527"/>
      <c r="CJ62" s="527"/>
      <c r="CK62" s="527"/>
      <c r="CL62" s="527"/>
      <c r="CM62" s="527"/>
      <c r="CN62" s="527"/>
      <c r="CO62" s="527"/>
      <c r="CP62" s="527"/>
      <c r="CQ62" s="527"/>
      <c r="CR62" s="527"/>
      <c r="CS62" s="527"/>
      <c r="CT62" s="527"/>
      <c r="CU62" s="527"/>
      <c r="CV62" s="523">
        <f t="shared" si="1"/>
        <v>0</v>
      </c>
      <c r="CW62" s="523"/>
      <c r="CX62" s="523"/>
      <c r="CY62" s="523"/>
      <c r="CZ62" s="523"/>
      <c r="DA62" s="523"/>
      <c r="DB62" s="523"/>
      <c r="DC62" s="523"/>
      <c r="DD62" s="523"/>
      <c r="DE62" s="524"/>
    </row>
    <row r="63" spans="1:121" s="2" customFormat="1" ht="23.25" customHeight="1">
      <c r="A63" s="579"/>
      <c r="B63" s="580"/>
      <c r="C63" s="580"/>
      <c r="D63" s="580"/>
      <c r="E63" s="580"/>
      <c r="F63" s="580"/>
      <c r="G63" s="580"/>
      <c r="H63" s="580"/>
      <c r="I63" s="580"/>
      <c r="J63" s="580"/>
      <c r="K63" s="580"/>
      <c r="L63" s="580"/>
      <c r="M63" s="580"/>
      <c r="N63" s="580"/>
      <c r="O63" s="581"/>
      <c r="P63" s="530"/>
      <c r="Q63" s="530"/>
      <c r="R63" s="530"/>
      <c r="S63" s="530"/>
      <c r="T63" s="530"/>
      <c r="U63" s="530"/>
      <c r="V63" s="530"/>
      <c r="W63" s="530"/>
      <c r="X63" s="530"/>
      <c r="Y63" s="530"/>
      <c r="Z63" s="530"/>
      <c r="AA63" s="530"/>
      <c r="AB63" s="530"/>
      <c r="AC63" s="530"/>
      <c r="AD63" s="531"/>
      <c r="AE63" s="531"/>
      <c r="AF63" s="531"/>
      <c r="AG63" s="532"/>
      <c r="AH63" s="532"/>
      <c r="AI63" s="532"/>
      <c r="AJ63" s="532"/>
      <c r="AK63" s="533"/>
      <c r="AL63" s="534"/>
      <c r="AM63" s="534"/>
      <c r="AN63" s="534"/>
      <c r="AO63" s="534"/>
      <c r="AP63" s="535"/>
      <c r="AQ63" s="523">
        <f t="shared" si="2"/>
        <v>0</v>
      </c>
      <c r="AR63" s="523"/>
      <c r="AS63" s="523"/>
      <c r="AT63" s="523"/>
      <c r="AU63" s="523"/>
      <c r="AV63" s="523"/>
      <c r="AW63" s="523"/>
      <c r="AX63" s="523"/>
      <c r="AY63" s="536"/>
      <c r="AZ63" s="537"/>
      <c r="BA63" s="537"/>
      <c r="BB63" s="537"/>
      <c r="BC63" s="537"/>
      <c r="BD63" s="537"/>
      <c r="BE63" s="537"/>
      <c r="BF63" s="538"/>
      <c r="BG63" s="527"/>
      <c r="BH63" s="527"/>
      <c r="BI63" s="527"/>
      <c r="BJ63" s="527"/>
      <c r="BK63" s="527"/>
      <c r="BL63" s="527"/>
      <c r="BM63" s="527"/>
      <c r="BN63" s="527"/>
      <c r="BO63" s="539">
        <f t="shared" si="0"/>
        <v>0</v>
      </c>
      <c r="BP63" s="540"/>
      <c r="BQ63" s="540"/>
      <c r="BR63" s="540"/>
      <c r="BS63" s="540"/>
      <c r="BT63" s="540"/>
      <c r="BU63" s="540"/>
      <c r="BV63" s="541"/>
      <c r="BW63" s="527"/>
      <c r="BX63" s="527"/>
      <c r="BY63" s="527"/>
      <c r="BZ63" s="527"/>
      <c r="CA63" s="527"/>
      <c r="CB63" s="527"/>
      <c r="CC63" s="527"/>
      <c r="CD63" s="527"/>
      <c r="CE63" s="527"/>
      <c r="CF63" s="527"/>
      <c r="CG63" s="527"/>
      <c r="CH63" s="527"/>
      <c r="CI63" s="527"/>
      <c r="CJ63" s="527"/>
      <c r="CK63" s="527"/>
      <c r="CL63" s="527"/>
      <c r="CM63" s="527"/>
      <c r="CN63" s="527"/>
      <c r="CO63" s="527"/>
      <c r="CP63" s="527"/>
      <c r="CQ63" s="527"/>
      <c r="CR63" s="527"/>
      <c r="CS63" s="527"/>
      <c r="CT63" s="527"/>
      <c r="CU63" s="527"/>
      <c r="CV63" s="523">
        <f t="shared" si="1"/>
        <v>0</v>
      </c>
      <c r="CW63" s="523"/>
      <c r="CX63" s="523"/>
      <c r="CY63" s="523"/>
      <c r="CZ63" s="523"/>
      <c r="DA63" s="523"/>
      <c r="DB63" s="523"/>
      <c r="DC63" s="523"/>
      <c r="DD63" s="523"/>
      <c r="DE63" s="524"/>
    </row>
    <row r="64" spans="1:121" s="2" customFormat="1" ht="23.25" customHeight="1">
      <c r="A64" s="528"/>
      <c r="B64" s="529"/>
      <c r="C64" s="529"/>
      <c r="D64" s="529"/>
      <c r="E64" s="529"/>
      <c r="F64" s="529"/>
      <c r="G64" s="529"/>
      <c r="H64" s="529"/>
      <c r="I64" s="529"/>
      <c r="J64" s="529"/>
      <c r="K64" s="529"/>
      <c r="L64" s="529"/>
      <c r="M64" s="529"/>
      <c r="N64" s="529"/>
      <c r="O64" s="529"/>
      <c r="P64" s="530"/>
      <c r="Q64" s="530"/>
      <c r="R64" s="530"/>
      <c r="S64" s="530"/>
      <c r="T64" s="530"/>
      <c r="U64" s="530"/>
      <c r="V64" s="530"/>
      <c r="W64" s="530"/>
      <c r="X64" s="530"/>
      <c r="Y64" s="530"/>
      <c r="Z64" s="530"/>
      <c r="AA64" s="530"/>
      <c r="AB64" s="530"/>
      <c r="AC64" s="530"/>
      <c r="AD64" s="531"/>
      <c r="AE64" s="531"/>
      <c r="AF64" s="531"/>
      <c r="AG64" s="532"/>
      <c r="AH64" s="532"/>
      <c r="AI64" s="532"/>
      <c r="AJ64" s="532"/>
      <c r="AK64" s="533"/>
      <c r="AL64" s="534"/>
      <c r="AM64" s="534"/>
      <c r="AN64" s="534"/>
      <c r="AO64" s="534"/>
      <c r="AP64" s="535"/>
      <c r="AQ64" s="523">
        <f t="shared" si="2"/>
        <v>0</v>
      </c>
      <c r="AR64" s="523"/>
      <c r="AS64" s="523"/>
      <c r="AT64" s="523"/>
      <c r="AU64" s="523"/>
      <c r="AV64" s="523"/>
      <c r="AW64" s="523"/>
      <c r="AX64" s="523"/>
      <c r="AY64" s="536"/>
      <c r="AZ64" s="537"/>
      <c r="BA64" s="537"/>
      <c r="BB64" s="537"/>
      <c r="BC64" s="537"/>
      <c r="BD64" s="537"/>
      <c r="BE64" s="537"/>
      <c r="BF64" s="538"/>
      <c r="BG64" s="527"/>
      <c r="BH64" s="527"/>
      <c r="BI64" s="527"/>
      <c r="BJ64" s="527"/>
      <c r="BK64" s="527"/>
      <c r="BL64" s="527"/>
      <c r="BM64" s="527"/>
      <c r="BN64" s="527"/>
      <c r="BO64" s="539">
        <f t="shared" si="0"/>
        <v>0</v>
      </c>
      <c r="BP64" s="540"/>
      <c r="BQ64" s="540"/>
      <c r="BR64" s="540"/>
      <c r="BS64" s="540"/>
      <c r="BT64" s="540"/>
      <c r="BU64" s="540"/>
      <c r="BV64" s="541"/>
      <c r="BW64" s="527"/>
      <c r="BX64" s="527"/>
      <c r="BY64" s="527"/>
      <c r="BZ64" s="527"/>
      <c r="CA64" s="527"/>
      <c r="CB64" s="527"/>
      <c r="CC64" s="527"/>
      <c r="CD64" s="527"/>
      <c r="CE64" s="527"/>
      <c r="CF64" s="527"/>
      <c r="CG64" s="527"/>
      <c r="CH64" s="527"/>
      <c r="CI64" s="527"/>
      <c r="CJ64" s="527"/>
      <c r="CK64" s="527"/>
      <c r="CL64" s="527"/>
      <c r="CM64" s="527"/>
      <c r="CN64" s="527"/>
      <c r="CO64" s="527"/>
      <c r="CP64" s="527"/>
      <c r="CQ64" s="527"/>
      <c r="CR64" s="527"/>
      <c r="CS64" s="527"/>
      <c r="CT64" s="527"/>
      <c r="CU64" s="527"/>
      <c r="CV64" s="523">
        <f t="shared" si="1"/>
        <v>0</v>
      </c>
      <c r="CW64" s="523"/>
      <c r="CX64" s="523"/>
      <c r="CY64" s="523"/>
      <c r="CZ64" s="523"/>
      <c r="DA64" s="523"/>
      <c r="DB64" s="523"/>
      <c r="DC64" s="523"/>
      <c r="DD64" s="523"/>
      <c r="DE64" s="524"/>
      <c r="DI64" s="593"/>
      <c r="DJ64" s="594"/>
      <c r="DK64" s="594"/>
      <c r="DL64" s="594"/>
      <c r="DM64" s="594"/>
      <c r="DN64" s="594"/>
      <c r="DO64" s="594"/>
      <c r="DP64" s="594"/>
      <c r="DQ64" s="594"/>
    </row>
    <row r="65" spans="1:109" s="2" customFormat="1" ht="23.25" customHeight="1">
      <c r="A65" s="528"/>
      <c r="B65" s="529"/>
      <c r="C65" s="529"/>
      <c r="D65" s="529"/>
      <c r="E65" s="529"/>
      <c r="F65" s="529"/>
      <c r="G65" s="529"/>
      <c r="H65" s="529"/>
      <c r="I65" s="529"/>
      <c r="J65" s="529"/>
      <c r="K65" s="529"/>
      <c r="L65" s="529"/>
      <c r="M65" s="529"/>
      <c r="N65" s="529"/>
      <c r="O65" s="529"/>
      <c r="P65" s="530"/>
      <c r="Q65" s="530"/>
      <c r="R65" s="530"/>
      <c r="S65" s="530"/>
      <c r="T65" s="530"/>
      <c r="U65" s="530"/>
      <c r="V65" s="530"/>
      <c r="W65" s="530"/>
      <c r="X65" s="530"/>
      <c r="Y65" s="530"/>
      <c r="Z65" s="530"/>
      <c r="AA65" s="530"/>
      <c r="AB65" s="530"/>
      <c r="AC65" s="530"/>
      <c r="AD65" s="531"/>
      <c r="AE65" s="531"/>
      <c r="AF65" s="531"/>
      <c r="AG65" s="532"/>
      <c r="AH65" s="532"/>
      <c r="AI65" s="532"/>
      <c r="AJ65" s="532"/>
      <c r="AK65" s="533"/>
      <c r="AL65" s="534"/>
      <c r="AM65" s="534"/>
      <c r="AN65" s="534"/>
      <c r="AO65" s="534"/>
      <c r="AP65" s="535"/>
      <c r="AQ65" s="523">
        <f t="shared" si="2"/>
        <v>0</v>
      </c>
      <c r="AR65" s="523"/>
      <c r="AS65" s="523"/>
      <c r="AT65" s="523"/>
      <c r="AU65" s="523"/>
      <c r="AV65" s="523"/>
      <c r="AW65" s="523"/>
      <c r="AX65" s="523"/>
      <c r="AY65" s="536"/>
      <c r="AZ65" s="537"/>
      <c r="BA65" s="537"/>
      <c r="BB65" s="537"/>
      <c r="BC65" s="537"/>
      <c r="BD65" s="537"/>
      <c r="BE65" s="537"/>
      <c r="BF65" s="538"/>
      <c r="BG65" s="527"/>
      <c r="BH65" s="527"/>
      <c r="BI65" s="527"/>
      <c r="BJ65" s="527"/>
      <c r="BK65" s="527"/>
      <c r="BL65" s="527"/>
      <c r="BM65" s="527"/>
      <c r="BN65" s="527"/>
      <c r="BO65" s="539">
        <f t="shared" si="0"/>
        <v>0</v>
      </c>
      <c r="BP65" s="540"/>
      <c r="BQ65" s="540"/>
      <c r="BR65" s="540"/>
      <c r="BS65" s="540"/>
      <c r="BT65" s="540"/>
      <c r="BU65" s="540"/>
      <c r="BV65" s="541"/>
      <c r="BW65" s="527"/>
      <c r="BX65" s="527"/>
      <c r="BY65" s="527"/>
      <c r="BZ65" s="527"/>
      <c r="CA65" s="527"/>
      <c r="CB65" s="527"/>
      <c r="CC65" s="527"/>
      <c r="CD65" s="527"/>
      <c r="CE65" s="527"/>
      <c r="CF65" s="527"/>
      <c r="CG65" s="527"/>
      <c r="CH65" s="527"/>
      <c r="CI65" s="527"/>
      <c r="CJ65" s="527"/>
      <c r="CK65" s="527"/>
      <c r="CL65" s="527"/>
      <c r="CM65" s="527"/>
      <c r="CN65" s="527"/>
      <c r="CO65" s="527"/>
      <c r="CP65" s="527"/>
      <c r="CQ65" s="527"/>
      <c r="CR65" s="527"/>
      <c r="CS65" s="527"/>
      <c r="CT65" s="527"/>
      <c r="CU65" s="527"/>
      <c r="CV65" s="523">
        <f t="shared" si="1"/>
        <v>0</v>
      </c>
      <c r="CW65" s="523"/>
      <c r="CX65" s="523"/>
      <c r="CY65" s="523"/>
      <c r="CZ65" s="523"/>
      <c r="DA65" s="523"/>
      <c r="DB65" s="523"/>
      <c r="DC65" s="523"/>
      <c r="DD65" s="523"/>
      <c r="DE65" s="524"/>
    </row>
    <row r="66" spans="1:109" s="2" customFormat="1" ht="23.25" customHeight="1">
      <c r="A66" s="528"/>
      <c r="B66" s="529"/>
      <c r="C66" s="529"/>
      <c r="D66" s="529"/>
      <c r="E66" s="529"/>
      <c r="F66" s="529"/>
      <c r="G66" s="529"/>
      <c r="H66" s="529"/>
      <c r="I66" s="529"/>
      <c r="J66" s="529"/>
      <c r="K66" s="529"/>
      <c r="L66" s="529"/>
      <c r="M66" s="529"/>
      <c r="N66" s="529"/>
      <c r="O66" s="529"/>
      <c r="P66" s="530"/>
      <c r="Q66" s="530"/>
      <c r="R66" s="530"/>
      <c r="S66" s="530"/>
      <c r="T66" s="530"/>
      <c r="U66" s="530"/>
      <c r="V66" s="530"/>
      <c r="W66" s="530"/>
      <c r="X66" s="530"/>
      <c r="Y66" s="530"/>
      <c r="Z66" s="530"/>
      <c r="AA66" s="530"/>
      <c r="AB66" s="530"/>
      <c r="AC66" s="530"/>
      <c r="AD66" s="531"/>
      <c r="AE66" s="531"/>
      <c r="AF66" s="531"/>
      <c r="AG66" s="532"/>
      <c r="AH66" s="532"/>
      <c r="AI66" s="532"/>
      <c r="AJ66" s="532"/>
      <c r="AK66" s="533"/>
      <c r="AL66" s="534"/>
      <c r="AM66" s="534"/>
      <c r="AN66" s="534"/>
      <c r="AO66" s="534"/>
      <c r="AP66" s="535"/>
      <c r="AQ66" s="523">
        <f t="shared" si="2"/>
        <v>0</v>
      </c>
      <c r="AR66" s="523"/>
      <c r="AS66" s="523"/>
      <c r="AT66" s="523"/>
      <c r="AU66" s="523"/>
      <c r="AV66" s="523"/>
      <c r="AW66" s="523"/>
      <c r="AX66" s="523"/>
      <c r="AY66" s="536"/>
      <c r="AZ66" s="537"/>
      <c r="BA66" s="537"/>
      <c r="BB66" s="537"/>
      <c r="BC66" s="537"/>
      <c r="BD66" s="537"/>
      <c r="BE66" s="537"/>
      <c r="BF66" s="538"/>
      <c r="BG66" s="527"/>
      <c r="BH66" s="527"/>
      <c r="BI66" s="527"/>
      <c r="BJ66" s="527"/>
      <c r="BK66" s="527"/>
      <c r="BL66" s="527"/>
      <c r="BM66" s="527"/>
      <c r="BN66" s="527"/>
      <c r="BO66" s="539">
        <f t="shared" si="0"/>
        <v>0</v>
      </c>
      <c r="BP66" s="540"/>
      <c r="BQ66" s="540"/>
      <c r="BR66" s="540"/>
      <c r="BS66" s="540"/>
      <c r="BT66" s="540"/>
      <c r="BU66" s="540"/>
      <c r="BV66" s="541"/>
      <c r="BW66" s="527"/>
      <c r="BX66" s="527"/>
      <c r="BY66" s="527"/>
      <c r="BZ66" s="527"/>
      <c r="CA66" s="527"/>
      <c r="CB66" s="527"/>
      <c r="CC66" s="527"/>
      <c r="CD66" s="527"/>
      <c r="CE66" s="527"/>
      <c r="CF66" s="527"/>
      <c r="CG66" s="527"/>
      <c r="CH66" s="527"/>
      <c r="CI66" s="527"/>
      <c r="CJ66" s="527"/>
      <c r="CK66" s="527"/>
      <c r="CL66" s="527"/>
      <c r="CM66" s="527"/>
      <c r="CN66" s="527"/>
      <c r="CO66" s="527"/>
      <c r="CP66" s="527"/>
      <c r="CQ66" s="527"/>
      <c r="CR66" s="527"/>
      <c r="CS66" s="527"/>
      <c r="CT66" s="527"/>
      <c r="CU66" s="527"/>
      <c r="CV66" s="523">
        <f t="shared" si="1"/>
        <v>0</v>
      </c>
      <c r="CW66" s="523"/>
      <c r="CX66" s="523"/>
      <c r="CY66" s="523"/>
      <c r="CZ66" s="523"/>
      <c r="DA66" s="523"/>
      <c r="DB66" s="523"/>
      <c r="DC66" s="523"/>
      <c r="DD66" s="523"/>
      <c r="DE66" s="524"/>
    </row>
    <row r="67" spans="1:109" s="2" customFormat="1" ht="23.25" customHeight="1">
      <c r="A67" s="528"/>
      <c r="B67" s="529"/>
      <c r="C67" s="529"/>
      <c r="D67" s="529"/>
      <c r="E67" s="529"/>
      <c r="F67" s="529"/>
      <c r="G67" s="529"/>
      <c r="H67" s="529"/>
      <c r="I67" s="529"/>
      <c r="J67" s="529"/>
      <c r="K67" s="529"/>
      <c r="L67" s="529"/>
      <c r="M67" s="529"/>
      <c r="N67" s="529"/>
      <c r="O67" s="529"/>
      <c r="P67" s="530"/>
      <c r="Q67" s="530"/>
      <c r="R67" s="530"/>
      <c r="S67" s="530"/>
      <c r="T67" s="530"/>
      <c r="U67" s="530"/>
      <c r="V67" s="530"/>
      <c r="W67" s="530"/>
      <c r="X67" s="530"/>
      <c r="Y67" s="530"/>
      <c r="Z67" s="530"/>
      <c r="AA67" s="530"/>
      <c r="AB67" s="530"/>
      <c r="AC67" s="530"/>
      <c r="AD67" s="531"/>
      <c r="AE67" s="531"/>
      <c r="AF67" s="531"/>
      <c r="AG67" s="532"/>
      <c r="AH67" s="532"/>
      <c r="AI67" s="532"/>
      <c r="AJ67" s="532"/>
      <c r="AK67" s="533"/>
      <c r="AL67" s="534"/>
      <c r="AM67" s="534"/>
      <c r="AN67" s="534"/>
      <c r="AO67" s="534"/>
      <c r="AP67" s="535"/>
      <c r="AQ67" s="523">
        <f t="shared" ref="AQ67:AQ102" si="3">AG67*AK67*12</f>
        <v>0</v>
      </c>
      <c r="AR67" s="523"/>
      <c r="AS67" s="523"/>
      <c r="AT67" s="523"/>
      <c r="AU67" s="523"/>
      <c r="AV67" s="523"/>
      <c r="AW67" s="523"/>
      <c r="AX67" s="523"/>
      <c r="AY67" s="536"/>
      <c r="AZ67" s="537"/>
      <c r="BA67" s="537"/>
      <c r="BB67" s="537"/>
      <c r="BC67" s="537"/>
      <c r="BD67" s="537"/>
      <c r="BE67" s="537"/>
      <c r="BF67" s="538"/>
      <c r="BG67" s="527"/>
      <c r="BH67" s="527"/>
      <c r="BI67" s="527"/>
      <c r="BJ67" s="527"/>
      <c r="BK67" s="527"/>
      <c r="BL67" s="527"/>
      <c r="BM67" s="527"/>
      <c r="BN67" s="527"/>
      <c r="BO67" s="539">
        <f t="shared" ref="BO67:BO102" si="4">AQ67/365*50</f>
        <v>0</v>
      </c>
      <c r="BP67" s="540"/>
      <c r="BQ67" s="540"/>
      <c r="BR67" s="540"/>
      <c r="BS67" s="540"/>
      <c r="BT67" s="540"/>
      <c r="BU67" s="540"/>
      <c r="BV67" s="541"/>
      <c r="BW67" s="527"/>
      <c r="BX67" s="527"/>
      <c r="BY67" s="527"/>
      <c r="BZ67" s="527"/>
      <c r="CA67" s="527"/>
      <c r="CB67" s="527"/>
      <c r="CC67" s="527"/>
      <c r="CD67" s="527"/>
      <c r="CE67" s="527"/>
      <c r="CF67" s="527"/>
      <c r="CG67" s="527"/>
      <c r="CH67" s="527"/>
      <c r="CI67" s="527"/>
      <c r="CJ67" s="527"/>
      <c r="CK67" s="527"/>
      <c r="CL67" s="527"/>
      <c r="CM67" s="527"/>
      <c r="CN67" s="527"/>
      <c r="CO67" s="527"/>
      <c r="CP67" s="527"/>
      <c r="CQ67" s="527"/>
      <c r="CR67" s="527"/>
      <c r="CS67" s="527"/>
      <c r="CT67" s="527"/>
      <c r="CU67" s="527"/>
      <c r="CV67" s="523">
        <f t="shared" ref="CV67:CV102" si="5">SUM(AQ67:CU67)</f>
        <v>0</v>
      </c>
      <c r="CW67" s="523"/>
      <c r="CX67" s="523"/>
      <c r="CY67" s="523"/>
      <c r="CZ67" s="523"/>
      <c r="DA67" s="523"/>
      <c r="DB67" s="523"/>
      <c r="DC67" s="523"/>
      <c r="DD67" s="523"/>
      <c r="DE67" s="524"/>
    </row>
    <row r="68" spans="1:109" s="2" customFormat="1" ht="23.25" customHeight="1">
      <c r="A68" s="528"/>
      <c r="B68" s="529"/>
      <c r="C68" s="529"/>
      <c r="D68" s="529"/>
      <c r="E68" s="529"/>
      <c r="F68" s="529"/>
      <c r="G68" s="529"/>
      <c r="H68" s="529"/>
      <c r="I68" s="529"/>
      <c r="J68" s="529"/>
      <c r="K68" s="529"/>
      <c r="L68" s="529"/>
      <c r="M68" s="529"/>
      <c r="N68" s="529"/>
      <c r="O68" s="529"/>
      <c r="P68" s="530"/>
      <c r="Q68" s="530"/>
      <c r="R68" s="530"/>
      <c r="S68" s="530"/>
      <c r="T68" s="530"/>
      <c r="U68" s="530"/>
      <c r="V68" s="530"/>
      <c r="W68" s="530"/>
      <c r="X68" s="530"/>
      <c r="Y68" s="530"/>
      <c r="Z68" s="530"/>
      <c r="AA68" s="530"/>
      <c r="AB68" s="530"/>
      <c r="AC68" s="530"/>
      <c r="AD68" s="531"/>
      <c r="AE68" s="531"/>
      <c r="AF68" s="531"/>
      <c r="AG68" s="532"/>
      <c r="AH68" s="532"/>
      <c r="AI68" s="532"/>
      <c r="AJ68" s="532"/>
      <c r="AK68" s="533"/>
      <c r="AL68" s="534"/>
      <c r="AM68" s="534"/>
      <c r="AN68" s="534"/>
      <c r="AO68" s="534"/>
      <c r="AP68" s="535"/>
      <c r="AQ68" s="523">
        <f t="shared" si="3"/>
        <v>0</v>
      </c>
      <c r="AR68" s="523"/>
      <c r="AS68" s="523"/>
      <c r="AT68" s="523"/>
      <c r="AU68" s="523"/>
      <c r="AV68" s="523"/>
      <c r="AW68" s="523"/>
      <c r="AX68" s="523"/>
      <c r="AY68" s="536"/>
      <c r="AZ68" s="537"/>
      <c r="BA68" s="537"/>
      <c r="BB68" s="537"/>
      <c r="BC68" s="537"/>
      <c r="BD68" s="537"/>
      <c r="BE68" s="537"/>
      <c r="BF68" s="538"/>
      <c r="BG68" s="527"/>
      <c r="BH68" s="527"/>
      <c r="BI68" s="527"/>
      <c r="BJ68" s="527"/>
      <c r="BK68" s="527"/>
      <c r="BL68" s="527"/>
      <c r="BM68" s="527"/>
      <c r="BN68" s="527"/>
      <c r="BO68" s="539">
        <f t="shared" si="4"/>
        <v>0</v>
      </c>
      <c r="BP68" s="540"/>
      <c r="BQ68" s="540"/>
      <c r="BR68" s="540"/>
      <c r="BS68" s="540"/>
      <c r="BT68" s="540"/>
      <c r="BU68" s="540"/>
      <c r="BV68" s="541"/>
      <c r="BW68" s="527"/>
      <c r="BX68" s="527"/>
      <c r="BY68" s="527"/>
      <c r="BZ68" s="527"/>
      <c r="CA68" s="527"/>
      <c r="CB68" s="527"/>
      <c r="CC68" s="527"/>
      <c r="CD68" s="527"/>
      <c r="CE68" s="527"/>
      <c r="CF68" s="527"/>
      <c r="CG68" s="527"/>
      <c r="CH68" s="527"/>
      <c r="CI68" s="527"/>
      <c r="CJ68" s="527"/>
      <c r="CK68" s="527"/>
      <c r="CL68" s="527"/>
      <c r="CM68" s="527"/>
      <c r="CN68" s="527"/>
      <c r="CO68" s="527"/>
      <c r="CP68" s="527"/>
      <c r="CQ68" s="527"/>
      <c r="CR68" s="527"/>
      <c r="CS68" s="527"/>
      <c r="CT68" s="527"/>
      <c r="CU68" s="527"/>
      <c r="CV68" s="523">
        <f t="shared" si="5"/>
        <v>0</v>
      </c>
      <c r="CW68" s="523"/>
      <c r="CX68" s="523"/>
      <c r="CY68" s="523"/>
      <c r="CZ68" s="523"/>
      <c r="DA68" s="523"/>
      <c r="DB68" s="523"/>
      <c r="DC68" s="523"/>
      <c r="DD68" s="523"/>
      <c r="DE68" s="524"/>
    </row>
    <row r="69" spans="1:109" s="2" customFormat="1" ht="23.25" customHeight="1">
      <c r="A69" s="528"/>
      <c r="B69" s="529"/>
      <c r="C69" s="529"/>
      <c r="D69" s="529"/>
      <c r="E69" s="529"/>
      <c r="F69" s="529"/>
      <c r="G69" s="529"/>
      <c r="H69" s="529"/>
      <c r="I69" s="529"/>
      <c r="J69" s="529"/>
      <c r="K69" s="529"/>
      <c r="L69" s="529"/>
      <c r="M69" s="529"/>
      <c r="N69" s="529"/>
      <c r="O69" s="529"/>
      <c r="P69" s="530"/>
      <c r="Q69" s="530"/>
      <c r="R69" s="530"/>
      <c r="S69" s="530"/>
      <c r="T69" s="530"/>
      <c r="U69" s="530"/>
      <c r="V69" s="530"/>
      <c r="W69" s="530"/>
      <c r="X69" s="530"/>
      <c r="Y69" s="530"/>
      <c r="Z69" s="530"/>
      <c r="AA69" s="530"/>
      <c r="AB69" s="530"/>
      <c r="AC69" s="530"/>
      <c r="AD69" s="531"/>
      <c r="AE69" s="531"/>
      <c r="AF69" s="531"/>
      <c r="AG69" s="532"/>
      <c r="AH69" s="532"/>
      <c r="AI69" s="532"/>
      <c r="AJ69" s="532"/>
      <c r="AK69" s="533"/>
      <c r="AL69" s="534"/>
      <c r="AM69" s="534"/>
      <c r="AN69" s="534"/>
      <c r="AO69" s="534"/>
      <c r="AP69" s="535"/>
      <c r="AQ69" s="523">
        <f t="shared" si="3"/>
        <v>0</v>
      </c>
      <c r="AR69" s="523"/>
      <c r="AS69" s="523"/>
      <c r="AT69" s="523"/>
      <c r="AU69" s="523"/>
      <c r="AV69" s="523"/>
      <c r="AW69" s="523"/>
      <c r="AX69" s="523"/>
      <c r="AY69" s="536"/>
      <c r="AZ69" s="537"/>
      <c r="BA69" s="537"/>
      <c r="BB69" s="537"/>
      <c r="BC69" s="537"/>
      <c r="BD69" s="537"/>
      <c r="BE69" s="537"/>
      <c r="BF69" s="538"/>
      <c r="BG69" s="527"/>
      <c r="BH69" s="527"/>
      <c r="BI69" s="527"/>
      <c r="BJ69" s="527"/>
      <c r="BK69" s="527"/>
      <c r="BL69" s="527"/>
      <c r="BM69" s="527"/>
      <c r="BN69" s="527"/>
      <c r="BO69" s="539">
        <f t="shared" si="4"/>
        <v>0</v>
      </c>
      <c r="BP69" s="540"/>
      <c r="BQ69" s="540"/>
      <c r="BR69" s="540"/>
      <c r="BS69" s="540"/>
      <c r="BT69" s="540"/>
      <c r="BU69" s="540"/>
      <c r="BV69" s="541"/>
      <c r="BW69" s="527"/>
      <c r="BX69" s="527"/>
      <c r="BY69" s="527"/>
      <c r="BZ69" s="527"/>
      <c r="CA69" s="527"/>
      <c r="CB69" s="527"/>
      <c r="CC69" s="527"/>
      <c r="CD69" s="527"/>
      <c r="CE69" s="527"/>
      <c r="CF69" s="527"/>
      <c r="CG69" s="527"/>
      <c r="CH69" s="527"/>
      <c r="CI69" s="527"/>
      <c r="CJ69" s="527"/>
      <c r="CK69" s="527"/>
      <c r="CL69" s="527"/>
      <c r="CM69" s="527"/>
      <c r="CN69" s="527"/>
      <c r="CO69" s="527"/>
      <c r="CP69" s="527"/>
      <c r="CQ69" s="527"/>
      <c r="CR69" s="527"/>
      <c r="CS69" s="527"/>
      <c r="CT69" s="527"/>
      <c r="CU69" s="527"/>
      <c r="CV69" s="523">
        <f t="shared" si="5"/>
        <v>0</v>
      </c>
      <c r="CW69" s="523"/>
      <c r="CX69" s="523"/>
      <c r="CY69" s="523"/>
      <c r="CZ69" s="523"/>
      <c r="DA69" s="523"/>
      <c r="DB69" s="523"/>
      <c r="DC69" s="523"/>
      <c r="DD69" s="523"/>
      <c r="DE69" s="524"/>
    </row>
    <row r="70" spans="1:109" s="2" customFormat="1" ht="23.25" customHeight="1">
      <c r="A70" s="528"/>
      <c r="B70" s="529"/>
      <c r="C70" s="529"/>
      <c r="D70" s="529"/>
      <c r="E70" s="529"/>
      <c r="F70" s="529"/>
      <c r="G70" s="529"/>
      <c r="H70" s="529"/>
      <c r="I70" s="529"/>
      <c r="J70" s="529"/>
      <c r="K70" s="529"/>
      <c r="L70" s="529"/>
      <c r="M70" s="529"/>
      <c r="N70" s="529"/>
      <c r="O70" s="529"/>
      <c r="P70" s="530"/>
      <c r="Q70" s="530"/>
      <c r="R70" s="530"/>
      <c r="S70" s="530"/>
      <c r="T70" s="530"/>
      <c r="U70" s="530"/>
      <c r="V70" s="530"/>
      <c r="W70" s="530"/>
      <c r="X70" s="530"/>
      <c r="Y70" s="530"/>
      <c r="Z70" s="530"/>
      <c r="AA70" s="530"/>
      <c r="AB70" s="530"/>
      <c r="AC70" s="530"/>
      <c r="AD70" s="531"/>
      <c r="AE70" s="531"/>
      <c r="AF70" s="531"/>
      <c r="AG70" s="532"/>
      <c r="AH70" s="532"/>
      <c r="AI70" s="532"/>
      <c r="AJ70" s="532"/>
      <c r="AK70" s="533"/>
      <c r="AL70" s="534"/>
      <c r="AM70" s="534"/>
      <c r="AN70" s="534"/>
      <c r="AO70" s="534"/>
      <c r="AP70" s="535"/>
      <c r="AQ70" s="523">
        <f t="shared" si="3"/>
        <v>0</v>
      </c>
      <c r="AR70" s="523"/>
      <c r="AS70" s="523"/>
      <c r="AT70" s="523"/>
      <c r="AU70" s="523"/>
      <c r="AV70" s="523"/>
      <c r="AW70" s="523"/>
      <c r="AX70" s="523"/>
      <c r="AY70" s="536"/>
      <c r="AZ70" s="537"/>
      <c r="BA70" s="537"/>
      <c r="BB70" s="537"/>
      <c r="BC70" s="537"/>
      <c r="BD70" s="537"/>
      <c r="BE70" s="537"/>
      <c r="BF70" s="538"/>
      <c r="BG70" s="527"/>
      <c r="BH70" s="527"/>
      <c r="BI70" s="527"/>
      <c r="BJ70" s="527"/>
      <c r="BK70" s="527"/>
      <c r="BL70" s="527"/>
      <c r="BM70" s="527"/>
      <c r="BN70" s="527"/>
      <c r="BO70" s="539">
        <f t="shared" si="4"/>
        <v>0</v>
      </c>
      <c r="BP70" s="540"/>
      <c r="BQ70" s="540"/>
      <c r="BR70" s="540"/>
      <c r="BS70" s="540"/>
      <c r="BT70" s="540"/>
      <c r="BU70" s="540"/>
      <c r="BV70" s="541"/>
      <c r="BW70" s="527"/>
      <c r="BX70" s="527"/>
      <c r="BY70" s="527"/>
      <c r="BZ70" s="527"/>
      <c r="CA70" s="527"/>
      <c r="CB70" s="527"/>
      <c r="CC70" s="527"/>
      <c r="CD70" s="527"/>
      <c r="CE70" s="527"/>
      <c r="CF70" s="527"/>
      <c r="CG70" s="527"/>
      <c r="CH70" s="527"/>
      <c r="CI70" s="527"/>
      <c r="CJ70" s="527"/>
      <c r="CK70" s="527"/>
      <c r="CL70" s="527"/>
      <c r="CM70" s="527"/>
      <c r="CN70" s="527"/>
      <c r="CO70" s="527"/>
      <c r="CP70" s="527"/>
      <c r="CQ70" s="527"/>
      <c r="CR70" s="527"/>
      <c r="CS70" s="527"/>
      <c r="CT70" s="527"/>
      <c r="CU70" s="527"/>
      <c r="CV70" s="523">
        <f t="shared" si="5"/>
        <v>0</v>
      </c>
      <c r="CW70" s="523"/>
      <c r="CX70" s="523"/>
      <c r="CY70" s="523"/>
      <c r="CZ70" s="523"/>
      <c r="DA70" s="523"/>
      <c r="DB70" s="523"/>
      <c r="DC70" s="523"/>
      <c r="DD70" s="523"/>
      <c r="DE70" s="524"/>
    </row>
    <row r="71" spans="1:109" s="2" customFormat="1" ht="23.25" customHeight="1">
      <c r="A71" s="528"/>
      <c r="B71" s="529"/>
      <c r="C71" s="529"/>
      <c r="D71" s="529"/>
      <c r="E71" s="529"/>
      <c r="F71" s="529"/>
      <c r="G71" s="529"/>
      <c r="H71" s="529"/>
      <c r="I71" s="529"/>
      <c r="J71" s="529"/>
      <c r="K71" s="529"/>
      <c r="L71" s="529"/>
      <c r="M71" s="529"/>
      <c r="N71" s="529"/>
      <c r="O71" s="529"/>
      <c r="P71" s="530"/>
      <c r="Q71" s="530"/>
      <c r="R71" s="530"/>
      <c r="S71" s="530"/>
      <c r="T71" s="530"/>
      <c r="U71" s="530"/>
      <c r="V71" s="530"/>
      <c r="W71" s="530"/>
      <c r="X71" s="530"/>
      <c r="Y71" s="530"/>
      <c r="Z71" s="530"/>
      <c r="AA71" s="530"/>
      <c r="AB71" s="530"/>
      <c r="AC71" s="530"/>
      <c r="AD71" s="531"/>
      <c r="AE71" s="531"/>
      <c r="AF71" s="531"/>
      <c r="AG71" s="532"/>
      <c r="AH71" s="532"/>
      <c r="AI71" s="532"/>
      <c r="AJ71" s="532"/>
      <c r="AK71" s="533"/>
      <c r="AL71" s="534"/>
      <c r="AM71" s="534"/>
      <c r="AN71" s="534"/>
      <c r="AO71" s="534"/>
      <c r="AP71" s="535"/>
      <c r="AQ71" s="523">
        <f t="shared" si="3"/>
        <v>0</v>
      </c>
      <c r="AR71" s="523"/>
      <c r="AS71" s="523"/>
      <c r="AT71" s="523"/>
      <c r="AU71" s="523"/>
      <c r="AV71" s="523"/>
      <c r="AW71" s="523"/>
      <c r="AX71" s="523"/>
      <c r="AY71" s="536"/>
      <c r="AZ71" s="537"/>
      <c r="BA71" s="537"/>
      <c r="BB71" s="537"/>
      <c r="BC71" s="537"/>
      <c r="BD71" s="537"/>
      <c r="BE71" s="537"/>
      <c r="BF71" s="538"/>
      <c r="BG71" s="527"/>
      <c r="BH71" s="527"/>
      <c r="BI71" s="527"/>
      <c r="BJ71" s="527"/>
      <c r="BK71" s="527"/>
      <c r="BL71" s="527"/>
      <c r="BM71" s="527"/>
      <c r="BN71" s="527"/>
      <c r="BO71" s="539">
        <f t="shared" si="4"/>
        <v>0</v>
      </c>
      <c r="BP71" s="540"/>
      <c r="BQ71" s="540"/>
      <c r="BR71" s="540"/>
      <c r="BS71" s="540"/>
      <c r="BT71" s="540"/>
      <c r="BU71" s="540"/>
      <c r="BV71" s="541"/>
      <c r="BW71" s="527"/>
      <c r="BX71" s="527"/>
      <c r="BY71" s="527"/>
      <c r="BZ71" s="527"/>
      <c r="CA71" s="527"/>
      <c r="CB71" s="527"/>
      <c r="CC71" s="527"/>
      <c r="CD71" s="527"/>
      <c r="CE71" s="527"/>
      <c r="CF71" s="527"/>
      <c r="CG71" s="527"/>
      <c r="CH71" s="527"/>
      <c r="CI71" s="527"/>
      <c r="CJ71" s="527"/>
      <c r="CK71" s="527"/>
      <c r="CL71" s="527"/>
      <c r="CM71" s="527"/>
      <c r="CN71" s="527"/>
      <c r="CO71" s="527"/>
      <c r="CP71" s="527"/>
      <c r="CQ71" s="527"/>
      <c r="CR71" s="527"/>
      <c r="CS71" s="527"/>
      <c r="CT71" s="527"/>
      <c r="CU71" s="527"/>
      <c r="CV71" s="523">
        <f t="shared" si="5"/>
        <v>0</v>
      </c>
      <c r="CW71" s="523"/>
      <c r="CX71" s="523"/>
      <c r="CY71" s="523"/>
      <c r="CZ71" s="523"/>
      <c r="DA71" s="523"/>
      <c r="DB71" s="523"/>
      <c r="DC71" s="523"/>
      <c r="DD71" s="523"/>
      <c r="DE71" s="524"/>
    </row>
    <row r="72" spans="1:109" s="2" customFormat="1" ht="23.25" customHeight="1">
      <c r="A72" s="528"/>
      <c r="B72" s="529"/>
      <c r="C72" s="529"/>
      <c r="D72" s="529"/>
      <c r="E72" s="529"/>
      <c r="F72" s="529"/>
      <c r="G72" s="529"/>
      <c r="H72" s="529"/>
      <c r="I72" s="529"/>
      <c r="J72" s="529"/>
      <c r="K72" s="529"/>
      <c r="L72" s="529"/>
      <c r="M72" s="529"/>
      <c r="N72" s="529"/>
      <c r="O72" s="529"/>
      <c r="P72" s="530"/>
      <c r="Q72" s="530"/>
      <c r="R72" s="530"/>
      <c r="S72" s="530"/>
      <c r="T72" s="530"/>
      <c r="U72" s="530"/>
      <c r="V72" s="530"/>
      <c r="W72" s="530"/>
      <c r="X72" s="530"/>
      <c r="Y72" s="530"/>
      <c r="Z72" s="530"/>
      <c r="AA72" s="530"/>
      <c r="AB72" s="530"/>
      <c r="AC72" s="530"/>
      <c r="AD72" s="531"/>
      <c r="AE72" s="531"/>
      <c r="AF72" s="531"/>
      <c r="AG72" s="532"/>
      <c r="AH72" s="532"/>
      <c r="AI72" s="532"/>
      <c r="AJ72" s="532"/>
      <c r="AK72" s="533"/>
      <c r="AL72" s="534"/>
      <c r="AM72" s="534"/>
      <c r="AN72" s="534"/>
      <c r="AO72" s="534"/>
      <c r="AP72" s="535"/>
      <c r="AQ72" s="523">
        <f t="shared" si="3"/>
        <v>0</v>
      </c>
      <c r="AR72" s="523"/>
      <c r="AS72" s="523"/>
      <c r="AT72" s="523"/>
      <c r="AU72" s="523"/>
      <c r="AV72" s="523"/>
      <c r="AW72" s="523"/>
      <c r="AX72" s="523"/>
      <c r="AY72" s="536"/>
      <c r="AZ72" s="537"/>
      <c r="BA72" s="537"/>
      <c r="BB72" s="537"/>
      <c r="BC72" s="537"/>
      <c r="BD72" s="537"/>
      <c r="BE72" s="537"/>
      <c r="BF72" s="538"/>
      <c r="BG72" s="527"/>
      <c r="BH72" s="527"/>
      <c r="BI72" s="527"/>
      <c r="BJ72" s="527"/>
      <c r="BK72" s="527"/>
      <c r="BL72" s="527"/>
      <c r="BM72" s="527"/>
      <c r="BN72" s="527"/>
      <c r="BO72" s="539">
        <f t="shared" si="4"/>
        <v>0</v>
      </c>
      <c r="BP72" s="540"/>
      <c r="BQ72" s="540"/>
      <c r="BR72" s="540"/>
      <c r="BS72" s="540"/>
      <c r="BT72" s="540"/>
      <c r="BU72" s="540"/>
      <c r="BV72" s="541"/>
      <c r="BW72" s="527"/>
      <c r="BX72" s="527"/>
      <c r="BY72" s="527"/>
      <c r="BZ72" s="527"/>
      <c r="CA72" s="527"/>
      <c r="CB72" s="527"/>
      <c r="CC72" s="527"/>
      <c r="CD72" s="527"/>
      <c r="CE72" s="527"/>
      <c r="CF72" s="527"/>
      <c r="CG72" s="527"/>
      <c r="CH72" s="527"/>
      <c r="CI72" s="527"/>
      <c r="CJ72" s="527"/>
      <c r="CK72" s="527"/>
      <c r="CL72" s="527"/>
      <c r="CM72" s="527"/>
      <c r="CN72" s="527"/>
      <c r="CO72" s="527"/>
      <c r="CP72" s="527"/>
      <c r="CQ72" s="527"/>
      <c r="CR72" s="527"/>
      <c r="CS72" s="527"/>
      <c r="CT72" s="527"/>
      <c r="CU72" s="527"/>
      <c r="CV72" s="523">
        <f t="shared" si="5"/>
        <v>0</v>
      </c>
      <c r="CW72" s="523"/>
      <c r="CX72" s="523"/>
      <c r="CY72" s="523"/>
      <c r="CZ72" s="523"/>
      <c r="DA72" s="523"/>
      <c r="DB72" s="523"/>
      <c r="DC72" s="523"/>
      <c r="DD72" s="523"/>
      <c r="DE72" s="524"/>
    </row>
    <row r="73" spans="1:109" s="2" customFormat="1" ht="23.25" customHeight="1">
      <c r="A73" s="528"/>
      <c r="B73" s="529"/>
      <c r="C73" s="529"/>
      <c r="D73" s="529"/>
      <c r="E73" s="529"/>
      <c r="F73" s="529"/>
      <c r="G73" s="529"/>
      <c r="H73" s="529"/>
      <c r="I73" s="529"/>
      <c r="J73" s="529"/>
      <c r="K73" s="529"/>
      <c r="L73" s="529"/>
      <c r="M73" s="529"/>
      <c r="N73" s="529"/>
      <c r="O73" s="529"/>
      <c r="P73" s="530"/>
      <c r="Q73" s="530"/>
      <c r="R73" s="530"/>
      <c r="S73" s="530"/>
      <c r="T73" s="530"/>
      <c r="U73" s="530"/>
      <c r="V73" s="530"/>
      <c r="W73" s="530"/>
      <c r="X73" s="530"/>
      <c r="Y73" s="530"/>
      <c r="Z73" s="530"/>
      <c r="AA73" s="530"/>
      <c r="AB73" s="530"/>
      <c r="AC73" s="530"/>
      <c r="AD73" s="531"/>
      <c r="AE73" s="531"/>
      <c r="AF73" s="531"/>
      <c r="AG73" s="532"/>
      <c r="AH73" s="532"/>
      <c r="AI73" s="532"/>
      <c r="AJ73" s="532"/>
      <c r="AK73" s="533"/>
      <c r="AL73" s="534"/>
      <c r="AM73" s="534"/>
      <c r="AN73" s="534"/>
      <c r="AO73" s="534"/>
      <c r="AP73" s="535"/>
      <c r="AQ73" s="523">
        <f t="shared" si="3"/>
        <v>0</v>
      </c>
      <c r="AR73" s="523"/>
      <c r="AS73" s="523"/>
      <c r="AT73" s="523"/>
      <c r="AU73" s="523"/>
      <c r="AV73" s="523"/>
      <c r="AW73" s="523"/>
      <c r="AX73" s="523"/>
      <c r="AY73" s="536"/>
      <c r="AZ73" s="537"/>
      <c r="BA73" s="537"/>
      <c r="BB73" s="537"/>
      <c r="BC73" s="537"/>
      <c r="BD73" s="537"/>
      <c r="BE73" s="537"/>
      <c r="BF73" s="538"/>
      <c r="BG73" s="527"/>
      <c r="BH73" s="527"/>
      <c r="BI73" s="527"/>
      <c r="BJ73" s="527"/>
      <c r="BK73" s="527"/>
      <c r="BL73" s="527"/>
      <c r="BM73" s="527"/>
      <c r="BN73" s="527"/>
      <c r="BO73" s="539">
        <f t="shared" si="4"/>
        <v>0</v>
      </c>
      <c r="BP73" s="540"/>
      <c r="BQ73" s="540"/>
      <c r="BR73" s="540"/>
      <c r="BS73" s="540"/>
      <c r="BT73" s="540"/>
      <c r="BU73" s="540"/>
      <c r="BV73" s="541"/>
      <c r="BW73" s="527"/>
      <c r="BX73" s="527"/>
      <c r="BY73" s="527"/>
      <c r="BZ73" s="527"/>
      <c r="CA73" s="527"/>
      <c r="CB73" s="527"/>
      <c r="CC73" s="527"/>
      <c r="CD73" s="527"/>
      <c r="CE73" s="527"/>
      <c r="CF73" s="527"/>
      <c r="CG73" s="527"/>
      <c r="CH73" s="527"/>
      <c r="CI73" s="527"/>
      <c r="CJ73" s="527"/>
      <c r="CK73" s="527"/>
      <c r="CL73" s="527"/>
      <c r="CM73" s="527"/>
      <c r="CN73" s="527"/>
      <c r="CO73" s="527"/>
      <c r="CP73" s="527"/>
      <c r="CQ73" s="527"/>
      <c r="CR73" s="527"/>
      <c r="CS73" s="527"/>
      <c r="CT73" s="527"/>
      <c r="CU73" s="527"/>
      <c r="CV73" s="523">
        <f t="shared" si="5"/>
        <v>0</v>
      </c>
      <c r="CW73" s="523"/>
      <c r="CX73" s="523"/>
      <c r="CY73" s="523"/>
      <c r="CZ73" s="523"/>
      <c r="DA73" s="523"/>
      <c r="DB73" s="523"/>
      <c r="DC73" s="523"/>
      <c r="DD73" s="523"/>
      <c r="DE73" s="524"/>
    </row>
    <row r="74" spans="1:109" s="2" customFormat="1" ht="23.25" customHeight="1">
      <c r="A74" s="528"/>
      <c r="B74" s="529"/>
      <c r="C74" s="529"/>
      <c r="D74" s="529"/>
      <c r="E74" s="529"/>
      <c r="F74" s="529"/>
      <c r="G74" s="529"/>
      <c r="H74" s="529"/>
      <c r="I74" s="529"/>
      <c r="J74" s="529"/>
      <c r="K74" s="529"/>
      <c r="L74" s="529"/>
      <c r="M74" s="529"/>
      <c r="N74" s="529"/>
      <c r="O74" s="529"/>
      <c r="P74" s="530"/>
      <c r="Q74" s="530"/>
      <c r="R74" s="530"/>
      <c r="S74" s="530"/>
      <c r="T74" s="530"/>
      <c r="U74" s="530"/>
      <c r="V74" s="530"/>
      <c r="W74" s="530"/>
      <c r="X74" s="530"/>
      <c r="Y74" s="530"/>
      <c r="Z74" s="530"/>
      <c r="AA74" s="530"/>
      <c r="AB74" s="530"/>
      <c r="AC74" s="530"/>
      <c r="AD74" s="531"/>
      <c r="AE74" s="531"/>
      <c r="AF74" s="531"/>
      <c r="AG74" s="532"/>
      <c r="AH74" s="532"/>
      <c r="AI74" s="532"/>
      <c r="AJ74" s="532"/>
      <c r="AK74" s="533"/>
      <c r="AL74" s="534"/>
      <c r="AM74" s="534"/>
      <c r="AN74" s="534"/>
      <c r="AO74" s="534"/>
      <c r="AP74" s="535"/>
      <c r="AQ74" s="523">
        <f t="shared" si="3"/>
        <v>0</v>
      </c>
      <c r="AR74" s="523"/>
      <c r="AS74" s="523"/>
      <c r="AT74" s="523"/>
      <c r="AU74" s="523"/>
      <c r="AV74" s="523"/>
      <c r="AW74" s="523"/>
      <c r="AX74" s="523"/>
      <c r="AY74" s="536"/>
      <c r="AZ74" s="537"/>
      <c r="BA74" s="537"/>
      <c r="BB74" s="537"/>
      <c r="BC74" s="537"/>
      <c r="BD74" s="537"/>
      <c r="BE74" s="537"/>
      <c r="BF74" s="538"/>
      <c r="BG74" s="527"/>
      <c r="BH74" s="527"/>
      <c r="BI74" s="527"/>
      <c r="BJ74" s="527"/>
      <c r="BK74" s="527"/>
      <c r="BL74" s="527"/>
      <c r="BM74" s="527"/>
      <c r="BN74" s="527"/>
      <c r="BO74" s="539">
        <f t="shared" si="4"/>
        <v>0</v>
      </c>
      <c r="BP74" s="540"/>
      <c r="BQ74" s="540"/>
      <c r="BR74" s="540"/>
      <c r="BS74" s="540"/>
      <c r="BT74" s="540"/>
      <c r="BU74" s="540"/>
      <c r="BV74" s="541"/>
      <c r="BW74" s="527"/>
      <c r="BX74" s="527"/>
      <c r="BY74" s="527"/>
      <c r="BZ74" s="527"/>
      <c r="CA74" s="527"/>
      <c r="CB74" s="527"/>
      <c r="CC74" s="527"/>
      <c r="CD74" s="527"/>
      <c r="CE74" s="527"/>
      <c r="CF74" s="527"/>
      <c r="CG74" s="527"/>
      <c r="CH74" s="527"/>
      <c r="CI74" s="527"/>
      <c r="CJ74" s="527"/>
      <c r="CK74" s="527"/>
      <c r="CL74" s="527"/>
      <c r="CM74" s="527"/>
      <c r="CN74" s="527"/>
      <c r="CO74" s="527"/>
      <c r="CP74" s="527"/>
      <c r="CQ74" s="527"/>
      <c r="CR74" s="527"/>
      <c r="CS74" s="527"/>
      <c r="CT74" s="527"/>
      <c r="CU74" s="527"/>
      <c r="CV74" s="523">
        <f t="shared" si="5"/>
        <v>0</v>
      </c>
      <c r="CW74" s="523"/>
      <c r="CX74" s="523"/>
      <c r="CY74" s="523"/>
      <c r="CZ74" s="523"/>
      <c r="DA74" s="523"/>
      <c r="DB74" s="523"/>
      <c r="DC74" s="523"/>
      <c r="DD74" s="523"/>
      <c r="DE74" s="524"/>
    </row>
    <row r="75" spans="1:109" s="2" customFormat="1" ht="23.25" customHeight="1">
      <c r="A75" s="579"/>
      <c r="B75" s="580"/>
      <c r="C75" s="580"/>
      <c r="D75" s="580"/>
      <c r="E75" s="580"/>
      <c r="F75" s="580"/>
      <c r="G75" s="580"/>
      <c r="H75" s="580"/>
      <c r="I75" s="580"/>
      <c r="J75" s="580"/>
      <c r="K75" s="580"/>
      <c r="L75" s="580"/>
      <c r="M75" s="580"/>
      <c r="N75" s="580"/>
      <c r="O75" s="581"/>
      <c r="P75" s="530"/>
      <c r="Q75" s="530"/>
      <c r="R75" s="530"/>
      <c r="S75" s="530"/>
      <c r="T75" s="530"/>
      <c r="U75" s="530"/>
      <c r="V75" s="530"/>
      <c r="W75" s="530"/>
      <c r="X75" s="530"/>
      <c r="Y75" s="530"/>
      <c r="Z75" s="530"/>
      <c r="AA75" s="530"/>
      <c r="AB75" s="530"/>
      <c r="AC75" s="530"/>
      <c r="AD75" s="531"/>
      <c r="AE75" s="531"/>
      <c r="AF75" s="531"/>
      <c r="AG75" s="532"/>
      <c r="AH75" s="532"/>
      <c r="AI75" s="532"/>
      <c r="AJ75" s="532"/>
      <c r="AK75" s="533"/>
      <c r="AL75" s="534"/>
      <c r="AM75" s="534"/>
      <c r="AN75" s="534"/>
      <c r="AO75" s="534"/>
      <c r="AP75" s="535"/>
      <c r="AQ75" s="523">
        <f t="shared" si="3"/>
        <v>0</v>
      </c>
      <c r="AR75" s="523"/>
      <c r="AS75" s="523"/>
      <c r="AT75" s="523"/>
      <c r="AU75" s="523"/>
      <c r="AV75" s="523"/>
      <c r="AW75" s="523"/>
      <c r="AX75" s="523"/>
      <c r="AY75" s="536"/>
      <c r="AZ75" s="537"/>
      <c r="BA75" s="537"/>
      <c r="BB75" s="537"/>
      <c r="BC75" s="537"/>
      <c r="BD75" s="537"/>
      <c r="BE75" s="537"/>
      <c r="BF75" s="538"/>
      <c r="BG75" s="527"/>
      <c r="BH75" s="527"/>
      <c r="BI75" s="527"/>
      <c r="BJ75" s="527"/>
      <c r="BK75" s="527"/>
      <c r="BL75" s="527"/>
      <c r="BM75" s="527"/>
      <c r="BN75" s="527"/>
      <c r="BO75" s="539">
        <f t="shared" si="4"/>
        <v>0</v>
      </c>
      <c r="BP75" s="540"/>
      <c r="BQ75" s="540"/>
      <c r="BR75" s="540"/>
      <c r="BS75" s="540"/>
      <c r="BT75" s="540"/>
      <c r="BU75" s="540"/>
      <c r="BV75" s="541"/>
      <c r="BW75" s="527"/>
      <c r="BX75" s="527"/>
      <c r="BY75" s="527"/>
      <c r="BZ75" s="527"/>
      <c r="CA75" s="527"/>
      <c r="CB75" s="527"/>
      <c r="CC75" s="527"/>
      <c r="CD75" s="527"/>
      <c r="CE75" s="527"/>
      <c r="CF75" s="527"/>
      <c r="CG75" s="527"/>
      <c r="CH75" s="527"/>
      <c r="CI75" s="527"/>
      <c r="CJ75" s="527"/>
      <c r="CK75" s="527"/>
      <c r="CL75" s="527"/>
      <c r="CM75" s="527"/>
      <c r="CN75" s="527"/>
      <c r="CO75" s="527"/>
      <c r="CP75" s="527"/>
      <c r="CQ75" s="527"/>
      <c r="CR75" s="527"/>
      <c r="CS75" s="527"/>
      <c r="CT75" s="527"/>
      <c r="CU75" s="527"/>
      <c r="CV75" s="523">
        <f t="shared" si="5"/>
        <v>0</v>
      </c>
      <c r="CW75" s="523"/>
      <c r="CX75" s="523"/>
      <c r="CY75" s="523"/>
      <c r="CZ75" s="523"/>
      <c r="DA75" s="523"/>
      <c r="DB75" s="523"/>
      <c r="DC75" s="523"/>
      <c r="DD75" s="523"/>
      <c r="DE75" s="524"/>
    </row>
    <row r="76" spans="1:109" s="2" customFormat="1" ht="23.25" customHeight="1">
      <c r="A76" s="579"/>
      <c r="B76" s="580"/>
      <c r="C76" s="580"/>
      <c r="D76" s="580"/>
      <c r="E76" s="580"/>
      <c r="F76" s="580"/>
      <c r="G76" s="580"/>
      <c r="H76" s="580"/>
      <c r="I76" s="580"/>
      <c r="J76" s="580"/>
      <c r="K76" s="580"/>
      <c r="L76" s="580"/>
      <c r="M76" s="580"/>
      <c r="N76" s="580"/>
      <c r="O76" s="581"/>
      <c r="P76" s="530"/>
      <c r="Q76" s="530"/>
      <c r="R76" s="530"/>
      <c r="S76" s="530"/>
      <c r="T76" s="530"/>
      <c r="U76" s="530"/>
      <c r="V76" s="530"/>
      <c r="W76" s="530"/>
      <c r="X76" s="530"/>
      <c r="Y76" s="530"/>
      <c r="Z76" s="530"/>
      <c r="AA76" s="530"/>
      <c r="AB76" s="530"/>
      <c r="AC76" s="530"/>
      <c r="AD76" s="531"/>
      <c r="AE76" s="531"/>
      <c r="AF76" s="531"/>
      <c r="AG76" s="532"/>
      <c r="AH76" s="532"/>
      <c r="AI76" s="532"/>
      <c r="AJ76" s="532"/>
      <c r="AK76" s="533"/>
      <c r="AL76" s="534"/>
      <c r="AM76" s="534"/>
      <c r="AN76" s="534"/>
      <c r="AO76" s="534"/>
      <c r="AP76" s="535"/>
      <c r="AQ76" s="523">
        <f t="shared" si="3"/>
        <v>0</v>
      </c>
      <c r="AR76" s="523"/>
      <c r="AS76" s="523"/>
      <c r="AT76" s="523"/>
      <c r="AU76" s="523"/>
      <c r="AV76" s="523"/>
      <c r="AW76" s="523"/>
      <c r="AX76" s="523"/>
      <c r="AY76" s="536"/>
      <c r="AZ76" s="537"/>
      <c r="BA76" s="537"/>
      <c r="BB76" s="537"/>
      <c r="BC76" s="537"/>
      <c r="BD76" s="537"/>
      <c r="BE76" s="537"/>
      <c r="BF76" s="538"/>
      <c r="BG76" s="527"/>
      <c r="BH76" s="527"/>
      <c r="BI76" s="527"/>
      <c r="BJ76" s="527"/>
      <c r="BK76" s="527"/>
      <c r="BL76" s="527"/>
      <c r="BM76" s="527"/>
      <c r="BN76" s="527"/>
      <c r="BO76" s="539">
        <f t="shared" si="4"/>
        <v>0</v>
      </c>
      <c r="BP76" s="540"/>
      <c r="BQ76" s="540"/>
      <c r="BR76" s="540"/>
      <c r="BS76" s="540"/>
      <c r="BT76" s="540"/>
      <c r="BU76" s="540"/>
      <c r="BV76" s="541"/>
      <c r="BW76" s="527"/>
      <c r="BX76" s="527"/>
      <c r="BY76" s="527"/>
      <c r="BZ76" s="527"/>
      <c r="CA76" s="527"/>
      <c r="CB76" s="527"/>
      <c r="CC76" s="527"/>
      <c r="CD76" s="527"/>
      <c r="CE76" s="527"/>
      <c r="CF76" s="527"/>
      <c r="CG76" s="527"/>
      <c r="CH76" s="527"/>
      <c r="CI76" s="527"/>
      <c r="CJ76" s="527"/>
      <c r="CK76" s="527"/>
      <c r="CL76" s="527"/>
      <c r="CM76" s="527"/>
      <c r="CN76" s="527"/>
      <c r="CO76" s="527"/>
      <c r="CP76" s="527"/>
      <c r="CQ76" s="527"/>
      <c r="CR76" s="527"/>
      <c r="CS76" s="527"/>
      <c r="CT76" s="527"/>
      <c r="CU76" s="527"/>
      <c r="CV76" s="523">
        <f t="shared" si="5"/>
        <v>0</v>
      </c>
      <c r="CW76" s="523"/>
      <c r="CX76" s="523"/>
      <c r="CY76" s="523"/>
      <c r="CZ76" s="523"/>
      <c r="DA76" s="523"/>
      <c r="DB76" s="523"/>
      <c r="DC76" s="523"/>
      <c r="DD76" s="523"/>
      <c r="DE76" s="524"/>
    </row>
    <row r="77" spans="1:109" s="2" customFormat="1" ht="23.25" customHeight="1">
      <c r="A77" s="579"/>
      <c r="B77" s="580"/>
      <c r="C77" s="580"/>
      <c r="D77" s="580"/>
      <c r="E77" s="580"/>
      <c r="F77" s="580"/>
      <c r="G77" s="580"/>
      <c r="H77" s="580"/>
      <c r="I77" s="580"/>
      <c r="J77" s="580"/>
      <c r="K77" s="580"/>
      <c r="L77" s="580"/>
      <c r="M77" s="580"/>
      <c r="N77" s="580"/>
      <c r="O77" s="581"/>
      <c r="P77" s="530"/>
      <c r="Q77" s="530"/>
      <c r="R77" s="530"/>
      <c r="S77" s="530"/>
      <c r="T77" s="530"/>
      <c r="U77" s="530"/>
      <c r="V77" s="530"/>
      <c r="W77" s="530"/>
      <c r="X77" s="530"/>
      <c r="Y77" s="530"/>
      <c r="Z77" s="530"/>
      <c r="AA77" s="530"/>
      <c r="AB77" s="530"/>
      <c r="AC77" s="530"/>
      <c r="AD77" s="531"/>
      <c r="AE77" s="531"/>
      <c r="AF77" s="531"/>
      <c r="AG77" s="532"/>
      <c r="AH77" s="532"/>
      <c r="AI77" s="532"/>
      <c r="AJ77" s="532"/>
      <c r="AK77" s="533"/>
      <c r="AL77" s="534"/>
      <c r="AM77" s="534"/>
      <c r="AN77" s="534"/>
      <c r="AO77" s="534"/>
      <c r="AP77" s="535"/>
      <c r="AQ77" s="523">
        <f t="shared" si="3"/>
        <v>0</v>
      </c>
      <c r="AR77" s="523"/>
      <c r="AS77" s="523"/>
      <c r="AT77" s="523"/>
      <c r="AU77" s="523"/>
      <c r="AV77" s="523"/>
      <c r="AW77" s="523"/>
      <c r="AX77" s="523"/>
      <c r="AY77" s="536"/>
      <c r="AZ77" s="537"/>
      <c r="BA77" s="537"/>
      <c r="BB77" s="537"/>
      <c r="BC77" s="537"/>
      <c r="BD77" s="537"/>
      <c r="BE77" s="537"/>
      <c r="BF77" s="538"/>
      <c r="BG77" s="527"/>
      <c r="BH77" s="527"/>
      <c r="BI77" s="527"/>
      <c r="BJ77" s="527"/>
      <c r="BK77" s="527"/>
      <c r="BL77" s="527"/>
      <c r="BM77" s="527"/>
      <c r="BN77" s="527"/>
      <c r="BO77" s="539">
        <f t="shared" si="4"/>
        <v>0</v>
      </c>
      <c r="BP77" s="540"/>
      <c r="BQ77" s="540"/>
      <c r="BR77" s="540"/>
      <c r="BS77" s="540"/>
      <c r="BT77" s="540"/>
      <c r="BU77" s="540"/>
      <c r="BV77" s="541"/>
      <c r="BW77" s="527"/>
      <c r="BX77" s="527"/>
      <c r="BY77" s="527"/>
      <c r="BZ77" s="527"/>
      <c r="CA77" s="527"/>
      <c r="CB77" s="527"/>
      <c r="CC77" s="527"/>
      <c r="CD77" s="527"/>
      <c r="CE77" s="527"/>
      <c r="CF77" s="527"/>
      <c r="CG77" s="527"/>
      <c r="CH77" s="527"/>
      <c r="CI77" s="527"/>
      <c r="CJ77" s="527"/>
      <c r="CK77" s="527"/>
      <c r="CL77" s="527"/>
      <c r="CM77" s="527"/>
      <c r="CN77" s="527"/>
      <c r="CO77" s="527"/>
      <c r="CP77" s="527"/>
      <c r="CQ77" s="527"/>
      <c r="CR77" s="527"/>
      <c r="CS77" s="527"/>
      <c r="CT77" s="527"/>
      <c r="CU77" s="527"/>
      <c r="CV77" s="523">
        <f t="shared" si="5"/>
        <v>0</v>
      </c>
      <c r="CW77" s="523"/>
      <c r="CX77" s="523"/>
      <c r="CY77" s="523"/>
      <c r="CZ77" s="523"/>
      <c r="DA77" s="523"/>
      <c r="DB77" s="523"/>
      <c r="DC77" s="523"/>
      <c r="DD77" s="523"/>
      <c r="DE77" s="524"/>
    </row>
    <row r="78" spans="1:109" s="2" customFormat="1" ht="23.25" customHeight="1">
      <c r="A78" s="528"/>
      <c r="B78" s="529"/>
      <c r="C78" s="529"/>
      <c r="D78" s="529"/>
      <c r="E78" s="529"/>
      <c r="F78" s="529"/>
      <c r="G78" s="529"/>
      <c r="H78" s="529"/>
      <c r="I78" s="529"/>
      <c r="J78" s="529"/>
      <c r="K78" s="529"/>
      <c r="L78" s="529"/>
      <c r="M78" s="529"/>
      <c r="N78" s="529"/>
      <c r="O78" s="529"/>
      <c r="P78" s="530"/>
      <c r="Q78" s="530"/>
      <c r="R78" s="530"/>
      <c r="S78" s="530"/>
      <c r="T78" s="530"/>
      <c r="U78" s="530"/>
      <c r="V78" s="530"/>
      <c r="W78" s="530"/>
      <c r="X78" s="530"/>
      <c r="Y78" s="530"/>
      <c r="Z78" s="530"/>
      <c r="AA78" s="530"/>
      <c r="AB78" s="530"/>
      <c r="AC78" s="530"/>
      <c r="AD78" s="531"/>
      <c r="AE78" s="531"/>
      <c r="AF78" s="531"/>
      <c r="AG78" s="532"/>
      <c r="AH78" s="532"/>
      <c r="AI78" s="532"/>
      <c r="AJ78" s="532"/>
      <c r="AK78" s="533"/>
      <c r="AL78" s="534"/>
      <c r="AM78" s="534"/>
      <c r="AN78" s="534"/>
      <c r="AO78" s="534"/>
      <c r="AP78" s="535"/>
      <c r="AQ78" s="523">
        <f t="shared" si="3"/>
        <v>0</v>
      </c>
      <c r="AR78" s="523"/>
      <c r="AS78" s="523"/>
      <c r="AT78" s="523"/>
      <c r="AU78" s="523"/>
      <c r="AV78" s="523"/>
      <c r="AW78" s="523"/>
      <c r="AX78" s="523"/>
      <c r="AY78" s="536"/>
      <c r="AZ78" s="537"/>
      <c r="BA78" s="537"/>
      <c r="BB78" s="537"/>
      <c r="BC78" s="537"/>
      <c r="BD78" s="537"/>
      <c r="BE78" s="537"/>
      <c r="BF78" s="538"/>
      <c r="BG78" s="527"/>
      <c r="BH78" s="527"/>
      <c r="BI78" s="527"/>
      <c r="BJ78" s="527"/>
      <c r="BK78" s="527"/>
      <c r="BL78" s="527"/>
      <c r="BM78" s="527"/>
      <c r="BN78" s="527"/>
      <c r="BO78" s="539">
        <f t="shared" si="4"/>
        <v>0</v>
      </c>
      <c r="BP78" s="540"/>
      <c r="BQ78" s="540"/>
      <c r="BR78" s="540"/>
      <c r="BS78" s="540"/>
      <c r="BT78" s="540"/>
      <c r="BU78" s="540"/>
      <c r="BV78" s="541"/>
      <c r="BW78" s="527"/>
      <c r="BX78" s="527"/>
      <c r="BY78" s="527"/>
      <c r="BZ78" s="527"/>
      <c r="CA78" s="527"/>
      <c r="CB78" s="527"/>
      <c r="CC78" s="527"/>
      <c r="CD78" s="527"/>
      <c r="CE78" s="527"/>
      <c r="CF78" s="527"/>
      <c r="CG78" s="527"/>
      <c r="CH78" s="527"/>
      <c r="CI78" s="527"/>
      <c r="CJ78" s="527"/>
      <c r="CK78" s="527"/>
      <c r="CL78" s="527"/>
      <c r="CM78" s="527"/>
      <c r="CN78" s="527"/>
      <c r="CO78" s="527"/>
      <c r="CP78" s="527"/>
      <c r="CQ78" s="527"/>
      <c r="CR78" s="527"/>
      <c r="CS78" s="527"/>
      <c r="CT78" s="527"/>
      <c r="CU78" s="527"/>
      <c r="CV78" s="523">
        <f t="shared" si="5"/>
        <v>0</v>
      </c>
      <c r="CW78" s="523"/>
      <c r="CX78" s="523"/>
      <c r="CY78" s="523"/>
      <c r="CZ78" s="523"/>
      <c r="DA78" s="523"/>
      <c r="DB78" s="523"/>
      <c r="DC78" s="523"/>
      <c r="DD78" s="523"/>
      <c r="DE78" s="524"/>
    </row>
    <row r="79" spans="1:109" s="2" customFormat="1" ht="23.25" customHeight="1">
      <c r="A79" s="528"/>
      <c r="B79" s="529"/>
      <c r="C79" s="529"/>
      <c r="D79" s="529"/>
      <c r="E79" s="529"/>
      <c r="F79" s="529"/>
      <c r="G79" s="529"/>
      <c r="H79" s="529"/>
      <c r="I79" s="529"/>
      <c r="J79" s="529"/>
      <c r="K79" s="529"/>
      <c r="L79" s="529"/>
      <c r="M79" s="529"/>
      <c r="N79" s="529"/>
      <c r="O79" s="529"/>
      <c r="P79" s="530"/>
      <c r="Q79" s="530"/>
      <c r="R79" s="530"/>
      <c r="S79" s="530"/>
      <c r="T79" s="530"/>
      <c r="U79" s="530"/>
      <c r="V79" s="530"/>
      <c r="W79" s="530"/>
      <c r="X79" s="530"/>
      <c r="Y79" s="530"/>
      <c r="Z79" s="530"/>
      <c r="AA79" s="530"/>
      <c r="AB79" s="530"/>
      <c r="AC79" s="530"/>
      <c r="AD79" s="531"/>
      <c r="AE79" s="531"/>
      <c r="AF79" s="531"/>
      <c r="AG79" s="532"/>
      <c r="AH79" s="532"/>
      <c r="AI79" s="532"/>
      <c r="AJ79" s="532"/>
      <c r="AK79" s="533"/>
      <c r="AL79" s="534"/>
      <c r="AM79" s="534"/>
      <c r="AN79" s="534"/>
      <c r="AO79" s="534"/>
      <c r="AP79" s="535"/>
      <c r="AQ79" s="523">
        <f>AG79*AK79*12</f>
        <v>0</v>
      </c>
      <c r="AR79" s="523"/>
      <c r="AS79" s="523"/>
      <c r="AT79" s="523"/>
      <c r="AU79" s="523"/>
      <c r="AV79" s="523"/>
      <c r="AW79" s="523"/>
      <c r="AX79" s="523"/>
      <c r="AY79" s="536"/>
      <c r="AZ79" s="537"/>
      <c r="BA79" s="537"/>
      <c r="BB79" s="537"/>
      <c r="BC79" s="537"/>
      <c r="BD79" s="537"/>
      <c r="BE79" s="537"/>
      <c r="BF79" s="538"/>
      <c r="BG79" s="527"/>
      <c r="BH79" s="527"/>
      <c r="BI79" s="527"/>
      <c r="BJ79" s="527"/>
      <c r="BK79" s="527"/>
      <c r="BL79" s="527"/>
      <c r="BM79" s="527"/>
      <c r="BN79" s="527"/>
      <c r="BO79" s="539">
        <f t="shared" si="4"/>
        <v>0</v>
      </c>
      <c r="BP79" s="540"/>
      <c r="BQ79" s="540"/>
      <c r="BR79" s="540"/>
      <c r="BS79" s="540"/>
      <c r="BT79" s="540"/>
      <c r="BU79" s="540"/>
      <c r="BV79" s="541"/>
      <c r="BW79" s="527"/>
      <c r="BX79" s="527"/>
      <c r="BY79" s="527"/>
      <c r="BZ79" s="527"/>
      <c r="CA79" s="527"/>
      <c r="CB79" s="527"/>
      <c r="CC79" s="527"/>
      <c r="CD79" s="527"/>
      <c r="CE79" s="527"/>
      <c r="CF79" s="527"/>
      <c r="CG79" s="527"/>
      <c r="CH79" s="527"/>
      <c r="CI79" s="527"/>
      <c r="CJ79" s="527"/>
      <c r="CK79" s="527"/>
      <c r="CL79" s="527"/>
      <c r="CM79" s="527"/>
      <c r="CN79" s="527"/>
      <c r="CO79" s="527"/>
      <c r="CP79" s="527"/>
      <c r="CQ79" s="527"/>
      <c r="CR79" s="527"/>
      <c r="CS79" s="527"/>
      <c r="CT79" s="527"/>
      <c r="CU79" s="527"/>
      <c r="CV79" s="523">
        <f>SUM(AQ79:CU79)</f>
        <v>0</v>
      </c>
      <c r="CW79" s="523"/>
      <c r="CX79" s="523"/>
      <c r="CY79" s="523"/>
      <c r="CZ79" s="523"/>
      <c r="DA79" s="523"/>
      <c r="DB79" s="523"/>
      <c r="DC79" s="523"/>
      <c r="DD79" s="523"/>
      <c r="DE79" s="524"/>
    </row>
    <row r="80" spans="1:109" s="2" customFormat="1" ht="23.25" customHeight="1">
      <c r="A80" s="528"/>
      <c r="B80" s="529"/>
      <c r="C80" s="529"/>
      <c r="D80" s="529"/>
      <c r="E80" s="529"/>
      <c r="F80" s="529"/>
      <c r="G80" s="529"/>
      <c r="H80" s="529"/>
      <c r="I80" s="529"/>
      <c r="J80" s="529"/>
      <c r="K80" s="529"/>
      <c r="L80" s="529"/>
      <c r="M80" s="529"/>
      <c r="N80" s="529"/>
      <c r="O80" s="529"/>
      <c r="P80" s="530"/>
      <c r="Q80" s="530"/>
      <c r="R80" s="530"/>
      <c r="S80" s="530"/>
      <c r="T80" s="530"/>
      <c r="U80" s="530"/>
      <c r="V80" s="530"/>
      <c r="W80" s="530"/>
      <c r="X80" s="530"/>
      <c r="Y80" s="530"/>
      <c r="Z80" s="530"/>
      <c r="AA80" s="530"/>
      <c r="AB80" s="530"/>
      <c r="AC80" s="530"/>
      <c r="AD80" s="531"/>
      <c r="AE80" s="531"/>
      <c r="AF80" s="531"/>
      <c r="AG80" s="532"/>
      <c r="AH80" s="532"/>
      <c r="AI80" s="532"/>
      <c r="AJ80" s="532"/>
      <c r="AK80" s="533"/>
      <c r="AL80" s="534"/>
      <c r="AM80" s="534"/>
      <c r="AN80" s="534"/>
      <c r="AO80" s="534"/>
      <c r="AP80" s="535"/>
      <c r="AQ80" s="523">
        <f t="shared" si="3"/>
        <v>0</v>
      </c>
      <c r="AR80" s="523"/>
      <c r="AS80" s="523"/>
      <c r="AT80" s="523"/>
      <c r="AU80" s="523"/>
      <c r="AV80" s="523"/>
      <c r="AW80" s="523"/>
      <c r="AX80" s="523"/>
      <c r="AY80" s="536"/>
      <c r="AZ80" s="537"/>
      <c r="BA80" s="537"/>
      <c r="BB80" s="537"/>
      <c r="BC80" s="537"/>
      <c r="BD80" s="537"/>
      <c r="BE80" s="537"/>
      <c r="BF80" s="538"/>
      <c r="BG80" s="527"/>
      <c r="BH80" s="527"/>
      <c r="BI80" s="527"/>
      <c r="BJ80" s="527"/>
      <c r="BK80" s="527"/>
      <c r="BL80" s="527"/>
      <c r="BM80" s="527"/>
      <c r="BN80" s="527"/>
      <c r="BO80" s="539">
        <f t="shared" si="4"/>
        <v>0</v>
      </c>
      <c r="BP80" s="540"/>
      <c r="BQ80" s="540"/>
      <c r="BR80" s="540"/>
      <c r="BS80" s="540"/>
      <c r="BT80" s="540"/>
      <c r="BU80" s="540"/>
      <c r="BV80" s="541"/>
      <c r="BW80" s="527"/>
      <c r="BX80" s="527"/>
      <c r="BY80" s="527"/>
      <c r="BZ80" s="527"/>
      <c r="CA80" s="527"/>
      <c r="CB80" s="527"/>
      <c r="CC80" s="527"/>
      <c r="CD80" s="527"/>
      <c r="CE80" s="527"/>
      <c r="CF80" s="527"/>
      <c r="CG80" s="527"/>
      <c r="CH80" s="527"/>
      <c r="CI80" s="527"/>
      <c r="CJ80" s="527"/>
      <c r="CK80" s="527"/>
      <c r="CL80" s="527"/>
      <c r="CM80" s="527"/>
      <c r="CN80" s="527"/>
      <c r="CO80" s="527"/>
      <c r="CP80" s="527"/>
      <c r="CQ80" s="527"/>
      <c r="CR80" s="527"/>
      <c r="CS80" s="527"/>
      <c r="CT80" s="527"/>
      <c r="CU80" s="527"/>
      <c r="CV80" s="523">
        <f t="shared" si="5"/>
        <v>0</v>
      </c>
      <c r="CW80" s="523"/>
      <c r="CX80" s="523"/>
      <c r="CY80" s="523"/>
      <c r="CZ80" s="523"/>
      <c r="DA80" s="523"/>
      <c r="DB80" s="523"/>
      <c r="DC80" s="523"/>
      <c r="DD80" s="523"/>
      <c r="DE80" s="524"/>
    </row>
    <row r="81" spans="1:109" s="2" customFormat="1" ht="23.25" customHeight="1">
      <c r="A81" s="528"/>
      <c r="B81" s="529"/>
      <c r="C81" s="529"/>
      <c r="D81" s="529"/>
      <c r="E81" s="529"/>
      <c r="F81" s="529"/>
      <c r="G81" s="529"/>
      <c r="H81" s="529"/>
      <c r="I81" s="529"/>
      <c r="J81" s="529"/>
      <c r="K81" s="529"/>
      <c r="L81" s="529"/>
      <c r="M81" s="529"/>
      <c r="N81" s="529"/>
      <c r="O81" s="529"/>
      <c r="P81" s="530"/>
      <c r="Q81" s="530"/>
      <c r="R81" s="530"/>
      <c r="S81" s="530"/>
      <c r="T81" s="530"/>
      <c r="U81" s="530"/>
      <c r="V81" s="530"/>
      <c r="W81" s="530"/>
      <c r="X81" s="530"/>
      <c r="Y81" s="530"/>
      <c r="Z81" s="530"/>
      <c r="AA81" s="530"/>
      <c r="AB81" s="530"/>
      <c r="AC81" s="530"/>
      <c r="AD81" s="531"/>
      <c r="AE81" s="531"/>
      <c r="AF81" s="531"/>
      <c r="AG81" s="532"/>
      <c r="AH81" s="532"/>
      <c r="AI81" s="532"/>
      <c r="AJ81" s="532"/>
      <c r="AK81" s="533"/>
      <c r="AL81" s="534"/>
      <c r="AM81" s="534"/>
      <c r="AN81" s="534"/>
      <c r="AO81" s="534"/>
      <c r="AP81" s="535"/>
      <c r="AQ81" s="523">
        <f t="shared" si="3"/>
        <v>0</v>
      </c>
      <c r="AR81" s="523"/>
      <c r="AS81" s="523"/>
      <c r="AT81" s="523"/>
      <c r="AU81" s="523"/>
      <c r="AV81" s="523"/>
      <c r="AW81" s="523"/>
      <c r="AX81" s="523"/>
      <c r="AY81" s="536"/>
      <c r="AZ81" s="537"/>
      <c r="BA81" s="537"/>
      <c r="BB81" s="537"/>
      <c r="BC81" s="537"/>
      <c r="BD81" s="537"/>
      <c r="BE81" s="537"/>
      <c r="BF81" s="538"/>
      <c r="BG81" s="527"/>
      <c r="BH81" s="527"/>
      <c r="BI81" s="527"/>
      <c r="BJ81" s="527"/>
      <c r="BK81" s="527"/>
      <c r="BL81" s="527"/>
      <c r="BM81" s="527"/>
      <c r="BN81" s="527"/>
      <c r="BO81" s="539">
        <f t="shared" si="4"/>
        <v>0</v>
      </c>
      <c r="BP81" s="540"/>
      <c r="BQ81" s="540"/>
      <c r="BR81" s="540"/>
      <c r="BS81" s="540"/>
      <c r="BT81" s="540"/>
      <c r="BU81" s="540"/>
      <c r="BV81" s="541"/>
      <c r="BW81" s="527"/>
      <c r="BX81" s="527"/>
      <c r="BY81" s="527"/>
      <c r="BZ81" s="527"/>
      <c r="CA81" s="527"/>
      <c r="CB81" s="527"/>
      <c r="CC81" s="527"/>
      <c r="CD81" s="527"/>
      <c r="CE81" s="527"/>
      <c r="CF81" s="527"/>
      <c r="CG81" s="527"/>
      <c r="CH81" s="527"/>
      <c r="CI81" s="527"/>
      <c r="CJ81" s="527"/>
      <c r="CK81" s="527"/>
      <c r="CL81" s="527"/>
      <c r="CM81" s="527"/>
      <c r="CN81" s="527"/>
      <c r="CO81" s="527"/>
      <c r="CP81" s="527"/>
      <c r="CQ81" s="527"/>
      <c r="CR81" s="527"/>
      <c r="CS81" s="527"/>
      <c r="CT81" s="527"/>
      <c r="CU81" s="527"/>
      <c r="CV81" s="523">
        <f t="shared" si="5"/>
        <v>0</v>
      </c>
      <c r="CW81" s="523"/>
      <c r="CX81" s="523"/>
      <c r="CY81" s="523"/>
      <c r="CZ81" s="523"/>
      <c r="DA81" s="523"/>
      <c r="DB81" s="523"/>
      <c r="DC81" s="523"/>
      <c r="DD81" s="523"/>
      <c r="DE81" s="524"/>
    </row>
    <row r="82" spans="1:109" s="2" customFormat="1" ht="23.25" customHeight="1">
      <c r="A82" s="579"/>
      <c r="B82" s="580"/>
      <c r="C82" s="580"/>
      <c r="D82" s="580"/>
      <c r="E82" s="580"/>
      <c r="F82" s="580"/>
      <c r="G82" s="580"/>
      <c r="H82" s="580"/>
      <c r="I82" s="580"/>
      <c r="J82" s="580"/>
      <c r="K82" s="580"/>
      <c r="L82" s="580"/>
      <c r="M82" s="580"/>
      <c r="N82" s="580"/>
      <c r="O82" s="581"/>
      <c r="P82" s="598"/>
      <c r="Q82" s="598"/>
      <c r="R82" s="598"/>
      <c r="S82" s="598"/>
      <c r="T82" s="598"/>
      <c r="U82" s="598"/>
      <c r="V82" s="598"/>
      <c r="W82" s="598"/>
      <c r="X82" s="598"/>
      <c r="Y82" s="598"/>
      <c r="Z82" s="598"/>
      <c r="AA82" s="598"/>
      <c r="AB82" s="598"/>
      <c r="AC82" s="598"/>
      <c r="AD82" s="531"/>
      <c r="AE82" s="531"/>
      <c r="AF82" s="531"/>
      <c r="AG82" s="532"/>
      <c r="AH82" s="532"/>
      <c r="AI82" s="532"/>
      <c r="AJ82" s="532"/>
      <c r="AK82" s="533"/>
      <c r="AL82" s="534"/>
      <c r="AM82" s="534"/>
      <c r="AN82" s="534"/>
      <c r="AO82" s="534"/>
      <c r="AP82" s="535"/>
      <c r="AQ82" s="596">
        <f t="shared" si="3"/>
        <v>0</v>
      </c>
      <c r="AR82" s="596"/>
      <c r="AS82" s="596"/>
      <c r="AT82" s="596"/>
      <c r="AU82" s="596"/>
      <c r="AV82" s="596"/>
      <c r="AW82" s="596"/>
      <c r="AX82" s="596"/>
      <c r="AY82" s="536"/>
      <c r="AZ82" s="537"/>
      <c r="BA82" s="537"/>
      <c r="BB82" s="537"/>
      <c r="BC82" s="537"/>
      <c r="BD82" s="537"/>
      <c r="BE82" s="537"/>
      <c r="BF82" s="538"/>
      <c r="BG82" s="595"/>
      <c r="BH82" s="595"/>
      <c r="BI82" s="595"/>
      <c r="BJ82" s="595"/>
      <c r="BK82" s="595"/>
      <c r="BL82" s="595"/>
      <c r="BM82" s="595"/>
      <c r="BN82" s="595"/>
      <c r="BO82" s="539">
        <f t="shared" si="4"/>
        <v>0</v>
      </c>
      <c r="BP82" s="540"/>
      <c r="BQ82" s="540"/>
      <c r="BR82" s="540"/>
      <c r="BS82" s="540"/>
      <c r="BT82" s="540"/>
      <c r="BU82" s="540"/>
      <c r="BV82" s="541"/>
      <c r="BW82" s="595"/>
      <c r="BX82" s="595"/>
      <c r="BY82" s="595"/>
      <c r="BZ82" s="595"/>
      <c r="CA82" s="595"/>
      <c r="CB82" s="595"/>
      <c r="CC82" s="595"/>
      <c r="CD82" s="595"/>
      <c r="CE82" s="595"/>
      <c r="CF82" s="595"/>
      <c r="CG82" s="595"/>
      <c r="CH82" s="595"/>
      <c r="CI82" s="595"/>
      <c r="CJ82" s="595"/>
      <c r="CK82" s="595"/>
      <c r="CL82" s="595"/>
      <c r="CM82" s="595"/>
      <c r="CN82" s="595"/>
      <c r="CO82" s="595"/>
      <c r="CP82" s="595"/>
      <c r="CQ82" s="595"/>
      <c r="CR82" s="595"/>
      <c r="CS82" s="595"/>
      <c r="CT82" s="595"/>
      <c r="CU82" s="595"/>
      <c r="CV82" s="596">
        <f t="shared" si="5"/>
        <v>0</v>
      </c>
      <c r="CW82" s="596"/>
      <c r="CX82" s="596"/>
      <c r="CY82" s="596"/>
      <c r="CZ82" s="596"/>
      <c r="DA82" s="596"/>
      <c r="DB82" s="596"/>
      <c r="DC82" s="596"/>
      <c r="DD82" s="596"/>
      <c r="DE82" s="597"/>
    </row>
    <row r="83" spans="1:109" s="2" customFormat="1" ht="23.25" customHeight="1">
      <c r="A83" s="528"/>
      <c r="B83" s="529"/>
      <c r="C83" s="529"/>
      <c r="D83" s="529"/>
      <c r="E83" s="529"/>
      <c r="F83" s="529"/>
      <c r="G83" s="529"/>
      <c r="H83" s="529"/>
      <c r="I83" s="529"/>
      <c r="J83" s="529"/>
      <c r="K83" s="529"/>
      <c r="L83" s="529"/>
      <c r="M83" s="529"/>
      <c r="N83" s="529"/>
      <c r="O83" s="529"/>
      <c r="P83" s="530"/>
      <c r="Q83" s="530"/>
      <c r="R83" s="530"/>
      <c r="S83" s="530"/>
      <c r="T83" s="530"/>
      <c r="U83" s="530"/>
      <c r="V83" s="530"/>
      <c r="W83" s="530"/>
      <c r="X83" s="530"/>
      <c r="Y83" s="530"/>
      <c r="Z83" s="530"/>
      <c r="AA83" s="530"/>
      <c r="AB83" s="530"/>
      <c r="AC83" s="530"/>
      <c r="AD83" s="531"/>
      <c r="AE83" s="531"/>
      <c r="AF83" s="531"/>
      <c r="AG83" s="532"/>
      <c r="AH83" s="532"/>
      <c r="AI83" s="532"/>
      <c r="AJ83" s="532"/>
      <c r="AK83" s="533"/>
      <c r="AL83" s="534"/>
      <c r="AM83" s="534"/>
      <c r="AN83" s="534"/>
      <c r="AO83" s="534"/>
      <c r="AP83" s="535"/>
      <c r="AQ83" s="523">
        <f t="shared" si="3"/>
        <v>0</v>
      </c>
      <c r="AR83" s="523"/>
      <c r="AS83" s="523"/>
      <c r="AT83" s="523"/>
      <c r="AU83" s="523"/>
      <c r="AV83" s="523"/>
      <c r="AW83" s="523"/>
      <c r="AX83" s="523"/>
      <c r="AY83" s="536"/>
      <c r="AZ83" s="537"/>
      <c r="BA83" s="537"/>
      <c r="BB83" s="537"/>
      <c r="BC83" s="537"/>
      <c r="BD83" s="537"/>
      <c r="BE83" s="537"/>
      <c r="BF83" s="538"/>
      <c r="BG83" s="527"/>
      <c r="BH83" s="527"/>
      <c r="BI83" s="527"/>
      <c r="BJ83" s="527"/>
      <c r="BK83" s="527"/>
      <c r="BL83" s="527"/>
      <c r="BM83" s="527"/>
      <c r="BN83" s="527"/>
      <c r="BO83" s="539">
        <f t="shared" si="4"/>
        <v>0</v>
      </c>
      <c r="BP83" s="540"/>
      <c r="BQ83" s="540"/>
      <c r="BR83" s="540"/>
      <c r="BS83" s="540"/>
      <c r="BT83" s="540"/>
      <c r="BU83" s="540"/>
      <c r="BV83" s="541"/>
      <c r="BW83" s="527"/>
      <c r="BX83" s="527"/>
      <c r="BY83" s="527"/>
      <c r="BZ83" s="527"/>
      <c r="CA83" s="527"/>
      <c r="CB83" s="527"/>
      <c r="CC83" s="527"/>
      <c r="CD83" s="527"/>
      <c r="CE83" s="527"/>
      <c r="CF83" s="527"/>
      <c r="CG83" s="527"/>
      <c r="CH83" s="527"/>
      <c r="CI83" s="527"/>
      <c r="CJ83" s="527"/>
      <c r="CK83" s="527"/>
      <c r="CL83" s="527"/>
      <c r="CM83" s="527"/>
      <c r="CN83" s="527"/>
      <c r="CO83" s="527"/>
      <c r="CP83" s="527"/>
      <c r="CQ83" s="527"/>
      <c r="CR83" s="527"/>
      <c r="CS83" s="527"/>
      <c r="CT83" s="527"/>
      <c r="CU83" s="527"/>
      <c r="CV83" s="523">
        <f t="shared" si="5"/>
        <v>0</v>
      </c>
      <c r="CW83" s="523"/>
      <c r="CX83" s="523"/>
      <c r="CY83" s="523"/>
      <c r="CZ83" s="523"/>
      <c r="DA83" s="523"/>
      <c r="DB83" s="523"/>
      <c r="DC83" s="523"/>
      <c r="DD83" s="523"/>
      <c r="DE83" s="524"/>
    </row>
    <row r="84" spans="1:109" s="2" customFormat="1" ht="23.25" customHeight="1">
      <c r="A84" s="528"/>
      <c r="B84" s="529"/>
      <c r="C84" s="529"/>
      <c r="D84" s="529"/>
      <c r="E84" s="529"/>
      <c r="F84" s="529"/>
      <c r="G84" s="529"/>
      <c r="H84" s="529"/>
      <c r="I84" s="529"/>
      <c r="J84" s="529"/>
      <c r="K84" s="529"/>
      <c r="L84" s="529"/>
      <c r="M84" s="529"/>
      <c r="N84" s="529"/>
      <c r="O84" s="529"/>
      <c r="P84" s="530"/>
      <c r="Q84" s="530"/>
      <c r="R84" s="530"/>
      <c r="S84" s="530"/>
      <c r="T84" s="530"/>
      <c r="U84" s="530"/>
      <c r="V84" s="530"/>
      <c r="W84" s="530"/>
      <c r="X84" s="530"/>
      <c r="Y84" s="530"/>
      <c r="Z84" s="530"/>
      <c r="AA84" s="530"/>
      <c r="AB84" s="530"/>
      <c r="AC84" s="530"/>
      <c r="AD84" s="531"/>
      <c r="AE84" s="531"/>
      <c r="AF84" s="531"/>
      <c r="AG84" s="532"/>
      <c r="AH84" s="532"/>
      <c r="AI84" s="532"/>
      <c r="AJ84" s="532"/>
      <c r="AK84" s="533"/>
      <c r="AL84" s="534"/>
      <c r="AM84" s="534"/>
      <c r="AN84" s="534"/>
      <c r="AO84" s="534"/>
      <c r="AP84" s="535"/>
      <c r="AQ84" s="523">
        <f t="shared" si="3"/>
        <v>0</v>
      </c>
      <c r="AR84" s="523"/>
      <c r="AS84" s="523"/>
      <c r="AT84" s="523"/>
      <c r="AU84" s="523"/>
      <c r="AV84" s="523"/>
      <c r="AW84" s="523"/>
      <c r="AX84" s="523"/>
      <c r="AY84" s="536"/>
      <c r="AZ84" s="537"/>
      <c r="BA84" s="537"/>
      <c r="BB84" s="537"/>
      <c r="BC84" s="537"/>
      <c r="BD84" s="537"/>
      <c r="BE84" s="537"/>
      <c r="BF84" s="538"/>
      <c r="BG84" s="527"/>
      <c r="BH84" s="527"/>
      <c r="BI84" s="527"/>
      <c r="BJ84" s="527"/>
      <c r="BK84" s="527"/>
      <c r="BL84" s="527"/>
      <c r="BM84" s="527"/>
      <c r="BN84" s="527"/>
      <c r="BO84" s="539">
        <f t="shared" si="4"/>
        <v>0</v>
      </c>
      <c r="BP84" s="540"/>
      <c r="BQ84" s="540"/>
      <c r="BR84" s="540"/>
      <c r="BS84" s="540"/>
      <c r="BT84" s="540"/>
      <c r="BU84" s="540"/>
      <c r="BV84" s="541"/>
      <c r="BW84" s="527"/>
      <c r="BX84" s="527"/>
      <c r="BY84" s="527"/>
      <c r="BZ84" s="527"/>
      <c r="CA84" s="527"/>
      <c r="CB84" s="527"/>
      <c r="CC84" s="527"/>
      <c r="CD84" s="527"/>
      <c r="CE84" s="527"/>
      <c r="CF84" s="527"/>
      <c r="CG84" s="527"/>
      <c r="CH84" s="527"/>
      <c r="CI84" s="527"/>
      <c r="CJ84" s="527"/>
      <c r="CK84" s="527"/>
      <c r="CL84" s="527"/>
      <c r="CM84" s="527"/>
      <c r="CN84" s="527"/>
      <c r="CO84" s="527"/>
      <c r="CP84" s="527"/>
      <c r="CQ84" s="527"/>
      <c r="CR84" s="527"/>
      <c r="CS84" s="527"/>
      <c r="CT84" s="527"/>
      <c r="CU84" s="527"/>
      <c r="CV84" s="523">
        <f t="shared" si="5"/>
        <v>0</v>
      </c>
      <c r="CW84" s="523"/>
      <c r="CX84" s="523"/>
      <c r="CY84" s="523"/>
      <c r="CZ84" s="523"/>
      <c r="DA84" s="523"/>
      <c r="DB84" s="523"/>
      <c r="DC84" s="523"/>
      <c r="DD84" s="523"/>
      <c r="DE84" s="524"/>
    </row>
    <row r="85" spans="1:109" s="2" customFormat="1" ht="23.25" customHeight="1">
      <c r="A85" s="528"/>
      <c r="B85" s="529"/>
      <c r="C85" s="529"/>
      <c r="D85" s="529"/>
      <c r="E85" s="529"/>
      <c r="F85" s="529"/>
      <c r="G85" s="529"/>
      <c r="H85" s="529"/>
      <c r="I85" s="529"/>
      <c r="J85" s="529"/>
      <c r="K85" s="529"/>
      <c r="L85" s="529"/>
      <c r="M85" s="529"/>
      <c r="N85" s="529"/>
      <c r="O85" s="529"/>
      <c r="P85" s="530"/>
      <c r="Q85" s="530"/>
      <c r="R85" s="530"/>
      <c r="S85" s="530"/>
      <c r="T85" s="530"/>
      <c r="U85" s="530"/>
      <c r="V85" s="530"/>
      <c r="W85" s="530"/>
      <c r="X85" s="530"/>
      <c r="Y85" s="530"/>
      <c r="Z85" s="530"/>
      <c r="AA85" s="530"/>
      <c r="AB85" s="530"/>
      <c r="AC85" s="530"/>
      <c r="AD85" s="531"/>
      <c r="AE85" s="531"/>
      <c r="AF85" s="531"/>
      <c r="AG85" s="532"/>
      <c r="AH85" s="532"/>
      <c r="AI85" s="532"/>
      <c r="AJ85" s="532"/>
      <c r="AK85" s="533"/>
      <c r="AL85" s="534"/>
      <c r="AM85" s="534"/>
      <c r="AN85" s="534"/>
      <c r="AO85" s="534"/>
      <c r="AP85" s="535"/>
      <c r="AQ85" s="523">
        <f t="shared" ref="AQ85:AQ94" si="6">AG85*AK85*12</f>
        <v>0</v>
      </c>
      <c r="AR85" s="523"/>
      <c r="AS85" s="523"/>
      <c r="AT85" s="523"/>
      <c r="AU85" s="523"/>
      <c r="AV85" s="523"/>
      <c r="AW85" s="523"/>
      <c r="AX85" s="523"/>
      <c r="AY85" s="536"/>
      <c r="AZ85" s="537"/>
      <c r="BA85" s="537"/>
      <c r="BB85" s="537"/>
      <c r="BC85" s="537"/>
      <c r="BD85" s="537"/>
      <c r="BE85" s="537"/>
      <c r="BF85" s="538"/>
      <c r="BG85" s="527"/>
      <c r="BH85" s="527"/>
      <c r="BI85" s="527"/>
      <c r="BJ85" s="527"/>
      <c r="BK85" s="527"/>
      <c r="BL85" s="527"/>
      <c r="BM85" s="527"/>
      <c r="BN85" s="527"/>
      <c r="BO85" s="539">
        <f t="shared" ref="BO85:BO94" si="7">AQ85/365*50</f>
        <v>0</v>
      </c>
      <c r="BP85" s="540"/>
      <c r="BQ85" s="540"/>
      <c r="BR85" s="540"/>
      <c r="BS85" s="540"/>
      <c r="BT85" s="540"/>
      <c r="BU85" s="540"/>
      <c r="BV85" s="541"/>
      <c r="BW85" s="527"/>
      <c r="BX85" s="527"/>
      <c r="BY85" s="527"/>
      <c r="BZ85" s="527"/>
      <c r="CA85" s="527"/>
      <c r="CB85" s="527"/>
      <c r="CC85" s="527"/>
      <c r="CD85" s="527"/>
      <c r="CE85" s="527"/>
      <c r="CF85" s="527"/>
      <c r="CG85" s="527"/>
      <c r="CH85" s="527"/>
      <c r="CI85" s="527"/>
      <c r="CJ85" s="527"/>
      <c r="CK85" s="527"/>
      <c r="CL85" s="527"/>
      <c r="CM85" s="527"/>
      <c r="CN85" s="527"/>
      <c r="CO85" s="527"/>
      <c r="CP85" s="527"/>
      <c r="CQ85" s="527"/>
      <c r="CR85" s="527"/>
      <c r="CS85" s="527"/>
      <c r="CT85" s="527"/>
      <c r="CU85" s="527"/>
      <c r="CV85" s="523">
        <f t="shared" ref="CV85:CV94" si="8">SUM(AQ85:CU85)</f>
        <v>0</v>
      </c>
      <c r="CW85" s="523"/>
      <c r="CX85" s="523"/>
      <c r="CY85" s="523"/>
      <c r="CZ85" s="523"/>
      <c r="DA85" s="523"/>
      <c r="DB85" s="523"/>
      <c r="DC85" s="523"/>
      <c r="DD85" s="523"/>
      <c r="DE85" s="524"/>
    </row>
    <row r="86" spans="1:109" s="2" customFormat="1" ht="23.25" customHeight="1">
      <c r="A86" s="528"/>
      <c r="B86" s="529"/>
      <c r="C86" s="529"/>
      <c r="D86" s="529"/>
      <c r="E86" s="529"/>
      <c r="F86" s="529"/>
      <c r="G86" s="529"/>
      <c r="H86" s="529"/>
      <c r="I86" s="529"/>
      <c r="J86" s="529"/>
      <c r="K86" s="529"/>
      <c r="L86" s="529"/>
      <c r="M86" s="529"/>
      <c r="N86" s="529"/>
      <c r="O86" s="529"/>
      <c r="P86" s="530"/>
      <c r="Q86" s="530"/>
      <c r="R86" s="530"/>
      <c r="S86" s="530"/>
      <c r="T86" s="530"/>
      <c r="U86" s="530"/>
      <c r="V86" s="530"/>
      <c r="W86" s="530"/>
      <c r="X86" s="530"/>
      <c r="Y86" s="530"/>
      <c r="Z86" s="530"/>
      <c r="AA86" s="530"/>
      <c r="AB86" s="530"/>
      <c r="AC86" s="530"/>
      <c r="AD86" s="531"/>
      <c r="AE86" s="531"/>
      <c r="AF86" s="531"/>
      <c r="AG86" s="532"/>
      <c r="AH86" s="532"/>
      <c r="AI86" s="532"/>
      <c r="AJ86" s="532"/>
      <c r="AK86" s="533"/>
      <c r="AL86" s="534"/>
      <c r="AM86" s="534"/>
      <c r="AN86" s="534"/>
      <c r="AO86" s="534"/>
      <c r="AP86" s="535"/>
      <c r="AQ86" s="523">
        <f t="shared" si="6"/>
        <v>0</v>
      </c>
      <c r="AR86" s="523"/>
      <c r="AS86" s="523"/>
      <c r="AT86" s="523"/>
      <c r="AU86" s="523"/>
      <c r="AV86" s="523"/>
      <c r="AW86" s="523"/>
      <c r="AX86" s="523"/>
      <c r="AY86" s="536"/>
      <c r="AZ86" s="537"/>
      <c r="BA86" s="537"/>
      <c r="BB86" s="537"/>
      <c r="BC86" s="537"/>
      <c r="BD86" s="537"/>
      <c r="BE86" s="537"/>
      <c r="BF86" s="538"/>
      <c r="BG86" s="527"/>
      <c r="BH86" s="527"/>
      <c r="BI86" s="527"/>
      <c r="BJ86" s="527"/>
      <c r="BK86" s="527"/>
      <c r="BL86" s="527"/>
      <c r="BM86" s="527"/>
      <c r="BN86" s="527"/>
      <c r="BO86" s="539">
        <f t="shared" si="7"/>
        <v>0</v>
      </c>
      <c r="BP86" s="540"/>
      <c r="BQ86" s="540"/>
      <c r="BR86" s="540"/>
      <c r="BS86" s="540"/>
      <c r="BT86" s="540"/>
      <c r="BU86" s="540"/>
      <c r="BV86" s="541"/>
      <c r="BW86" s="527"/>
      <c r="BX86" s="527"/>
      <c r="BY86" s="527"/>
      <c r="BZ86" s="527"/>
      <c r="CA86" s="527"/>
      <c r="CB86" s="527"/>
      <c r="CC86" s="527"/>
      <c r="CD86" s="527"/>
      <c r="CE86" s="527"/>
      <c r="CF86" s="527"/>
      <c r="CG86" s="527"/>
      <c r="CH86" s="527"/>
      <c r="CI86" s="527"/>
      <c r="CJ86" s="527"/>
      <c r="CK86" s="527"/>
      <c r="CL86" s="527"/>
      <c r="CM86" s="527"/>
      <c r="CN86" s="527"/>
      <c r="CO86" s="527"/>
      <c r="CP86" s="527"/>
      <c r="CQ86" s="527"/>
      <c r="CR86" s="527"/>
      <c r="CS86" s="527"/>
      <c r="CT86" s="527"/>
      <c r="CU86" s="527"/>
      <c r="CV86" s="523">
        <f t="shared" si="8"/>
        <v>0</v>
      </c>
      <c r="CW86" s="523"/>
      <c r="CX86" s="523"/>
      <c r="CY86" s="523"/>
      <c r="CZ86" s="523"/>
      <c r="DA86" s="523"/>
      <c r="DB86" s="523"/>
      <c r="DC86" s="523"/>
      <c r="DD86" s="523"/>
      <c r="DE86" s="524"/>
    </row>
    <row r="87" spans="1:109" s="2" customFormat="1" ht="23.25" customHeight="1">
      <c r="A87" s="528"/>
      <c r="B87" s="529"/>
      <c r="C87" s="529"/>
      <c r="D87" s="529"/>
      <c r="E87" s="529"/>
      <c r="F87" s="529"/>
      <c r="G87" s="529"/>
      <c r="H87" s="529"/>
      <c r="I87" s="529"/>
      <c r="J87" s="529"/>
      <c r="K87" s="529"/>
      <c r="L87" s="529"/>
      <c r="M87" s="529"/>
      <c r="N87" s="529"/>
      <c r="O87" s="529"/>
      <c r="P87" s="530"/>
      <c r="Q87" s="530"/>
      <c r="R87" s="530"/>
      <c r="S87" s="530"/>
      <c r="T87" s="530"/>
      <c r="U87" s="530"/>
      <c r="V87" s="530"/>
      <c r="W87" s="530"/>
      <c r="X87" s="530"/>
      <c r="Y87" s="530"/>
      <c r="Z87" s="530"/>
      <c r="AA87" s="530"/>
      <c r="AB87" s="530"/>
      <c r="AC87" s="530"/>
      <c r="AD87" s="531"/>
      <c r="AE87" s="531"/>
      <c r="AF87" s="531"/>
      <c r="AG87" s="532"/>
      <c r="AH87" s="532"/>
      <c r="AI87" s="532"/>
      <c r="AJ87" s="532"/>
      <c r="AK87" s="533"/>
      <c r="AL87" s="534"/>
      <c r="AM87" s="534"/>
      <c r="AN87" s="534"/>
      <c r="AO87" s="534"/>
      <c r="AP87" s="535"/>
      <c r="AQ87" s="523">
        <f t="shared" si="6"/>
        <v>0</v>
      </c>
      <c r="AR87" s="523"/>
      <c r="AS87" s="523"/>
      <c r="AT87" s="523"/>
      <c r="AU87" s="523"/>
      <c r="AV87" s="523"/>
      <c r="AW87" s="523"/>
      <c r="AX87" s="523"/>
      <c r="AY87" s="536"/>
      <c r="AZ87" s="537"/>
      <c r="BA87" s="537"/>
      <c r="BB87" s="537"/>
      <c r="BC87" s="537"/>
      <c r="BD87" s="537"/>
      <c r="BE87" s="537"/>
      <c r="BF87" s="538"/>
      <c r="BG87" s="527"/>
      <c r="BH87" s="527"/>
      <c r="BI87" s="527"/>
      <c r="BJ87" s="527"/>
      <c r="BK87" s="527"/>
      <c r="BL87" s="527"/>
      <c r="BM87" s="527"/>
      <c r="BN87" s="527"/>
      <c r="BO87" s="539">
        <f t="shared" si="7"/>
        <v>0</v>
      </c>
      <c r="BP87" s="540"/>
      <c r="BQ87" s="540"/>
      <c r="BR87" s="540"/>
      <c r="BS87" s="540"/>
      <c r="BT87" s="540"/>
      <c r="BU87" s="540"/>
      <c r="BV87" s="541"/>
      <c r="BW87" s="527"/>
      <c r="BX87" s="527"/>
      <c r="BY87" s="527"/>
      <c r="BZ87" s="527"/>
      <c r="CA87" s="527"/>
      <c r="CB87" s="527"/>
      <c r="CC87" s="527"/>
      <c r="CD87" s="527"/>
      <c r="CE87" s="527"/>
      <c r="CF87" s="527"/>
      <c r="CG87" s="527"/>
      <c r="CH87" s="527"/>
      <c r="CI87" s="527"/>
      <c r="CJ87" s="527"/>
      <c r="CK87" s="527"/>
      <c r="CL87" s="527"/>
      <c r="CM87" s="527"/>
      <c r="CN87" s="527"/>
      <c r="CO87" s="527"/>
      <c r="CP87" s="527"/>
      <c r="CQ87" s="527"/>
      <c r="CR87" s="527"/>
      <c r="CS87" s="527"/>
      <c r="CT87" s="527"/>
      <c r="CU87" s="527"/>
      <c r="CV87" s="523">
        <f t="shared" si="8"/>
        <v>0</v>
      </c>
      <c r="CW87" s="523"/>
      <c r="CX87" s="523"/>
      <c r="CY87" s="523"/>
      <c r="CZ87" s="523"/>
      <c r="DA87" s="523"/>
      <c r="DB87" s="523"/>
      <c r="DC87" s="523"/>
      <c r="DD87" s="523"/>
      <c r="DE87" s="524"/>
    </row>
    <row r="88" spans="1:109" s="2" customFormat="1" ht="23.25" customHeight="1">
      <c r="A88" s="528"/>
      <c r="B88" s="529"/>
      <c r="C88" s="529"/>
      <c r="D88" s="529"/>
      <c r="E88" s="529"/>
      <c r="F88" s="529"/>
      <c r="G88" s="529"/>
      <c r="H88" s="529"/>
      <c r="I88" s="529"/>
      <c r="J88" s="529"/>
      <c r="K88" s="529"/>
      <c r="L88" s="529"/>
      <c r="M88" s="529"/>
      <c r="N88" s="529"/>
      <c r="O88" s="529"/>
      <c r="P88" s="530"/>
      <c r="Q88" s="530"/>
      <c r="R88" s="530"/>
      <c r="S88" s="530"/>
      <c r="T88" s="530"/>
      <c r="U88" s="530"/>
      <c r="V88" s="530"/>
      <c r="W88" s="530"/>
      <c r="X88" s="530"/>
      <c r="Y88" s="530"/>
      <c r="Z88" s="530"/>
      <c r="AA88" s="530"/>
      <c r="AB88" s="530"/>
      <c r="AC88" s="530"/>
      <c r="AD88" s="531"/>
      <c r="AE88" s="531"/>
      <c r="AF88" s="531"/>
      <c r="AG88" s="532"/>
      <c r="AH88" s="532"/>
      <c r="AI88" s="532"/>
      <c r="AJ88" s="532"/>
      <c r="AK88" s="533"/>
      <c r="AL88" s="534"/>
      <c r="AM88" s="534"/>
      <c r="AN88" s="534"/>
      <c r="AO88" s="534"/>
      <c r="AP88" s="535"/>
      <c r="AQ88" s="523">
        <f t="shared" si="6"/>
        <v>0</v>
      </c>
      <c r="AR88" s="523"/>
      <c r="AS88" s="523"/>
      <c r="AT88" s="523"/>
      <c r="AU88" s="523"/>
      <c r="AV88" s="523"/>
      <c r="AW88" s="523"/>
      <c r="AX88" s="523"/>
      <c r="AY88" s="536"/>
      <c r="AZ88" s="537"/>
      <c r="BA88" s="537"/>
      <c r="BB88" s="537"/>
      <c r="BC88" s="537"/>
      <c r="BD88" s="537"/>
      <c r="BE88" s="537"/>
      <c r="BF88" s="538"/>
      <c r="BG88" s="527"/>
      <c r="BH88" s="527"/>
      <c r="BI88" s="527"/>
      <c r="BJ88" s="527"/>
      <c r="BK88" s="527"/>
      <c r="BL88" s="527"/>
      <c r="BM88" s="527"/>
      <c r="BN88" s="527"/>
      <c r="BO88" s="539">
        <f t="shared" si="7"/>
        <v>0</v>
      </c>
      <c r="BP88" s="540"/>
      <c r="BQ88" s="540"/>
      <c r="BR88" s="540"/>
      <c r="BS88" s="540"/>
      <c r="BT88" s="540"/>
      <c r="BU88" s="540"/>
      <c r="BV88" s="541"/>
      <c r="BW88" s="527"/>
      <c r="BX88" s="527"/>
      <c r="BY88" s="527"/>
      <c r="BZ88" s="527"/>
      <c r="CA88" s="527"/>
      <c r="CB88" s="527"/>
      <c r="CC88" s="527"/>
      <c r="CD88" s="527"/>
      <c r="CE88" s="527"/>
      <c r="CF88" s="527"/>
      <c r="CG88" s="527"/>
      <c r="CH88" s="527"/>
      <c r="CI88" s="527"/>
      <c r="CJ88" s="527"/>
      <c r="CK88" s="527"/>
      <c r="CL88" s="527"/>
      <c r="CM88" s="527"/>
      <c r="CN88" s="527"/>
      <c r="CO88" s="527"/>
      <c r="CP88" s="527"/>
      <c r="CQ88" s="527"/>
      <c r="CR88" s="527"/>
      <c r="CS88" s="527"/>
      <c r="CT88" s="527"/>
      <c r="CU88" s="527"/>
      <c r="CV88" s="523">
        <f t="shared" si="8"/>
        <v>0</v>
      </c>
      <c r="CW88" s="523"/>
      <c r="CX88" s="523"/>
      <c r="CY88" s="523"/>
      <c r="CZ88" s="523"/>
      <c r="DA88" s="523"/>
      <c r="DB88" s="523"/>
      <c r="DC88" s="523"/>
      <c r="DD88" s="523"/>
      <c r="DE88" s="524"/>
    </row>
    <row r="89" spans="1:109" s="2" customFormat="1" ht="23.25" customHeight="1">
      <c r="A89" s="528"/>
      <c r="B89" s="529"/>
      <c r="C89" s="529"/>
      <c r="D89" s="529"/>
      <c r="E89" s="529"/>
      <c r="F89" s="529"/>
      <c r="G89" s="529"/>
      <c r="H89" s="529"/>
      <c r="I89" s="529"/>
      <c r="J89" s="529"/>
      <c r="K89" s="529"/>
      <c r="L89" s="529"/>
      <c r="M89" s="529"/>
      <c r="N89" s="529"/>
      <c r="O89" s="529"/>
      <c r="P89" s="530"/>
      <c r="Q89" s="530"/>
      <c r="R89" s="530"/>
      <c r="S89" s="530"/>
      <c r="T89" s="530"/>
      <c r="U89" s="530"/>
      <c r="V89" s="530"/>
      <c r="W89" s="530"/>
      <c r="X89" s="530"/>
      <c r="Y89" s="530"/>
      <c r="Z89" s="530"/>
      <c r="AA89" s="530"/>
      <c r="AB89" s="530"/>
      <c r="AC89" s="530"/>
      <c r="AD89" s="531"/>
      <c r="AE89" s="531"/>
      <c r="AF89" s="531"/>
      <c r="AG89" s="532"/>
      <c r="AH89" s="532"/>
      <c r="AI89" s="532"/>
      <c r="AJ89" s="532"/>
      <c r="AK89" s="533"/>
      <c r="AL89" s="534"/>
      <c r="AM89" s="534"/>
      <c r="AN89" s="534"/>
      <c r="AO89" s="534"/>
      <c r="AP89" s="535"/>
      <c r="AQ89" s="523">
        <f t="shared" si="6"/>
        <v>0</v>
      </c>
      <c r="AR89" s="523"/>
      <c r="AS89" s="523"/>
      <c r="AT89" s="523"/>
      <c r="AU89" s="523"/>
      <c r="AV89" s="523"/>
      <c r="AW89" s="523"/>
      <c r="AX89" s="523"/>
      <c r="AY89" s="536"/>
      <c r="AZ89" s="537"/>
      <c r="BA89" s="537"/>
      <c r="BB89" s="537"/>
      <c r="BC89" s="537"/>
      <c r="BD89" s="537"/>
      <c r="BE89" s="537"/>
      <c r="BF89" s="538"/>
      <c r="BG89" s="527"/>
      <c r="BH89" s="527"/>
      <c r="BI89" s="527"/>
      <c r="BJ89" s="527"/>
      <c r="BK89" s="527"/>
      <c r="BL89" s="527"/>
      <c r="BM89" s="527"/>
      <c r="BN89" s="527"/>
      <c r="BO89" s="539">
        <f t="shared" si="7"/>
        <v>0</v>
      </c>
      <c r="BP89" s="540"/>
      <c r="BQ89" s="540"/>
      <c r="BR89" s="540"/>
      <c r="BS89" s="540"/>
      <c r="BT89" s="540"/>
      <c r="BU89" s="540"/>
      <c r="BV89" s="541"/>
      <c r="BW89" s="527"/>
      <c r="BX89" s="527"/>
      <c r="BY89" s="527"/>
      <c r="BZ89" s="527"/>
      <c r="CA89" s="527"/>
      <c r="CB89" s="527"/>
      <c r="CC89" s="527"/>
      <c r="CD89" s="527"/>
      <c r="CE89" s="527"/>
      <c r="CF89" s="527"/>
      <c r="CG89" s="527"/>
      <c r="CH89" s="527"/>
      <c r="CI89" s="527"/>
      <c r="CJ89" s="527"/>
      <c r="CK89" s="527"/>
      <c r="CL89" s="527"/>
      <c r="CM89" s="527"/>
      <c r="CN89" s="527"/>
      <c r="CO89" s="527"/>
      <c r="CP89" s="527"/>
      <c r="CQ89" s="527"/>
      <c r="CR89" s="527"/>
      <c r="CS89" s="527"/>
      <c r="CT89" s="527"/>
      <c r="CU89" s="527"/>
      <c r="CV89" s="523">
        <f t="shared" si="8"/>
        <v>0</v>
      </c>
      <c r="CW89" s="523"/>
      <c r="CX89" s="523"/>
      <c r="CY89" s="523"/>
      <c r="CZ89" s="523"/>
      <c r="DA89" s="523"/>
      <c r="DB89" s="523"/>
      <c r="DC89" s="523"/>
      <c r="DD89" s="523"/>
      <c r="DE89" s="524"/>
    </row>
    <row r="90" spans="1:109" s="2" customFormat="1" ht="23.25" customHeight="1">
      <c r="A90" s="528"/>
      <c r="B90" s="529"/>
      <c r="C90" s="529"/>
      <c r="D90" s="529"/>
      <c r="E90" s="529"/>
      <c r="F90" s="529"/>
      <c r="G90" s="529"/>
      <c r="H90" s="529"/>
      <c r="I90" s="529"/>
      <c r="J90" s="529"/>
      <c r="K90" s="529"/>
      <c r="L90" s="529"/>
      <c r="M90" s="529"/>
      <c r="N90" s="529"/>
      <c r="O90" s="529"/>
      <c r="P90" s="530"/>
      <c r="Q90" s="530"/>
      <c r="R90" s="530"/>
      <c r="S90" s="530"/>
      <c r="T90" s="530"/>
      <c r="U90" s="530"/>
      <c r="V90" s="530"/>
      <c r="W90" s="530"/>
      <c r="X90" s="530"/>
      <c r="Y90" s="530"/>
      <c r="Z90" s="530"/>
      <c r="AA90" s="530"/>
      <c r="AB90" s="530"/>
      <c r="AC90" s="530"/>
      <c r="AD90" s="531"/>
      <c r="AE90" s="531"/>
      <c r="AF90" s="531"/>
      <c r="AG90" s="532"/>
      <c r="AH90" s="532"/>
      <c r="AI90" s="532"/>
      <c r="AJ90" s="532"/>
      <c r="AK90" s="533"/>
      <c r="AL90" s="534"/>
      <c r="AM90" s="534"/>
      <c r="AN90" s="534"/>
      <c r="AO90" s="534"/>
      <c r="AP90" s="535"/>
      <c r="AQ90" s="523">
        <f t="shared" si="6"/>
        <v>0</v>
      </c>
      <c r="AR90" s="523"/>
      <c r="AS90" s="523"/>
      <c r="AT90" s="523"/>
      <c r="AU90" s="523"/>
      <c r="AV90" s="523"/>
      <c r="AW90" s="523"/>
      <c r="AX90" s="523"/>
      <c r="AY90" s="536"/>
      <c r="AZ90" s="537"/>
      <c r="BA90" s="537"/>
      <c r="BB90" s="537"/>
      <c r="BC90" s="537"/>
      <c r="BD90" s="537"/>
      <c r="BE90" s="537"/>
      <c r="BF90" s="538"/>
      <c r="BG90" s="527"/>
      <c r="BH90" s="527"/>
      <c r="BI90" s="527"/>
      <c r="BJ90" s="527"/>
      <c r="BK90" s="527"/>
      <c r="BL90" s="527"/>
      <c r="BM90" s="527"/>
      <c r="BN90" s="527"/>
      <c r="BO90" s="539">
        <f t="shared" si="7"/>
        <v>0</v>
      </c>
      <c r="BP90" s="540"/>
      <c r="BQ90" s="540"/>
      <c r="BR90" s="540"/>
      <c r="BS90" s="540"/>
      <c r="BT90" s="540"/>
      <c r="BU90" s="540"/>
      <c r="BV90" s="541"/>
      <c r="BW90" s="527"/>
      <c r="BX90" s="527"/>
      <c r="BY90" s="527"/>
      <c r="BZ90" s="527"/>
      <c r="CA90" s="527"/>
      <c r="CB90" s="527"/>
      <c r="CC90" s="527"/>
      <c r="CD90" s="527"/>
      <c r="CE90" s="527"/>
      <c r="CF90" s="527"/>
      <c r="CG90" s="527"/>
      <c r="CH90" s="527"/>
      <c r="CI90" s="527"/>
      <c r="CJ90" s="527"/>
      <c r="CK90" s="527"/>
      <c r="CL90" s="527"/>
      <c r="CM90" s="527"/>
      <c r="CN90" s="527"/>
      <c r="CO90" s="527"/>
      <c r="CP90" s="527"/>
      <c r="CQ90" s="527"/>
      <c r="CR90" s="527"/>
      <c r="CS90" s="527"/>
      <c r="CT90" s="527"/>
      <c r="CU90" s="527"/>
      <c r="CV90" s="523">
        <f t="shared" si="8"/>
        <v>0</v>
      </c>
      <c r="CW90" s="523"/>
      <c r="CX90" s="523"/>
      <c r="CY90" s="523"/>
      <c r="CZ90" s="523"/>
      <c r="DA90" s="523"/>
      <c r="DB90" s="523"/>
      <c r="DC90" s="523"/>
      <c r="DD90" s="523"/>
      <c r="DE90" s="524"/>
    </row>
    <row r="91" spans="1:109" s="2" customFormat="1" ht="23.25" customHeight="1">
      <c r="A91" s="528"/>
      <c r="B91" s="529"/>
      <c r="C91" s="529"/>
      <c r="D91" s="529"/>
      <c r="E91" s="529"/>
      <c r="F91" s="529"/>
      <c r="G91" s="529"/>
      <c r="H91" s="529"/>
      <c r="I91" s="529"/>
      <c r="J91" s="529"/>
      <c r="K91" s="529"/>
      <c r="L91" s="529"/>
      <c r="M91" s="529"/>
      <c r="N91" s="529"/>
      <c r="O91" s="529"/>
      <c r="P91" s="530"/>
      <c r="Q91" s="530"/>
      <c r="R91" s="530"/>
      <c r="S91" s="530"/>
      <c r="T91" s="530"/>
      <c r="U91" s="530"/>
      <c r="V91" s="530"/>
      <c r="W91" s="530"/>
      <c r="X91" s="530"/>
      <c r="Y91" s="530"/>
      <c r="Z91" s="530"/>
      <c r="AA91" s="530"/>
      <c r="AB91" s="530"/>
      <c r="AC91" s="530"/>
      <c r="AD91" s="531"/>
      <c r="AE91" s="531"/>
      <c r="AF91" s="531"/>
      <c r="AG91" s="532"/>
      <c r="AH91" s="532"/>
      <c r="AI91" s="532"/>
      <c r="AJ91" s="532"/>
      <c r="AK91" s="533"/>
      <c r="AL91" s="534"/>
      <c r="AM91" s="534"/>
      <c r="AN91" s="534"/>
      <c r="AO91" s="534"/>
      <c r="AP91" s="535"/>
      <c r="AQ91" s="523">
        <f t="shared" si="6"/>
        <v>0</v>
      </c>
      <c r="AR91" s="523"/>
      <c r="AS91" s="523"/>
      <c r="AT91" s="523"/>
      <c r="AU91" s="523"/>
      <c r="AV91" s="523"/>
      <c r="AW91" s="523"/>
      <c r="AX91" s="523"/>
      <c r="AY91" s="536"/>
      <c r="AZ91" s="537"/>
      <c r="BA91" s="537"/>
      <c r="BB91" s="537"/>
      <c r="BC91" s="537"/>
      <c r="BD91" s="537"/>
      <c r="BE91" s="537"/>
      <c r="BF91" s="538"/>
      <c r="BG91" s="527"/>
      <c r="BH91" s="527"/>
      <c r="BI91" s="527"/>
      <c r="BJ91" s="527"/>
      <c r="BK91" s="527"/>
      <c r="BL91" s="527"/>
      <c r="BM91" s="527"/>
      <c r="BN91" s="527"/>
      <c r="BO91" s="539">
        <f t="shared" si="7"/>
        <v>0</v>
      </c>
      <c r="BP91" s="540"/>
      <c r="BQ91" s="540"/>
      <c r="BR91" s="540"/>
      <c r="BS91" s="540"/>
      <c r="BT91" s="540"/>
      <c r="BU91" s="540"/>
      <c r="BV91" s="541"/>
      <c r="BW91" s="527"/>
      <c r="BX91" s="527"/>
      <c r="BY91" s="527"/>
      <c r="BZ91" s="527"/>
      <c r="CA91" s="527"/>
      <c r="CB91" s="527"/>
      <c r="CC91" s="527"/>
      <c r="CD91" s="527"/>
      <c r="CE91" s="527"/>
      <c r="CF91" s="527"/>
      <c r="CG91" s="527"/>
      <c r="CH91" s="527"/>
      <c r="CI91" s="527"/>
      <c r="CJ91" s="527"/>
      <c r="CK91" s="527"/>
      <c r="CL91" s="527"/>
      <c r="CM91" s="527"/>
      <c r="CN91" s="527"/>
      <c r="CO91" s="527"/>
      <c r="CP91" s="527"/>
      <c r="CQ91" s="527"/>
      <c r="CR91" s="527"/>
      <c r="CS91" s="527"/>
      <c r="CT91" s="527"/>
      <c r="CU91" s="527"/>
      <c r="CV91" s="523">
        <f t="shared" si="8"/>
        <v>0</v>
      </c>
      <c r="CW91" s="523"/>
      <c r="CX91" s="523"/>
      <c r="CY91" s="523"/>
      <c r="CZ91" s="523"/>
      <c r="DA91" s="523"/>
      <c r="DB91" s="523"/>
      <c r="DC91" s="523"/>
      <c r="DD91" s="523"/>
      <c r="DE91" s="524"/>
    </row>
    <row r="92" spans="1:109" s="2" customFormat="1" ht="23.25" customHeight="1">
      <c r="A92" s="528"/>
      <c r="B92" s="529"/>
      <c r="C92" s="529"/>
      <c r="D92" s="529"/>
      <c r="E92" s="529"/>
      <c r="F92" s="529"/>
      <c r="G92" s="529"/>
      <c r="H92" s="529"/>
      <c r="I92" s="529"/>
      <c r="J92" s="529"/>
      <c r="K92" s="529"/>
      <c r="L92" s="529"/>
      <c r="M92" s="529"/>
      <c r="N92" s="529"/>
      <c r="O92" s="529"/>
      <c r="P92" s="530"/>
      <c r="Q92" s="530"/>
      <c r="R92" s="530"/>
      <c r="S92" s="530"/>
      <c r="T92" s="530"/>
      <c r="U92" s="530"/>
      <c r="V92" s="530"/>
      <c r="W92" s="530"/>
      <c r="X92" s="530"/>
      <c r="Y92" s="530"/>
      <c r="Z92" s="530"/>
      <c r="AA92" s="530"/>
      <c r="AB92" s="530"/>
      <c r="AC92" s="530"/>
      <c r="AD92" s="531"/>
      <c r="AE92" s="531"/>
      <c r="AF92" s="531"/>
      <c r="AG92" s="532"/>
      <c r="AH92" s="532"/>
      <c r="AI92" s="532"/>
      <c r="AJ92" s="532"/>
      <c r="AK92" s="533"/>
      <c r="AL92" s="534"/>
      <c r="AM92" s="534"/>
      <c r="AN92" s="534"/>
      <c r="AO92" s="534"/>
      <c r="AP92" s="535"/>
      <c r="AQ92" s="523">
        <f t="shared" si="6"/>
        <v>0</v>
      </c>
      <c r="AR92" s="523"/>
      <c r="AS92" s="523"/>
      <c r="AT92" s="523"/>
      <c r="AU92" s="523"/>
      <c r="AV92" s="523"/>
      <c r="AW92" s="523"/>
      <c r="AX92" s="523"/>
      <c r="AY92" s="536"/>
      <c r="AZ92" s="537"/>
      <c r="BA92" s="537"/>
      <c r="BB92" s="537"/>
      <c r="BC92" s="537"/>
      <c r="BD92" s="537"/>
      <c r="BE92" s="537"/>
      <c r="BF92" s="538"/>
      <c r="BG92" s="527"/>
      <c r="BH92" s="527"/>
      <c r="BI92" s="527"/>
      <c r="BJ92" s="527"/>
      <c r="BK92" s="527"/>
      <c r="BL92" s="527"/>
      <c r="BM92" s="527"/>
      <c r="BN92" s="527"/>
      <c r="BO92" s="539">
        <f t="shared" si="7"/>
        <v>0</v>
      </c>
      <c r="BP92" s="540"/>
      <c r="BQ92" s="540"/>
      <c r="BR92" s="540"/>
      <c r="BS92" s="540"/>
      <c r="BT92" s="540"/>
      <c r="BU92" s="540"/>
      <c r="BV92" s="541"/>
      <c r="BW92" s="527"/>
      <c r="BX92" s="527"/>
      <c r="BY92" s="527"/>
      <c r="BZ92" s="527"/>
      <c r="CA92" s="527"/>
      <c r="CB92" s="527"/>
      <c r="CC92" s="527"/>
      <c r="CD92" s="527"/>
      <c r="CE92" s="527"/>
      <c r="CF92" s="527"/>
      <c r="CG92" s="527"/>
      <c r="CH92" s="527"/>
      <c r="CI92" s="527"/>
      <c r="CJ92" s="527"/>
      <c r="CK92" s="527"/>
      <c r="CL92" s="527"/>
      <c r="CM92" s="527"/>
      <c r="CN92" s="527"/>
      <c r="CO92" s="527"/>
      <c r="CP92" s="527"/>
      <c r="CQ92" s="527"/>
      <c r="CR92" s="527"/>
      <c r="CS92" s="527"/>
      <c r="CT92" s="527"/>
      <c r="CU92" s="527"/>
      <c r="CV92" s="523">
        <f t="shared" si="8"/>
        <v>0</v>
      </c>
      <c r="CW92" s="523"/>
      <c r="CX92" s="523"/>
      <c r="CY92" s="523"/>
      <c r="CZ92" s="523"/>
      <c r="DA92" s="523"/>
      <c r="DB92" s="523"/>
      <c r="DC92" s="523"/>
      <c r="DD92" s="523"/>
      <c r="DE92" s="524"/>
    </row>
    <row r="93" spans="1:109" s="2" customFormat="1" ht="23.25" customHeight="1">
      <c r="A93" s="528"/>
      <c r="B93" s="529"/>
      <c r="C93" s="529"/>
      <c r="D93" s="529"/>
      <c r="E93" s="529"/>
      <c r="F93" s="529"/>
      <c r="G93" s="529"/>
      <c r="H93" s="529"/>
      <c r="I93" s="529"/>
      <c r="J93" s="529"/>
      <c r="K93" s="529"/>
      <c r="L93" s="529"/>
      <c r="M93" s="529"/>
      <c r="N93" s="529"/>
      <c r="O93" s="529"/>
      <c r="P93" s="530"/>
      <c r="Q93" s="530"/>
      <c r="R93" s="530"/>
      <c r="S93" s="530"/>
      <c r="T93" s="530"/>
      <c r="U93" s="530"/>
      <c r="V93" s="530"/>
      <c r="W93" s="530"/>
      <c r="X93" s="530"/>
      <c r="Y93" s="530"/>
      <c r="Z93" s="530"/>
      <c r="AA93" s="530"/>
      <c r="AB93" s="530"/>
      <c r="AC93" s="530"/>
      <c r="AD93" s="531"/>
      <c r="AE93" s="531"/>
      <c r="AF93" s="531"/>
      <c r="AG93" s="532"/>
      <c r="AH93" s="532"/>
      <c r="AI93" s="532"/>
      <c r="AJ93" s="532"/>
      <c r="AK93" s="533"/>
      <c r="AL93" s="534"/>
      <c r="AM93" s="534"/>
      <c r="AN93" s="534"/>
      <c r="AO93" s="534"/>
      <c r="AP93" s="535"/>
      <c r="AQ93" s="523">
        <f t="shared" si="6"/>
        <v>0</v>
      </c>
      <c r="AR93" s="523"/>
      <c r="AS93" s="523"/>
      <c r="AT93" s="523"/>
      <c r="AU93" s="523"/>
      <c r="AV93" s="523"/>
      <c r="AW93" s="523"/>
      <c r="AX93" s="523"/>
      <c r="AY93" s="536"/>
      <c r="AZ93" s="537"/>
      <c r="BA93" s="537"/>
      <c r="BB93" s="537"/>
      <c r="BC93" s="537"/>
      <c r="BD93" s="537"/>
      <c r="BE93" s="537"/>
      <c r="BF93" s="538"/>
      <c r="BG93" s="527"/>
      <c r="BH93" s="527"/>
      <c r="BI93" s="527"/>
      <c r="BJ93" s="527"/>
      <c r="BK93" s="527"/>
      <c r="BL93" s="527"/>
      <c r="BM93" s="527"/>
      <c r="BN93" s="527"/>
      <c r="BO93" s="539">
        <f t="shared" si="7"/>
        <v>0</v>
      </c>
      <c r="BP93" s="540"/>
      <c r="BQ93" s="540"/>
      <c r="BR93" s="540"/>
      <c r="BS93" s="540"/>
      <c r="BT93" s="540"/>
      <c r="BU93" s="540"/>
      <c r="BV93" s="541"/>
      <c r="BW93" s="527"/>
      <c r="BX93" s="527"/>
      <c r="BY93" s="527"/>
      <c r="BZ93" s="527"/>
      <c r="CA93" s="527"/>
      <c r="CB93" s="527"/>
      <c r="CC93" s="527"/>
      <c r="CD93" s="527"/>
      <c r="CE93" s="527"/>
      <c r="CF93" s="527"/>
      <c r="CG93" s="527"/>
      <c r="CH93" s="527"/>
      <c r="CI93" s="527"/>
      <c r="CJ93" s="527"/>
      <c r="CK93" s="527"/>
      <c r="CL93" s="527"/>
      <c r="CM93" s="527"/>
      <c r="CN93" s="527"/>
      <c r="CO93" s="527"/>
      <c r="CP93" s="527"/>
      <c r="CQ93" s="527"/>
      <c r="CR93" s="527"/>
      <c r="CS93" s="527"/>
      <c r="CT93" s="527"/>
      <c r="CU93" s="527"/>
      <c r="CV93" s="523">
        <f t="shared" si="8"/>
        <v>0</v>
      </c>
      <c r="CW93" s="523"/>
      <c r="CX93" s="523"/>
      <c r="CY93" s="523"/>
      <c r="CZ93" s="523"/>
      <c r="DA93" s="523"/>
      <c r="DB93" s="523"/>
      <c r="DC93" s="523"/>
      <c r="DD93" s="523"/>
      <c r="DE93" s="524"/>
    </row>
    <row r="94" spans="1:109" s="2" customFormat="1" ht="23.25" customHeight="1">
      <c r="A94" s="528"/>
      <c r="B94" s="529"/>
      <c r="C94" s="529"/>
      <c r="D94" s="529"/>
      <c r="E94" s="529"/>
      <c r="F94" s="529"/>
      <c r="G94" s="529"/>
      <c r="H94" s="529"/>
      <c r="I94" s="529"/>
      <c r="J94" s="529"/>
      <c r="K94" s="529"/>
      <c r="L94" s="529"/>
      <c r="M94" s="529"/>
      <c r="N94" s="529"/>
      <c r="O94" s="529"/>
      <c r="P94" s="530"/>
      <c r="Q94" s="530"/>
      <c r="R94" s="530"/>
      <c r="S94" s="530"/>
      <c r="T94" s="530"/>
      <c r="U94" s="530"/>
      <c r="V94" s="530"/>
      <c r="W94" s="530"/>
      <c r="X94" s="530"/>
      <c r="Y94" s="530"/>
      <c r="Z94" s="530"/>
      <c r="AA94" s="530"/>
      <c r="AB94" s="530"/>
      <c r="AC94" s="530"/>
      <c r="AD94" s="531"/>
      <c r="AE94" s="531"/>
      <c r="AF94" s="531"/>
      <c r="AG94" s="532"/>
      <c r="AH94" s="532"/>
      <c r="AI94" s="532"/>
      <c r="AJ94" s="532"/>
      <c r="AK94" s="533"/>
      <c r="AL94" s="534"/>
      <c r="AM94" s="534"/>
      <c r="AN94" s="534"/>
      <c r="AO94" s="534"/>
      <c r="AP94" s="535"/>
      <c r="AQ94" s="523">
        <f t="shared" si="6"/>
        <v>0</v>
      </c>
      <c r="AR94" s="523"/>
      <c r="AS94" s="523"/>
      <c r="AT94" s="523"/>
      <c r="AU94" s="523"/>
      <c r="AV94" s="523"/>
      <c r="AW94" s="523"/>
      <c r="AX94" s="523"/>
      <c r="AY94" s="536"/>
      <c r="AZ94" s="537"/>
      <c r="BA94" s="537"/>
      <c r="BB94" s="537"/>
      <c r="BC94" s="537"/>
      <c r="BD94" s="537"/>
      <c r="BE94" s="537"/>
      <c r="BF94" s="538"/>
      <c r="BG94" s="527"/>
      <c r="BH94" s="527"/>
      <c r="BI94" s="527"/>
      <c r="BJ94" s="527"/>
      <c r="BK94" s="527"/>
      <c r="BL94" s="527"/>
      <c r="BM94" s="527"/>
      <c r="BN94" s="527"/>
      <c r="BO94" s="539">
        <f t="shared" si="7"/>
        <v>0</v>
      </c>
      <c r="BP94" s="540"/>
      <c r="BQ94" s="540"/>
      <c r="BR94" s="540"/>
      <c r="BS94" s="540"/>
      <c r="BT94" s="540"/>
      <c r="BU94" s="540"/>
      <c r="BV94" s="541"/>
      <c r="BW94" s="527"/>
      <c r="BX94" s="527"/>
      <c r="BY94" s="527"/>
      <c r="BZ94" s="527"/>
      <c r="CA94" s="527"/>
      <c r="CB94" s="527"/>
      <c r="CC94" s="527"/>
      <c r="CD94" s="527"/>
      <c r="CE94" s="527"/>
      <c r="CF94" s="527"/>
      <c r="CG94" s="527"/>
      <c r="CH94" s="527"/>
      <c r="CI94" s="527"/>
      <c r="CJ94" s="527"/>
      <c r="CK94" s="527"/>
      <c r="CL94" s="527"/>
      <c r="CM94" s="527"/>
      <c r="CN94" s="527"/>
      <c r="CO94" s="527"/>
      <c r="CP94" s="527"/>
      <c r="CQ94" s="527"/>
      <c r="CR94" s="527"/>
      <c r="CS94" s="527"/>
      <c r="CT94" s="527"/>
      <c r="CU94" s="527"/>
      <c r="CV94" s="523">
        <f t="shared" si="8"/>
        <v>0</v>
      </c>
      <c r="CW94" s="523"/>
      <c r="CX94" s="523"/>
      <c r="CY94" s="523"/>
      <c r="CZ94" s="523"/>
      <c r="DA94" s="523"/>
      <c r="DB94" s="523"/>
      <c r="DC94" s="523"/>
      <c r="DD94" s="523"/>
      <c r="DE94" s="524"/>
    </row>
    <row r="95" spans="1:109" s="2" customFormat="1" ht="23.25" customHeight="1">
      <c r="A95" s="528"/>
      <c r="B95" s="529"/>
      <c r="C95" s="529"/>
      <c r="D95" s="529"/>
      <c r="E95" s="529"/>
      <c r="F95" s="529"/>
      <c r="G95" s="529"/>
      <c r="H95" s="529"/>
      <c r="I95" s="529"/>
      <c r="J95" s="529"/>
      <c r="K95" s="529"/>
      <c r="L95" s="529"/>
      <c r="M95" s="529"/>
      <c r="N95" s="529"/>
      <c r="O95" s="529"/>
      <c r="P95" s="530"/>
      <c r="Q95" s="530"/>
      <c r="R95" s="530"/>
      <c r="S95" s="530"/>
      <c r="T95" s="530"/>
      <c r="U95" s="530"/>
      <c r="V95" s="530"/>
      <c r="W95" s="530"/>
      <c r="X95" s="530"/>
      <c r="Y95" s="530"/>
      <c r="Z95" s="530"/>
      <c r="AA95" s="530"/>
      <c r="AB95" s="530"/>
      <c r="AC95" s="530"/>
      <c r="AD95" s="531"/>
      <c r="AE95" s="531"/>
      <c r="AF95" s="531"/>
      <c r="AG95" s="532"/>
      <c r="AH95" s="532"/>
      <c r="AI95" s="532"/>
      <c r="AJ95" s="532"/>
      <c r="AK95" s="533"/>
      <c r="AL95" s="534"/>
      <c r="AM95" s="534"/>
      <c r="AN95" s="534"/>
      <c r="AO95" s="534"/>
      <c r="AP95" s="535"/>
      <c r="AQ95" s="523">
        <f t="shared" si="3"/>
        <v>0</v>
      </c>
      <c r="AR95" s="523"/>
      <c r="AS95" s="523"/>
      <c r="AT95" s="523"/>
      <c r="AU95" s="523"/>
      <c r="AV95" s="523"/>
      <c r="AW95" s="523"/>
      <c r="AX95" s="523"/>
      <c r="AY95" s="536"/>
      <c r="AZ95" s="537"/>
      <c r="BA95" s="537"/>
      <c r="BB95" s="537"/>
      <c r="BC95" s="537"/>
      <c r="BD95" s="537"/>
      <c r="BE95" s="537"/>
      <c r="BF95" s="538"/>
      <c r="BG95" s="527"/>
      <c r="BH95" s="527"/>
      <c r="BI95" s="527"/>
      <c r="BJ95" s="527"/>
      <c r="BK95" s="527"/>
      <c r="BL95" s="527"/>
      <c r="BM95" s="527"/>
      <c r="BN95" s="527"/>
      <c r="BO95" s="539">
        <f t="shared" si="4"/>
        <v>0</v>
      </c>
      <c r="BP95" s="540"/>
      <c r="BQ95" s="540"/>
      <c r="BR95" s="540"/>
      <c r="BS95" s="540"/>
      <c r="BT95" s="540"/>
      <c r="BU95" s="540"/>
      <c r="BV95" s="541"/>
      <c r="BW95" s="527"/>
      <c r="BX95" s="527"/>
      <c r="BY95" s="527"/>
      <c r="BZ95" s="527"/>
      <c r="CA95" s="527"/>
      <c r="CB95" s="527"/>
      <c r="CC95" s="527"/>
      <c r="CD95" s="527"/>
      <c r="CE95" s="527"/>
      <c r="CF95" s="527"/>
      <c r="CG95" s="527"/>
      <c r="CH95" s="527"/>
      <c r="CI95" s="527"/>
      <c r="CJ95" s="527"/>
      <c r="CK95" s="527"/>
      <c r="CL95" s="527"/>
      <c r="CM95" s="527"/>
      <c r="CN95" s="527"/>
      <c r="CO95" s="527"/>
      <c r="CP95" s="527"/>
      <c r="CQ95" s="527"/>
      <c r="CR95" s="527"/>
      <c r="CS95" s="527"/>
      <c r="CT95" s="527"/>
      <c r="CU95" s="527"/>
      <c r="CV95" s="523">
        <f t="shared" si="5"/>
        <v>0</v>
      </c>
      <c r="CW95" s="523"/>
      <c r="CX95" s="523"/>
      <c r="CY95" s="523"/>
      <c r="CZ95" s="523"/>
      <c r="DA95" s="523"/>
      <c r="DB95" s="523"/>
      <c r="DC95" s="523"/>
      <c r="DD95" s="523"/>
      <c r="DE95" s="524"/>
    </row>
    <row r="96" spans="1:109" s="2" customFormat="1" ht="23.25" customHeight="1">
      <c r="A96" s="528"/>
      <c r="B96" s="529"/>
      <c r="C96" s="529"/>
      <c r="D96" s="529"/>
      <c r="E96" s="529"/>
      <c r="F96" s="529"/>
      <c r="G96" s="529"/>
      <c r="H96" s="529"/>
      <c r="I96" s="529"/>
      <c r="J96" s="529"/>
      <c r="K96" s="529"/>
      <c r="L96" s="529"/>
      <c r="M96" s="529"/>
      <c r="N96" s="529"/>
      <c r="O96" s="529"/>
      <c r="P96" s="530"/>
      <c r="Q96" s="530"/>
      <c r="R96" s="530"/>
      <c r="S96" s="530"/>
      <c r="T96" s="530"/>
      <c r="U96" s="530"/>
      <c r="V96" s="530"/>
      <c r="W96" s="530"/>
      <c r="X96" s="530"/>
      <c r="Y96" s="530"/>
      <c r="Z96" s="530"/>
      <c r="AA96" s="530"/>
      <c r="AB96" s="530"/>
      <c r="AC96" s="530"/>
      <c r="AD96" s="531"/>
      <c r="AE96" s="531"/>
      <c r="AF96" s="531"/>
      <c r="AG96" s="532"/>
      <c r="AH96" s="532"/>
      <c r="AI96" s="532"/>
      <c r="AJ96" s="532"/>
      <c r="AK96" s="533"/>
      <c r="AL96" s="534"/>
      <c r="AM96" s="534"/>
      <c r="AN96" s="534"/>
      <c r="AO96" s="534"/>
      <c r="AP96" s="535"/>
      <c r="AQ96" s="523">
        <f t="shared" si="3"/>
        <v>0</v>
      </c>
      <c r="AR96" s="523"/>
      <c r="AS96" s="523"/>
      <c r="AT96" s="523"/>
      <c r="AU96" s="523"/>
      <c r="AV96" s="523"/>
      <c r="AW96" s="523"/>
      <c r="AX96" s="523"/>
      <c r="AY96" s="536"/>
      <c r="AZ96" s="537"/>
      <c r="BA96" s="537"/>
      <c r="BB96" s="537"/>
      <c r="BC96" s="537"/>
      <c r="BD96" s="537"/>
      <c r="BE96" s="537"/>
      <c r="BF96" s="538"/>
      <c r="BG96" s="527"/>
      <c r="BH96" s="527"/>
      <c r="BI96" s="527"/>
      <c r="BJ96" s="527"/>
      <c r="BK96" s="527"/>
      <c r="BL96" s="527"/>
      <c r="BM96" s="527"/>
      <c r="BN96" s="527"/>
      <c r="BO96" s="539">
        <f t="shared" si="4"/>
        <v>0</v>
      </c>
      <c r="BP96" s="540"/>
      <c r="BQ96" s="540"/>
      <c r="BR96" s="540"/>
      <c r="BS96" s="540"/>
      <c r="BT96" s="540"/>
      <c r="BU96" s="540"/>
      <c r="BV96" s="541"/>
      <c r="BW96" s="527"/>
      <c r="BX96" s="527"/>
      <c r="BY96" s="527"/>
      <c r="BZ96" s="527"/>
      <c r="CA96" s="527"/>
      <c r="CB96" s="527"/>
      <c r="CC96" s="527"/>
      <c r="CD96" s="527"/>
      <c r="CE96" s="527"/>
      <c r="CF96" s="527"/>
      <c r="CG96" s="527"/>
      <c r="CH96" s="527"/>
      <c r="CI96" s="527"/>
      <c r="CJ96" s="527"/>
      <c r="CK96" s="527"/>
      <c r="CL96" s="527"/>
      <c r="CM96" s="527"/>
      <c r="CN96" s="527"/>
      <c r="CO96" s="527"/>
      <c r="CP96" s="527"/>
      <c r="CQ96" s="527"/>
      <c r="CR96" s="527"/>
      <c r="CS96" s="527"/>
      <c r="CT96" s="527"/>
      <c r="CU96" s="527"/>
      <c r="CV96" s="523">
        <f t="shared" si="5"/>
        <v>0</v>
      </c>
      <c r="CW96" s="523"/>
      <c r="CX96" s="523"/>
      <c r="CY96" s="523"/>
      <c r="CZ96" s="523"/>
      <c r="DA96" s="523"/>
      <c r="DB96" s="523"/>
      <c r="DC96" s="523"/>
      <c r="DD96" s="523"/>
      <c r="DE96" s="524"/>
    </row>
    <row r="97" spans="1:110" s="2" customFormat="1" ht="23.25" customHeight="1">
      <c r="A97" s="579"/>
      <c r="B97" s="580"/>
      <c r="C97" s="580"/>
      <c r="D97" s="580"/>
      <c r="E97" s="580"/>
      <c r="F97" s="580"/>
      <c r="G97" s="580"/>
      <c r="H97" s="580"/>
      <c r="I97" s="580"/>
      <c r="J97" s="580"/>
      <c r="K97" s="580"/>
      <c r="L97" s="580"/>
      <c r="M97" s="580"/>
      <c r="N97" s="580"/>
      <c r="O97" s="581"/>
      <c r="P97" s="530"/>
      <c r="Q97" s="530"/>
      <c r="R97" s="530"/>
      <c r="S97" s="530"/>
      <c r="T97" s="530"/>
      <c r="U97" s="530"/>
      <c r="V97" s="530"/>
      <c r="W97" s="530"/>
      <c r="X97" s="530"/>
      <c r="Y97" s="530"/>
      <c r="Z97" s="530"/>
      <c r="AA97" s="530"/>
      <c r="AB97" s="530"/>
      <c r="AC97" s="530"/>
      <c r="AD97" s="531"/>
      <c r="AE97" s="531"/>
      <c r="AF97" s="531"/>
      <c r="AG97" s="532"/>
      <c r="AH97" s="532"/>
      <c r="AI97" s="532"/>
      <c r="AJ97" s="532"/>
      <c r="AK97" s="533"/>
      <c r="AL97" s="534"/>
      <c r="AM97" s="534"/>
      <c r="AN97" s="534"/>
      <c r="AO97" s="534"/>
      <c r="AP97" s="535"/>
      <c r="AQ97" s="523">
        <f t="shared" si="3"/>
        <v>0</v>
      </c>
      <c r="AR97" s="523"/>
      <c r="AS97" s="523"/>
      <c r="AT97" s="523"/>
      <c r="AU97" s="523"/>
      <c r="AV97" s="523"/>
      <c r="AW97" s="523"/>
      <c r="AX97" s="523"/>
      <c r="AY97" s="536"/>
      <c r="AZ97" s="537"/>
      <c r="BA97" s="537"/>
      <c r="BB97" s="537"/>
      <c r="BC97" s="537"/>
      <c r="BD97" s="537"/>
      <c r="BE97" s="537"/>
      <c r="BF97" s="538"/>
      <c r="BG97" s="527"/>
      <c r="BH97" s="527"/>
      <c r="BI97" s="527"/>
      <c r="BJ97" s="527"/>
      <c r="BK97" s="527"/>
      <c r="BL97" s="527"/>
      <c r="BM97" s="527"/>
      <c r="BN97" s="527"/>
      <c r="BO97" s="539">
        <f t="shared" si="4"/>
        <v>0</v>
      </c>
      <c r="BP97" s="540"/>
      <c r="BQ97" s="540"/>
      <c r="BR97" s="540"/>
      <c r="BS97" s="540"/>
      <c r="BT97" s="540"/>
      <c r="BU97" s="540"/>
      <c r="BV97" s="541"/>
      <c r="BW97" s="527"/>
      <c r="BX97" s="527"/>
      <c r="BY97" s="527"/>
      <c r="BZ97" s="527"/>
      <c r="CA97" s="527"/>
      <c r="CB97" s="527"/>
      <c r="CC97" s="527"/>
      <c r="CD97" s="527"/>
      <c r="CE97" s="527"/>
      <c r="CF97" s="527"/>
      <c r="CG97" s="527"/>
      <c r="CH97" s="527"/>
      <c r="CI97" s="527"/>
      <c r="CJ97" s="527"/>
      <c r="CK97" s="527"/>
      <c r="CL97" s="527"/>
      <c r="CM97" s="527"/>
      <c r="CN97" s="527"/>
      <c r="CO97" s="527"/>
      <c r="CP97" s="527"/>
      <c r="CQ97" s="527"/>
      <c r="CR97" s="527"/>
      <c r="CS97" s="527"/>
      <c r="CT97" s="527"/>
      <c r="CU97" s="527"/>
      <c r="CV97" s="523">
        <f t="shared" si="5"/>
        <v>0</v>
      </c>
      <c r="CW97" s="523"/>
      <c r="CX97" s="523"/>
      <c r="CY97" s="523"/>
      <c r="CZ97" s="523"/>
      <c r="DA97" s="523"/>
      <c r="DB97" s="523"/>
      <c r="DC97" s="523"/>
      <c r="DD97" s="523"/>
      <c r="DE97" s="524"/>
    </row>
    <row r="98" spans="1:110" s="2" customFormat="1" ht="23.25" customHeight="1">
      <c r="A98" s="528"/>
      <c r="B98" s="529"/>
      <c r="C98" s="529"/>
      <c r="D98" s="529"/>
      <c r="E98" s="529"/>
      <c r="F98" s="529"/>
      <c r="G98" s="529"/>
      <c r="H98" s="529"/>
      <c r="I98" s="529"/>
      <c r="J98" s="529"/>
      <c r="K98" s="529"/>
      <c r="L98" s="529"/>
      <c r="M98" s="529"/>
      <c r="N98" s="529"/>
      <c r="O98" s="529"/>
      <c r="P98" s="530"/>
      <c r="Q98" s="530"/>
      <c r="R98" s="530"/>
      <c r="S98" s="530"/>
      <c r="T98" s="530"/>
      <c r="U98" s="530"/>
      <c r="V98" s="530"/>
      <c r="W98" s="530"/>
      <c r="X98" s="530"/>
      <c r="Y98" s="530"/>
      <c r="Z98" s="530"/>
      <c r="AA98" s="530"/>
      <c r="AB98" s="530"/>
      <c r="AC98" s="530"/>
      <c r="AD98" s="531"/>
      <c r="AE98" s="531"/>
      <c r="AF98" s="531"/>
      <c r="AG98" s="532"/>
      <c r="AH98" s="532"/>
      <c r="AI98" s="532"/>
      <c r="AJ98" s="532"/>
      <c r="AK98" s="533"/>
      <c r="AL98" s="534"/>
      <c r="AM98" s="534"/>
      <c r="AN98" s="534"/>
      <c r="AO98" s="534"/>
      <c r="AP98" s="535"/>
      <c r="AQ98" s="523">
        <f t="shared" si="3"/>
        <v>0</v>
      </c>
      <c r="AR98" s="523"/>
      <c r="AS98" s="523"/>
      <c r="AT98" s="523"/>
      <c r="AU98" s="523"/>
      <c r="AV98" s="523"/>
      <c r="AW98" s="523"/>
      <c r="AX98" s="523"/>
      <c r="AY98" s="536"/>
      <c r="AZ98" s="537"/>
      <c r="BA98" s="537"/>
      <c r="BB98" s="537"/>
      <c r="BC98" s="537"/>
      <c r="BD98" s="537"/>
      <c r="BE98" s="537"/>
      <c r="BF98" s="538"/>
      <c r="BG98" s="527"/>
      <c r="BH98" s="527"/>
      <c r="BI98" s="527"/>
      <c r="BJ98" s="527"/>
      <c r="BK98" s="527"/>
      <c r="BL98" s="527"/>
      <c r="BM98" s="527"/>
      <c r="BN98" s="527"/>
      <c r="BO98" s="539">
        <f t="shared" si="4"/>
        <v>0</v>
      </c>
      <c r="BP98" s="540"/>
      <c r="BQ98" s="540"/>
      <c r="BR98" s="540"/>
      <c r="BS98" s="540"/>
      <c r="BT98" s="540"/>
      <c r="BU98" s="540"/>
      <c r="BV98" s="541"/>
      <c r="BW98" s="527"/>
      <c r="BX98" s="527"/>
      <c r="BY98" s="527"/>
      <c r="BZ98" s="527"/>
      <c r="CA98" s="527"/>
      <c r="CB98" s="527"/>
      <c r="CC98" s="527"/>
      <c r="CD98" s="527"/>
      <c r="CE98" s="527"/>
      <c r="CF98" s="527"/>
      <c r="CG98" s="527"/>
      <c r="CH98" s="527"/>
      <c r="CI98" s="527"/>
      <c r="CJ98" s="527"/>
      <c r="CK98" s="527"/>
      <c r="CL98" s="527"/>
      <c r="CM98" s="527"/>
      <c r="CN98" s="527"/>
      <c r="CO98" s="527"/>
      <c r="CP98" s="527"/>
      <c r="CQ98" s="527"/>
      <c r="CR98" s="527"/>
      <c r="CS98" s="527"/>
      <c r="CT98" s="527"/>
      <c r="CU98" s="527"/>
      <c r="CV98" s="523">
        <f t="shared" si="5"/>
        <v>0</v>
      </c>
      <c r="CW98" s="523"/>
      <c r="CX98" s="523"/>
      <c r="CY98" s="523"/>
      <c r="CZ98" s="523"/>
      <c r="DA98" s="523"/>
      <c r="DB98" s="523"/>
      <c r="DC98" s="523"/>
      <c r="DD98" s="523"/>
      <c r="DE98" s="524"/>
    </row>
    <row r="99" spans="1:110" s="2" customFormat="1" ht="23.25" customHeight="1">
      <c r="A99" s="528"/>
      <c r="B99" s="529"/>
      <c r="C99" s="529"/>
      <c r="D99" s="529"/>
      <c r="E99" s="529"/>
      <c r="F99" s="529"/>
      <c r="G99" s="529"/>
      <c r="H99" s="529"/>
      <c r="I99" s="529"/>
      <c r="J99" s="529"/>
      <c r="K99" s="529"/>
      <c r="L99" s="529"/>
      <c r="M99" s="529"/>
      <c r="N99" s="529"/>
      <c r="O99" s="529"/>
      <c r="P99" s="530"/>
      <c r="Q99" s="530"/>
      <c r="R99" s="530"/>
      <c r="S99" s="530"/>
      <c r="T99" s="530"/>
      <c r="U99" s="530"/>
      <c r="V99" s="530"/>
      <c r="W99" s="530"/>
      <c r="X99" s="530"/>
      <c r="Y99" s="530"/>
      <c r="Z99" s="530"/>
      <c r="AA99" s="530"/>
      <c r="AB99" s="530"/>
      <c r="AC99" s="530"/>
      <c r="AD99" s="531"/>
      <c r="AE99" s="531"/>
      <c r="AF99" s="531"/>
      <c r="AG99" s="532"/>
      <c r="AH99" s="532"/>
      <c r="AI99" s="532"/>
      <c r="AJ99" s="532"/>
      <c r="AK99" s="533"/>
      <c r="AL99" s="534"/>
      <c r="AM99" s="534"/>
      <c r="AN99" s="534"/>
      <c r="AO99" s="534"/>
      <c r="AP99" s="535"/>
      <c r="AQ99" s="523">
        <f t="shared" si="3"/>
        <v>0</v>
      </c>
      <c r="AR99" s="523"/>
      <c r="AS99" s="523"/>
      <c r="AT99" s="523"/>
      <c r="AU99" s="523"/>
      <c r="AV99" s="523"/>
      <c r="AW99" s="523"/>
      <c r="AX99" s="523"/>
      <c r="AY99" s="536"/>
      <c r="AZ99" s="537"/>
      <c r="BA99" s="537"/>
      <c r="BB99" s="537"/>
      <c r="BC99" s="537"/>
      <c r="BD99" s="537"/>
      <c r="BE99" s="537"/>
      <c r="BF99" s="538"/>
      <c r="BG99" s="527"/>
      <c r="BH99" s="527"/>
      <c r="BI99" s="527"/>
      <c r="BJ99" s="527"/>
      <c r="BK99" s="527"/>
      <c r="BL99" s="527"/>
      <c r="BM99" s="527"/>
      <c r="BN99" s="527"/>
      <c r="BO99" s="539">
        <f t="shared" si="4"/>
        <v>0</v>
      </c>
      <c r="BP99" s="540"/>
      <c r="BQ99" s="540"/>
      <c r="BR99" s="540"/>
      <c r="BS99" s="540"/>
      <c r="BT99" s="540"/>
      <c r="BU99" s="540"/>
      <c r="BV99" s="541"/>
      <c r="BW99" s="527"/>
      <c r="BX99" s="527"/>
      <c r="BY99" s="527"/>
      <c r="BZ99" s="527"/>
      <c r="CA99" s="527"/>
      <c r="CB99" s="527"/>
      <c r="CC99" s="527"/>
      <c r="CD99" s="527"/>
      <c r="CE99" s="527"/>
      <c r="CF99" s="527"/>
      <c r="CG99" s="527"/>
      <c r="CH99" s="527"/>
      <c r="CI99" s="527"/>
      <c r="CJ99" s="527"/>
      <c r="CK99" s="527"/>
      <c r="CL99" s="527"/>
      <c r="CM99" s="527"/>
      <c r="CN99" s="527"/>
      <c r="CO99" s="527"/>
      <c r="CP99" s="527"/>
      <c r="CQ99" s="527"/>
      <c r="CR99" s="527"/>
      <c r="CS99" s="527"/>
      <c r="CT99" s="527"/>
      <c r="CU99" s="527"/>
      <c r="CV99" s="523">
        <f t="shared" si="5"/>
        <v>0</v>
      </c>
      <c r="CW99" s="523"/>
      <c r="CX99" s="523"/>
      <c r="CY99" s="523"/>
      <c r="CZ99" s="523"/>
      <c r="DA99" s="523"/>
      <c r="DB99" s="523"/>
      <c r="DC99" s="523"/>
      <c r="DD99" s="523"/>
      <c r="DE99" s="524"/>
    </row>
    <row r="100" spans="1:110" s="2" customFormat="1" ht="23.25" customHeight="1">
      <c r="A100" s="579"/>
      <c r="B100" s="580"/>
      <c r="C100" s="580"/>
      <c r="D100" s="580"/>
      <c r="E100" s="580"/>
      <c r="F100" s="580"/>
      <c r="G100" s="580"/>
      <c r="H100" s="580"/>
      <c r="I100" s="580"/>
      <c r="J100" s="580"/>
      <c r="K100" s="580"/>
      <c r="L100" s="580"/>
      <c r="M100" s="580"/>
      <c r="N100" s="580"/>
      <c r="O100" s="581"/>
      <c r="P100" s="530"/>
      <c r="Q100" s="530"/>
      <c r="R100" s="530"/>
      <c r="S100" s="530"/>
      <c r="T100" s="530"/>
      <c r="U100" s="530"/>
      <c r="V100" s="530"/>
      <c r="W100" s="530"/>
      <c r="X100" s="530"/>
      <c r="Y100" s="530"/>
      <c r="Z100" s="530"/>
      <c r="AA100" s="530"/>
      <c r="AB100" s="530"/>
      <c r="AC100" s="530"/>
      <c r="AD100" s="531"/>
      <c r="AE100" s="531"/>
      <c r="AF100" s="531"/>
      <c r="AG100" s="532"/>
      <c r="AH100" s="532"/>
      <c r="AI100" s="532"/>
      <c r="AJ100" s="532"/>
      <c r="AK100" s="533"/>
      <c r="AL100" s="534"/>
      <c r="AM100" s="534"/>
      <c r="AN100" s="534"/>
      <c r="AO100" s="534"/>
      <c r="AP100" s="535"/>
      <c r="AQ100" s="523">
        <f t="shared" si="3"/>
        <v>0</v>
      </c>
      <c r="AR100" s="523"/>
      <c r="AS100" s="523"/>
      <c r="AT100" s="523"/>
      <c r="AU100" s="523"/>
      <c r="AV100" s="523"/>
      <c r="AW100" s="523"/>
      <c r="AX100" s="523"/>
      <c r="AY100" s="536"/>
      <c r="AZ100" s="537"/>
      <c r="BA100" s="537"/>
      <c r="BB100" s="537"/>
      <c r="BC100" s="537"/>
      <c r="BD100" s="537"/>
      <c r="BE100" s="537"/>
      <c r="BF100" s="538"/>
      <c r="BG100" s="527"/>
      <c r="BH100" s="527"/>
      <c r="BI100" s="527"/>
      <c r="BJ100" s="527"/>
      <c r="BK100" s="527"/>
      <c r="BL100" s="527"/>
      <c r="BM100" s="527"/>
      <c r="BN100" s="527"/>
      <c r="BO100" s="539">
        <f t="shared" si="4"/>
        <v>0</v>
      </c>
      <c r="BP100" s="540"/>
      <c r="BQ100" s="540"/>
      <c r="BR100" s="540"/>
      <c r="BS100" s="540"/>
      <c r="BT100" s="540"/>
      <c r="BU100" s="540"/>
      <c r="BV100" s="541"/>
      <c r="BW100" s="527"/>
      <c r="BX100" s="527"/>
      <c r="BY100" s="527"/>
      <c r="BZ100" s="527"/>
      <c r="CA100" s="527"/>
      <c r="CB100" s="527"/>
      <c r="CC100" s="527"/>
      <c r="CD100" s="527"/>
      <c r="CE100" s="527"/>
      <c r="CF100" s="527"/>
      <c r="CG100" s="527"/>
      <c r="CH100" s="527"/>
      <c r="CI100" s="527"/>
      <c r="CJ100" s="527"/>
      <c r="CK100" s="527"/>
      <c r="CL100" s="527"/>
      <c r="CM100" s="527"/>
      <c r="CN100" s="527"/>
      <c r="CO100" s="527"/>
      <c r="CP100" s="527"/>
      <c r="CQ100" s="527"/>
      <c r="CR100" s="527"/>
      <c r="CS100" s="527"/>
      <c r="CT100" s="527"/>
      <c r="CU100" s="527"/>
      <c r="CV100" s="523">
        <f t="shared" si="5"/>
        <v>0</v>
      </c>
      <c r="CW100" s="523"/>
      <c r="CX100" s="523"/>
      <c r="CY100" s="523"/>
      <c r="CZ100" s="523"/>
      <c r="DA100" s="523"/>
      <c r="DB100" s="523"/>
      <c r="DC100" s="523"/>
      <c r="DD100" s="523"/>
      <c r="DE100" s="524"/>
    </row>
    <row r="101" spans="1:110" s="2" customFormat="1" ht="23.25" customHeight="1">
      <c r="A101" s="579"/>
      <c r="B101" s="580"/>
      <c r="C101" s="580"/>
      <c r="D101" s="580"/>
      <c r="E101" s="580"/>
      <c r="F101" s="580"/>
      <c r="G101" s="580"/>
      <c r="H101" s="580"/>
      <c r="I101" s="580"/>
      <c r="J101" s="580"/>
      <c r="K101" s="580"/>
      <c r="L101" s="580"/>
      <c r="M101" s="580"/>
      <c r="N101" s="580"/>
      <c r="O101" s="581"/>
      <c r="P101" s="530"/>
      <c r="Q101" s="530"/>
      <c r="R101" s="530"/>
      <c r="S101" s="530"/>
      <c r="T101" s="530"/>
      <c r="U101" s="530"/>
      <c r="V101" s="530"/>
      <c r="W101" s="530"/>
      <c r="X101" s="530"/>
      <c r="Y101" s="530"/>
      <c r="Z101" s="530"/>
      <c r="AA101" s="530"/>
      <c r="AB101" s="530"/>
      <c r="AC101" s="530"/>
      <c r="AD101" s="531"/>
      <c r="AE101" s="531"/>
      <c r="AF101" s="531"/>
      <c r="AG101" s="532"/>
      <c r="AH101" s="532"/>
      <c r="AI101" s="532"/>
      <c r="AJ101" s="532"/>
      <c r="AK101" s="533"/>
      <c r="AL101" s="534"/>
      <c r="AM101" s="534"/>
      <c r="AN101" s="534"/>
      <c r="AO101" s="534"/>
      <c r="AP101" s="535"/>
      <c r="AQ101" s="596">
        <f t="shared" si="3"/>
        <v>0</v>
      </c>
      <c r="AR101" s="596"/>
      <c r="AS101" s="596"/>
      <c r="AT101" s="596"/>
      <c r="AU101" s="596"/>
      <c r="AV101" s="596"/>
      <c r="AW101" s="596"/>
      <c r="AX101" s="596"/>
      <c r="AY101" s="536"/>
      <c r="AZ101" s="537"/>
      <c r="BA101" s="537"/>
      <c r="BB101" s="537"/>
      <c r="BC101" s="537"/>
      <c r="BD101" s="537"/>
      <c r="BE101" s="537"/>
      <c r="BF101" s="538"/>
      <c r="BG101" s="595"/>
      <c r="BH101" s="595"/>
      <c r="BI101" s="595"/>
      <c r="BJ101" s="595"/>
      <c r="BK101" s="595"/>
      <c r="BL101" s="595"/>
      <c r="BM101" s="595"/>
      <c r="BN101" s="595"/>
      <c r="BO101" s="539">
        <f t="shared" si="4"/>
        <v>0</v>
      </c>
      <c r="BP101" s="540"/>
      <c r="BQ101" s="540"/>
      <c r="BR101" s="540"/>
      <c r="BS101" s="540"/>
      <c r="BT101" s="540"/>
      <c r="BU101" s="540"/>
      <c r="BV101" s="541"/>
      <c r="BW101" s="595"/>
      <c r="BX101" s="595"/>
      <c r="BY101" s="595"/>
      <c r="BZ101" s="595"/>
      <c r="CA101" s="595"/>
      <c r="CB101" s="595"/>
      <c r="CC101" s="595"/>
      <c r="CD101" s="595"/>
      <c r="CE101" s="595"/>
      <c r="CF101" s="595"/>
      <c r="CG101" s="595"/>
      <c r="CH101" s="595"/>
      <c r="CI101" s="595"/>
      <c r="CJ101" s="595"/>
      <c r="CK101" s="595"/>
      <c r="CL101" s="595"/>
      <c r="CM101" s="595"/>
      <c r="CN101" s="595"/>
      <c r="CO101" s="595"/>
      <c r="CP101" s="595"/>
      <c r="CQ101" s="595"/>
      <c r="CR101" s="595"/>
      <c r="CS101" s="595"/>
      <c r="CT101" s="595"/>
      <c r="CU101" s="595"/>
      <c r="CV101" s="596">
        <f t="shared" si="5"/>
        <v>0</v>
      </c>
      <c r="CW101" s="596"/>
      <c r="CX101" s="596"/>
      <c r="CY101" s="596"/>
      <c r="CZ101" s="596"/>
      <c r="DA101" s="596"/>
      <c r="DB101" s="596"/>
      <c r="DC101" s="596"/>
      <c r="DD101" s="596"/>
      <c r="DE101" s="597"/>
    </row>
    <row r="102" spans="1:110" s="2" customFormat="1" ht="23.25" customHeight="1">
      <c r="A102" s="528"/>
      <c r="B102" s="529"/>
      <c r="C102" s="529"/>
      <c r="D102" s="529"/>
      <c r="E102" s="529"/>
      <c r="F102" s="529"/>
      <c r="G102" s="529"/>
      <c r="H102" s="529"/>
      <c r="I102" s="529"/>
      <c r="J102" s="529"/>
      <c r="K102" s="529"/>
      <c r="L102" s="529"/>
      <c r="M102" s="529"/>
      <c r="N102" s="529"/>
      <c r="O102" s="529"/>
      <c r="P102" s="530"/>
      <c r="Q102" s="530"/>
      <c r="R102" s="530"/>
      <c r="S102" s="530"/>
      <c r="T102" s="530"/>
      <c r="U102" s="530"/>
      <c r="V102" s="530"/>
      <c r="W102" s="530"/>
      <c r="X102" s="530"/>
      <c r="Y102" s="530"/>
      <c r="Z102" s="530"/>
      <c r="AA102" s="530"/>
      <c r="AB102" s="530"/>
      <c r="AC102" s="530"/>
      <c r="AD102" s="531"/>
      <c r="AE102" s="531"/>
      <c r="AF102" s="531"/>
      <c r="AG102" s="532"/>
      <c r="AH102" s="532"/>
      <c r="AI102" s="532"/>
      <c r="AJ102" s="532"/>
      <c r="AK102" s="533"/>
      <c r="AL102" s="534"/>
      <c r="AM102" s="534"/>
      <c r="AN102" s="534"/>
      <c r="AO102" s="534"/>
      <c r="AP102" s="535"/>
      <c r="AQ102" s="523">
        <f t="shared" si="3"/>
        <v>0</v>
      </c>
      <c r="AR102" s="523"/>
      <c r="AS102" s="523"/>
      <c r="AT102" s="523"/>
      <c r="AU102" s="523"/>
      <c r="AV102" s="523"/>
      <c r="AW102" s="523"/>
      <c r="AX102" s="523"/>
      <c r="AY102" s="536"/>
      <c r="AZ102" s="537"/>
      <c r="BA102" s="537"/>
      <c r="BB102" s="537"/>
      <c r="BC102" s="537"/>
      <c r="BD102" s="537"/>
      <c r="BE102" s="537"/>
      <c r="BF102" s="538"/>
      <c r="BG102" s="527"/>
      <c r="BH102" s="527"/>
      <c r="BI102" s="527"/>
      <c r="BJ102" s="527"/>
      <c r="BK102" s="527"/>
      <c r="BL102" s="527"/>
      <c r="BM102" s="527"/>
      <c r="BN102" s="527"/>
      <c r="BO102" s="539">
        <f t="shared" si="4"/>
        <v>0</v>
      </c>
      <c r="BP102" s="540"/>
      <c r="BQ102" s="540"/>
      <c r="BR102" s="540"/>
      <c r="BS102" s="540"/>
      <c r="BT102" s="540"/>
      <c r="BU102" s="540"/>
      <c r="BV102" s="541"/>
      <c r="BW102" s="527"/>
      <c r="BX102" s="527"/>
      <c r="BY102" s="527"/>
      <c r="BZ102" s="527"/>
      <c r="CA102" s="527"/>
      <c r="CB102" s="527"/>
      <c r="CC102" s="527"/>
      <c r="CD102" s="527"/>
      <c r="CE102" s="527"/>
      <c r="CF102" s="527"/>
      <c r="CG102" s="527"/>
      <c r="CH102" s="527"/>
      <c r="CI102" s="527"/>
      <c r="CJ102" s="527"/>
      <c r="CK102" s="527"/>
      <c r="CL102" s="527"/>
      <c r="CM102" s="527"/>
      <c r="CN102" s="527"/>
      <c r="CO102" s="527"/>
      <c r="CP102" s="527"/>
      <c r="CQ102" s="527"/>
      <c r="CR102" s="527"/>
      <c r="CS102" s="527"/>
      <c r="CT102" s="527"/>
      <c r="CU102" s="527"/>
      <c r="CV102" s="523">
        <f t="shared" si="5"/>
        <v>0</v>
      </c>
      <c r="CW102" s="523"/>
      <c r="CX102" s="523"/>
      <c r="CY102" s="523"/>
      <c r="CZ102" s="523"/>
      <c r="DA102" s="523"/>
      <c r="DB102" s="523"/>
      <c r="DC102" s="523"/>
      <c r="DD102" s="523"/>
      <c r="DE102" s="524"/>
    </row>
    <row r="103" spans="1:110" s="2" customFormat="1" ht="23.25" customHeight="1">
      <c r="A103" s="528"/>
      <c r="B103" s="529"/>
      <c r="C103" s="529"/>
      <c r="D103" s="529"/>
      <c r="E103" s="529"/>
      <c r="F103" s="529"/>
      <c r="G103" s="529"/>
      <c r="H103" s="529"/>
      <c r="I103" s="529"/>
      <c r="J103" s="529"/>
      <c r="K103" s="529"/>
      <c r="L103" s="529"/>
      <c r="M103" s="529"/>
      <c r="N103" s="529"/>
      <c r="O103" s="529"/>
      <c r="P103" s="530"/>
      <c r="Q103" s="530"/>
      <c r="R103" s="530"/>
      <c r="S103" s="530"/>
      <c r="T103" s="530"/>
      <c r="U103" s="530"/>
      <c r="V103" s="530"/>
      <c r="W103" s="530"/>
      <c r="X103" s="530"/>
      <c r="Y103" s="530"/>
      <c r="Z103" s="530"/>
      <c r="AA103" s="530"/>
      <c r="AB103" s="530"/>
      <c r="AC103" s="530"/>
      <c r="AD103" s="531"/>
      <c r="AE103" s="531"/>
      <c r="AF103" s="531"/>
      <c r="AG103" s="532"/>
      <c r="AH103" s="532"/>
      <c r="AI103" s="532"/>
      <c r="AJ103" s="532"/>
      <c r="AK103" s="533"/>
      <c r="AL103" s="534"/>
      <c r="AM103" s="534"/>
      <c r="AN103" s="534"/>
      <c r="AO103" s="534"/>
      <c r="AP103" s="535"/>
      <c r="AQ103" s="523">
        <v>0</v>
      </c>
      <c r="AR103" s="523"/>
      <c r="AS103" s="523"/>
      <c r="AT103" s="523"/>
      <c r="AU103" s="523"/>
      <c r="AV103" s="523"/>
      <c r="AW103" s="523"/>
      <c r="AX103" s="523"/>
      <c r="AY103" s="536"/>
      <c r="AZ103" s="537"/>
      <c r="BA103" s="537"/>
      <c r="BB103" s="537"/>
      <c r="BC103" s="537"/>
      <c r="BD103" s="537"/>
      <c r="BE103" s="537"/>
      <c r="BF103" s="538"/>
      <c r="BG103" s="527"/>
      <c r="BH103" s="527"/>
      <c r="BI103" s="527"/>
      <c r="BJ103" s="527"/>
      <c r="BK103" s="527"/>
      <c r="BL103" s="527"/>
      <c r="BM103" s="527"/>
      <c r="BN103" s="527"/>
      <c r="BO103" s="539">
        <v>0</v>
      </c>
      <c r="BP103" s="540"/>
      <c r="BQ103" s="540"/>
      <c r="BR103" s="540"/>
      <c r="BS103" s="540"/>
      <c r="BT103" s="540"/>
      <c r="BU103" s="540"/>
      <c r="BV103" s="541"/>
      <c r="BW103" s="527"/>
      <c r="BX103" s="527"/>
      <c r="BY103" s="527"/>
      <c r="BZ103" s="527"/>
      <c r="CA103" s="527"/>
      <c r="CB103" s="527"/>
      <c r="CC103" s="527"/>
      <c r="CD103" s="527"/>
      <c r="CE103" s="527"/>
      <c r="CF103" s="527"/>
      <c r="CG103" s="527"/>
      <c r="CH103" s="527"/>
      <c r="CI103" s="527"/>
      <c r="CJ103" s="527"/>
      <c r="CK103" s="527"/>
      <c r="CL103" s="527"/>
      <c r="CM103" s="527"/>
      <c r="CN103" s="527"/>
      <c r="CO103" s="527"/>
      <c r="CP103" s="527"/>
      <c r="CQ103" s="527"/>
      <c r="CR103" s="527"/>
      <c r="CS103" s="527"/>
      <c r="CT103" s="527"/>
      <c r="CU103" s="527"/>
      <c r="CV103" s="523">
        <v>0</v>
      </c>
      <c r="CW103" s="523"/>
      <c r="CX103" s="523"/>
      <c r="CY103" s="523"/>
      <c r="CZ103" s="523"/>
      <c r="DA103" s="523"/>
      <c r="DB103" s="523"/>
      <c r="DC103" s="523"/>
      <c r="DD103" s="523"/>
      <c r="DE103" s="524"/>
    </row>
    <row r="104" spans="1:110" s="2" customFormat="1" ht="23.25" customHeight="1" thickBot="1">
      <c r="A104" s="528"/>
      <c r="B104" s="529"/>
      <c r="C104" s="529"/>
      <c r="D104" s="529"/>
      <c r="E104" s="529"/>
      <c r="F104" s="529"/>
      <c r="G104" s="529"/>
      <c r="H104" s="529"/>
      <c r="I104" s="529"/>
      <c r="J104" s="529"/>
      <c r="K104" s="529"/>
      <c r="L104" s="529"/>
      <c r="M104" s="529"/>
      <c r="N104" s="529"/>
      <c r="O104" s="529"/>
      <c r="P104" s="530"/>
      <c r="Q104" s="530"/>
      <c r="R104" s="530"/>
      <c r="S104" s="530"/>
      <c r="T104" s="530"/>
      <c r="U104" s="530"/>
      <c r="V104" s="530"/>
      <c r="W104" s="530"/>
      <c r="X104" s="530"/>
      <c r="Y104" s="530"/>
      <c r="Z104" s="530"/>
      <c r="AA104" s="530"/>
      <c r="AB104" s="530"/>
      <c r="AC104" s="530"/>
      <c r="AD104" s="531"/>
      <c r="AE104" s="531"/>
      <c r="AF104" s="531"/>
      <c r="AG104" s="532"/>
      <c r="AH104" s="532"/>
      <c r="AI104" s="532"/>
      <c r="AJ104" s="532"/>
      <c r="AK104" s="609"/>
      <c r="AL104" s="610"/>
      <c r="AM104" s="610"/>
      <c r="AN104" s="610"/>
      <c r="AO104" s="610"/>
      <c r="AP104" s="611"/>
      <c r="AQ104" s="523">
        <f>AG104*AK104*12</f>
        <v>0</v>
      </c>
      <c r="AR104" s="523"/>
      <c r="AS104" s="523"/>
      <c r="AT104" s="523"/>
      <c r="AU104" s="523"/>
      <c r="AV104" s="523"/>
      <c r="AW104" s="523"/>
      <c r="AX104" s="523"/>
      <c r="AY104" s="536"/>
      <c r="AZ104" s="537"/>
      <c r="BA104" s="537"/>
      <c r="BB104" s="537"/>
      <c r="BC104" s="537"/>
      <c r="BD104" s="537"/>
      <c r="BE104" s="537"/>
      <c r="BF104" s="538"/>
      <c r="BG104" s="527"/>
      <c r="BH104" s="527"/>
      <c r="BI104" s="527"/>
      <c r="BJ104" s="527"/>
      <c r="BK104" s="527"/>
      <c r="BL104" s="527"/>
      <c r="BM104" s="527"/>
      <c r="BN104" s="527"/>
      <c r="BO104" s="601">
        <f>AQ104/365*50</f>
        <v>0</v>
      </c>
      <c r="BP104" s="602"/>
      <c r="BQ104" s="602"/>
      <c r="BR104" s="602"/>
      <c r="BS104" s="602"/>
      <c r="BT104" s="602"/>
      <c r="BU104" s="602"/>
      <c r="BV104" s="603"/>
      <c r="BW104" s="527"/>
      <c r="BX104" s="527"/>
      <c r="BY104" s="527"/>
      <c r="BZ104" s="527"/>
      <c r="CA104" s="527"/>
      <c r="CB104" s="527"/>
      <c r="CC104" s="527"/>
      <c r="CD104" s="527"/>
      <c r="CE104" s="527"/>
      <c r="CF104" s="527"/>
      <c r="CG104" s="527"/>
      <c r="CH104" s="527"/>
      <c r="CI104" s="527"/>
      <c r="CJ104" s="527"/>
      <c r="CK104" s="527"/>
      <c r="CL104" s="527"/>
      <c r="CM104" s="527"/>
      <c r="CN104" s="527"/>
      <c r="CO104" s="527"/>
      <c r="CP104" s="527"/>
      <c r="CQ104" s="527"/>
      <c r="CR104" s="527"/>
      <c r="CS104" s="527"/>
      <c r="CT104" s="527"/>
      <c r="CU104" s="527"/>
      <c r="CV104" s="523">
        <f>SUM(AQ104:CU104)</f>
        <v>0</v>
      </c>
      <c r="CW104" s="523"/>
      <c r="CX104" s="523"/>
      <c r="CY104" s="523"/>
      <c r="CZ104" s="523"/>
      <c r="DA104" s="523"/>
      <c r="DB104" s="523"/>
      <c r="DC104" s="523"/>
      <c r="DD104" s="523"/>
      <c r="DE104" s="524"/>
    </row>
    <row r="105" spans="1:110" s="2" customFormat="1" ht="24.95" customHeight="1" thickBot="1">
      <c r="A105" s="604" t="s">
        <v>570</v>
      </c>
      <c r="B105" s="605"/>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c r="AC105" s="605"/>
      <c r="AD105" s="605"/>
      <c r="AE105" s="605"/>
      <c r="AF105" s="606"/>
      <c r="AG105" s="607">
        <f>SUM(AG8:AJ104)</f>
        <v>11</v>
      </c>
      <c r="AH105" s="607"/>
      <c r="AI105" s="607"/>
      <c r="AJ105" s="607"/>
      <c r="AK105" s="608">
        <f>SUM(AK8:AP104)</f>
        <v>72866.070000000007</v>
      </c>
      <c r="AL105" s="608"/>
      <c r="AM105" s="608"/>
      <c r="AN105" s="608"/>
      <c r="AO105" s="608"/>
      <c r="AP105" s="608"/>
      <c r="AQ105" s="599">
        <f>SUM(AQ8:AX104)</f>
        <v>874392.8400000002</v>
      </c>
      <c r="AR105" s="599"/>
      <c r="AS105" s="599"/>
      <c r="AT105" s="599"/>
      <c r="AU105" s="599"/>
      <c r="AV105" s="599"/>
      <c r="AW105" s="599"/>
      <c r="AX105" s="599"/>
      <c r="AY105" s="599">
        <f>SUM(AY8:BF104)</f>
        <v>0</v>
      </c>
      <c r="AZ105" s="599"/>
      <c r="BA105" s="599"/>
      <c r="BB105" s="599"/>
      <c r="BC105" s="599"/>
      <c r="BD105" s="599"/>
      <c r="BE105" s="599"/>
      <c r="BF105" s="599"/>
      <c r="BG105" s="599">
        <f>SUM(BG8:BN104)</f>
        <v>0</v>
      </c>
      <c r="BH105" s="599"/>
      <c r="BI105" s="599"/>
      <c r="BJ105" s="599"/>
      <c r="BK105" s="599"/>
      <c r="BL105" s="599"/>
      <c r="BM105" s="599"/>
      <c r="BN105" s="599"/>
      <c r="BO105" s="599">
        <f>SUM(BO8:BV104)</f>
        <v>119779.84109589041</v>
      </c>
      <c r="BP105" s="599"/>
      <c r="BQ105" s="599"/>
      <c r="BR105" s="599"/>
      <c r="BS105" s="599"/>
      <c r="BT105" s="599"/>
      <c r="BU105" s="599"/>
      <c r="BV105" s="599"/>
      <c r="BW105" s="599">
        <f>SUM(BW8:CD104)</f>
        <v>0</v>
      </c>
      <c r="BX105" s="599"/>
      <c r="BY105" s="599"/>
      <c r="BZ105" s="599"/>
      <c r="CA105" s="599"/>
      <c r="CB105" s="599"/>
      <c r="CC105" s="599"/>
      <c r="CD105" s="599"/>
      <c r="CE105" s="599">
        <f>SUM(CE8:CM104)</f>
        <v>0</v>
      </c>
      <c r="CF105" s="599"/>
      <c r="CG105" s="599"/>
      <c r="CH105" s="599"/>
      <c r="CI105" s="599"/>
      <c r="CJ105" s="599"/>
      <c r="CK105" s="599"/>
      <c r="CL105" s="599"/>
      <c r="CM105" s="599"/>
      <c r="CN105" s="599">
        <f>SUM(CN8:CU104)</f>
        <v>0</v>
      </c>
      <c r="CO105" s="599"/>
      <c r="CP105" s="599"/>
      <c r="CQ105" s="599"/>
      <c r="CR105" s="599"/>
      <c r="CS105" s="599"/>
      <c r="CT105" s="599"/>
      <c r="CU105" s="599"/>
      <c r="CV105" s="599">
        <f>SUM(CV8:DE104)</f>
        <v>994172.68109589035</v>
      </c>
      <c r="CW105" s="599"/>
      <c r="CX105" s="599"/>
      <c r="CY105" s="599"/>
      <c r="CZ105" s="599"/>
      <c r="DA105" s="599"/>
      <c r="DB105" s="599"/>
      <c r="DC105" s="599"/>
      <c r="DD105" s="599"/>
      <c r="DE105" s="600"/>
      <c r="DF105" s="25"/>
    </row>
    <row r="106" spans="1:110" s="2" customFormat="1" ht="24.95" customHeight="1">
      <c r="BO106" s="525"/>
      <c r="BP106" s="526"/>
      <c r="BQ106" s="526"/>
      <c r="BR106" s="526"/>
      <c r="BS106" s="526"/>
      <c r="BT106" s="526"/>
      <c r="BU106" s="526"/>
      <c r="BV106" s="526"/>
    </row>
    <row r="107" spans="1:110" s="2" customFormat="1" ht="12.75"/>
    <row r="108" spans="1:110" s="2" customFormat="1" ht="12.75"/>
    <row r="109" spans="1:110" s="2" customFormat="1" ht="12.75"/>
    <row r="110" spans="1:110" s="2" customFormat="1" ht="12.75"/>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sheetData>
  <sheetProtection formatCells="0" formatColumns="0" formatRows="0" insertRows="0"/>
  <mergeCells count="1299">
    <mergeCell ref="CV105:DE105"/>
    <mergeCell ref="CV104:DE104"/>
    <mergeCell ref="CN104:CU104"/>
    <mergeCell ref="BO104:BV104"/>
    <mergeCell ref="BW104:CD104"/>
    <mergeCell ref="A105:AF105"/>
    <mergeCell ref="AG105:AJ105"/>
    <mergeCell ref="AK105:AP105"/>
    <mergeCell ref="AQ105:AX105"/>
    <mergeCell ref="AY105:BF105"/>
    <mergeCell ref="AY104:BF104"/>
    <mergeCell ref="BG104:BN104"/>
    <mergeCell ref="BW102:CD102"/>
    <mergeCell ref="CE102:CM102"/>
    <mergeCell ref="CN102:CU102"/>
    <mergeCell ref="BO105:BV105"/>
    <mergeCell ref="BW105:CD105"/>
    <mergeCell ref="CE105:CM105"/>
    <mergeCell ref="CN105:CU105"/>
    <mergeCell ref="BG105:BN105"/>
    <mergeCell ref="CV102:DE102"/>
    <mergeCell ref="A104:O104"/>
    <mergeCell ref="P104:AC104"/>
    <mergeCell ref="AD104:AF104"/>
    <mergeCell ref="AG104:AJ104"/>
    <mergeCell ref="AK104:AP104"/>
    <mergeCell ref="CE104:CM104"/>
    <mergeCell ref="AY102:BF102"/>
    <mergeCell ref="BG102:BN102"/>
    <mergeCell ref="AQ104:AX104"/>
    <mergeCell ref="BO102:BV102"/>
    <mergeCell ref="A102:O102"/>
    <mergeCell ref="P102:AC102"/>
    <mergeCell ref="AD102:AF102"/>
    <mergeCell ref="AG102:AJ102"/>
    <mergeCell ref="AK102:AP102"/>
    <mergeCell ref="AQ102:AX102"/>
    <mergeCell ref="CE101:CM101"/>
    <mergeCell ref="BO100:BV100"/>
    <mergeCell ref="BW100:CD100"/>
    <mergeCell ref="CE100:CM100"/>
    <mergeCell ref="CN100:CU100"/>
    <mergeCell ref="CV100:DE100"/>
    <mergeCell ref="CV101:DE101"/>
    <mergeCell ref="CN101:CU101"/>
    <mergeCell ref="BO101:BV101"/>
    <mergeCell ref="BW101:CD101"/>
    <mergeCell ref="AY100:BF100"/>
    <mergeCell ref="BG100:BN100"/>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BO98:BV98"/>
    <mergeCell ref="BW98:CD98"/>
    <mergeCell ref="CE98:CM98"/>
    <mergeCell ref="AQ101:AX101"/>
    <mergeCell ref="AY101:BF101"/>
    <mergeCell ref="BG101:BN101"/>
    <mergeCell ref="CN98:CU98"/>
    <mergeCell ref="CV98:DE98"/>
    <mergeCell ref="CV99:DE99"/>
    <mergeCell ref="CN99:CU99"/>
    <mergeCell ref="BO99:BV99"/>
    <mergeCell ref="BW99:CD99"/>
    <mergeCell ref="AY98:BF98"/>
    <mergeCell ref="BG98:BN98"/>
    <mergeCell ref="AQ97:AX97"/>
    <mergeCell ref="A99:O99"/>
    <mergeCell ref="P99:AC99"/>
    <mergeCell ref="AD99:AF99"/>
    <mergeCell ref="AG99:AJ99"/>
    <mergeCell ref="AK99:AP99"/>
    <mergeCell ref="AY97:BF97"/>
    <mergeCell ref="BG97:BN97"/>
    <mergeCell ref="A98:O98"/>
    <mergeCell ref="P98:AC98"/>
    <mergeCell ref="AD98:AF98"/>
    <mergeCell ref="AG98:AJ98"/>
    <mergeCell ref="AK98:AP98"/>
    <mergeCell ref="AQ98:AX98"/>
    <mergeCell ref="CE97:CM97"/>
    <mergeCell ref="AQ99:AX99"/>
    <mergeCell ref="BO96:BV96"/>
    <mergeCell ref="BW96:CD96"/>
    <mergeCell ref="CE96:CM96"/>
    <mergeCell ref="CN96:CU96"/>
    <mergeCell ref="CV96:DE96"/>
    <mergeCell ref="CV97:DE97"/>
    <mergeCell ref="CN97:CU97"/>
    <mergeCell ref="BO97:BV97"/>
    <mergeCell ref="BW97:CD97"/>
    <mergeCell ref="AY96:BF96"/>
    <mergeCell ref="BG96:BN96"/>
    <mergeCell ref="AQ95:AX95"/>
    <mergeCell ref="A97:O97"/>
    <mergeCell ref="P97:AC97"/>
    <mergeCell ref="AD97:AF97"/>
    <mergeCell ref="AG97:AJ97"/>
    <mergeCell ref="AK97:AP97"/>
    <mergeCell ref="AY95:BF95"/>
    <mergeCell ref="BG95:BN95"/>
    <mergeCell ref="A96:O96"/>
    <mergeCell ref="P96:AC96"/>
    <mergeCell ref="AD96:AF96"/>
    <mergeCell ref="AG96:AJ96"/>
    <mergeCell ref="AK96:AP96"/>
    <mergeCell ref="AQ96:AX96"/>
    <mergeCell ref="CE95:CM95"/>
    <mergeCell ref="CN84:CU84"/>
    <mergeCell ref="CV84:DE84"/>
    <mergeCell ref="CV95:DE95"/>
    <mergeCell ref="CN95:CU95"/>
    <mergeCell ref="BO95:BV95"/>
    <mergeCell ref="BW95:CD95"/>
    <mergeCell ref="AY84:BF84"/>
    <mergeCell ref="BG84:BN84"/>
    <mergeCell ref="AQ83:AX83"/>
    <mergeCell ref="A95:O95"/>
    <mergeCell ref="P95:AC95"/>
    <mergeCell ref="AD95:AF95"/>
    <mergeCell ref="AG95:AJ95"/>
    <mergeCell ref="AK95:AP95"/>
    <mergeCell ref="AY83:BF83"/>
    <mergeCell ref="BG83:BN83"/>
    <mergeCell ref="A84:O84"/>
    <mergeCell ref="P84:AC84"/>
    <mergeCell ref="AD84:AF84"/>
    <mergeCell ref="AG84:AJ84"/>
    <mergeCell ref="AK84:AP84"/>
    <mergeCell ref="AQ84:AX84"/>
    <mergeCell ref="CE83:CM83"/>
    <mergeCell ref="BW94:CD94"/>
    <mergeCell ref="CE94:CM94"/>
    <mergeCell ref="CN94:CU94"/>
    <mergeCell ref="CV91:DE91"/>
    <mergeCell ref="CV92:DE92"/>
    <mergeCell ref="CV93:DE93"/>
    <mergeCell ref="AY88:BF88"/>
    <mergeCell ref="CV94:DE94"/>
    <mergeCell ref="AY94:BF94"/>
    <mergeCell ref="CN82:CU82"/>
    <mergeCell ref="CV82:DE82"/>
    <mergeCell ref="CV83:DE83"/>
    <mergeCell ref="CN83:CU83"/>
    <mergeCell ref="BO83:BV83"/>
    <mergeCell ref="BW83:CD83"/>
    <mergeCell ref="AY82:BF82"/>
    <mergeCell ref="BG82:BN82"/>
    <mergeCell ref="AQ81:AX81"/>
    <mergeCell ref="A83:O83"/>
    <mergeCell ref="P83:AC83"/>
    <mergeCell ref="AD83:AF83"/>
    <mergeCell ref="AG83:AJ83"/>
    <mergeCell ref="AK83:AP83"/>
    <mergeCell ref="AY81:BF81"/>
    <mergeCell ref="BG81:BN81"/>
    <mergeCell ref="A82:O82"/>
    <mergeCell ref="P82:AC82"/>
    <mergeCell ref="AD82:AF82"/>
    <mergeCell ref="AG82:AJ82"/>
    <mergeCell ref="AK82:AP82"/>
    <mergeCell ref="AQ82:AX82"/>
    <mergeCell ref="CN80:CU80"/>
    <mergeCell ref="CV80:DE80"/>
    <mergeCell ref="CV81:DE81"/>
    <mergeCell ref="CN81:CU81"/>
    <mergeCell ref="BO81:BV81"/>
    <mergeCell ref="BW81:CD81"/>
    <mergeCell ref="CE80:CM80"/>
    <mergeCell ref="BG80:BN80"/>
    <mergeCell ref="A81:O81"/>
    <mergeCell ref="P81:AC81"/>
    <mergeCell ref="AD81:AF81"/>
    <mergeCell ref="AG81:AJ81"/>
    <mergeCell ref="AK81:AP81"/>
    <mergeCell ref="A80:O80"/>
    <mergeCell ref="P80:AC80"/>
    <mergeCell ref="AD80:AF80"/>
    <mergeCell ref="AG80:AJ80"/>
    <mergeCell ref="AK80:AP80"/>
    <mergeCell ref="AQ80:AX80"/>
    <mergeCell ref="AY80:BF80"/>
    <mergeCell ref="BG94:BN94"/>
    <mergeCell ref="AQ93:AX93"/>
    <mergeCell ref="AY93:BF93"/>
    <mergeCell ref="BG93:BN93"/>
    <mergeCell ref="BO94:BV94"/>
    <mergeCell ref="A94:O94"/>
    <mergeCell ref="P94:AC94"/>
    <mergeCell ref="AD94:AF94"/>
    <mergeCell ref="AG94:AJ94"/>
    <mergeCell ref="AK94:AP94"/>
    <mergeCell ref="AQ94:AX94"/>
    <mergeCell ref="CN79:CU79"/>
    <mergeCell ref="CV79:DE79"/>
    <mergeCell ref="CV90:DE90"/>
    <mergeCell ref="CN93:CU93"/>
    <mergeCell ref="BO93:BV93"/>
    <mergeCell ref="BW93:CD93"/>
    <mergeCell ref="CE81:CM81"/>
    <mergeCell ref="BO80:BV80"/>
    <mergeCell ref="BW80:CD80"/>
    <mergeCell ref="AY79:BF79"/>
    <mergeCell ref="BG79:BN79"/>
    <mergeCell ref="CN85:CU85"/>
    <mergeCell ref="BG88:BN88"/>
    <mergeCell ref="BO88:BV88"/>
    <mergeCell ref="A89:O89"/>
    <mergeCell ref="P89:AC89"/>
    <mergeCell ref="AD89:AF89"/>
    <mergeCell ref="AG89:AJ89"/>
    <mergeCell ref="BO79:BV79"/>
    <mergeCell ref="BW79:CD79"/>
    <mergeCell ref="CE79:CM79"/>
    <mergeCell ref="A79:O79"/>
    <mergeCell ref="P79:AC79"/>
    <mergeCell ref="AD79:AF79"/>
    <mergeCell ref="AG79:AJ79"/>
    <mergeCell ref="AK79:AP79"/>
    <mergeCell ref="AQ79:AX79"/>
    <mergeCell ref="CE78:CM78"/>
    <mergeCell ref="BO77:BV77"/>
    <mergeCell ref="BW77:CD77"/>
    <mergeCell ref="CE77:CM77"/>
    <mergeCell ref="CE85:CM85"/>
    <mergeCell ref="A85:O85"/>
    <mergeCell ref="P85:AC85"/>
    <mergeCell ref="AD85:AF85"/>
    <mergeCell ref="AG85:AJ85"/>
    <mergeCell ref="AK85:AP85"/>
    <mergeCell ref="AQ85:AX85"/>
    <mergeCell ref="AY85:BF85"/>
    <mergeCell ref="BG85:BN85"/>
    <mergeCell ref="BO85:BV85"/>
    <mergeCell ref="BO82:BV82"/>
    <mergeCell ref="BW82:CD82"/>
    <mergeCell ref="CE82:CM82"/>
    <mergeCell ref="BO84:BV84"/>
    <mergeCell ref="BW84:CD84"/>
    <mergeCell ref="CE84:CM8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AQ78:AX78"/>
    <mergeCell ref="AY78:BF78"/>
    <mergeCell ref="BG78:BN78"/>
    <mergeCell ref="BO75:BV75"/>
    <mergeCell ref="BW75:CD75"/>
    <mergeCell ref="CE75:CM75"/>
    <mergeCell ref="CN75:CU75"/>
    <mergeCell ref="CV75:DE75"/>
    <mergeCell ref="CV76:DE76"/>
    <mergeCell ref="CN76:CU76"/>
    <mergeCell ref="BO76:BV76"/>
    <mergeCell ref="BW76:CD76"/>
    <mergeCell ref="AY75:BF75"/>
    <mergeCell ref="BG75:BN75"/>
    <mergeCell ref="AQ74:AX74"/>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CV72:DE72"/>
    <mergeCell ref="CN72:CU72"/>
    <mergeCell ref="BO72:BV72"/>
    <mergeCell ref="BW72:CD72"/>
    <mergeCell ref="A72:O72"/>
    <mergeCell ref="P72:AC72"/>
    <mergeCell ref="AD72:AF72"/>
    <mergeCell ref="AG72:AJ72"/>
    <mergeCell ref="AK72:AP72"/>
    <mergeCell ref="AY70:BF70"/>
    <mergeCell ref="BG70:BN70"/>
    <mergeCell ref="A71:O71"/>
    <mergeCell ref="P71:AC71"/>
    <mergeCell ref="AD71:AF71"/>
    <mergeCell ref="AG71:AJ71"/>
    <mergeCell ref="AK71:AP71"/>
    <mergeCell ref="AQ71:AX71"/>
    <mergeCell ref="CE70:CM70"/>
    <mergeCell ref="BO73:BV73"/>
    <mergeCell ref="BW73:CD73"/>
    <mergeCell ref="CE73:CM73"/>
    <mergeCell ref="CV68:DE68"/>
    <mergeCell ref="CN68:CU68"/>
    <mergeCell ref="BO68:BV68"/>
    <mergeCell ref="BW68:CD68"/>
    <mergeCell ref="A68:O68"/>
    <mergeCell ref="P68:AC68"/>
    <mergeCell ref="AD68:AF68"/>
    <mergeCell ref="AG68:AJ68"/>
    <mergeCell ref="AK68:AP68"/>
    <mergeCell ref="BO71:BV71"/>
    <mergeCell ref="BW71:CD71"/>
    <mergeCell ref="CE71:CM71"/>
    <mergeCell ref="CN71:CU71"/>
    <mergeCell ref="CV71:DE71"/>
    <mergeCell ref="BO69:BV69"/>
    <mergeCell ref="BW69:CD69"/>
    <mergeCell ref="CE69:CM69"/>
    <mergeCell ref="AY71:BF71"/>
    <mergeCell ref="BG71:BN71"/>
    <mergeCell ref="AQ70:AX70"/>
    <mergeCell ref="CV66:DE66"/>
    <mergeCell ref="CN66:CU66"/>
    <mergeCell ref="BO66:BV66"/>
    <mergeCell ref="BW66:CD66"/>
    <mergeCell ref="A66:O66"/>
    <mergeCell ref="P66:AC66"/>
    <mergeCell ref="AD66:AF66"/>
    <mergeCell ref="AG66:AJ66"/>
    <mergeCell ref="AK66:AP66"/>
    <mergeCell ref="CN69:CU69"/>
    <mergeCell ref="CV69:DE69"/>
    <mergeCell ref="CV70:DE70"/>
    <mergeCell ref="CN70:CU70"/>
    <mergeCell ref="BO70:BV70"/>
    <mergeCell ref="BW70:CD70"/>
    <mergeCell ref="AY69:BF69"/>
    <mergeCell ref="BG69:BN69"/>
    <mergeCell ref="AQ68:AX68"/>
    <mergeCell ref="A70:O70"/>
    <mergeCell ref="P70:AC70"/>
    <mergeCell ref="AD70:AF70"/>
    <mergeCell ref="AG70:AJ70"/>
    <mergeCell ref="AK70:AP70"/>
    <mergeCell ref="AY68:BF68"/>
    <mergeCell ref="BG68:BN68"/>
    <mergeCell ref="A69:O69"/>
    <mergeCell ref="P69:AC69"/>
    <mergeCell ref="AD69:AF69"/>
    <mergeCell ref="AG69:AJ69"/>
    <mergeCell ref="AK69:AP69"/>
    <mergeCell ref="AQ69:AX69"/>
    <mergeCell ref="CE68:CM68"/>
    <mergeCell ref="BG64:BN64"/>
    <mergeCell ref="BO64:BV64"/>
    <mergeCell ref="BW64:CD64"/>
    <mergeCell ref="CE64:CM64"/>
    <mergeCell ref="BO67:BV67"/>
    <mergeCell ref="BW67:CD67"/>
    <mergeCell ref="CE67:CM67"/>
    <mergeCell ref="CN67:CU67"/>
    <mergeCell ref="CV67:DE67"/>
    <mergeCell ref="BG67:BN67"/>
    <mergeCell ref="DI64:DQ64"/>
    <mergeCell ref="A65:O65"/>
    <mergeCell ref="P65:AC65"/>
    <mergeCell ref="AD65:AF65"/>
    <mergeCell ref="AG65:AJ65"/>
    <mergeCell ref="AK65:AP65"/>
    <mergeCell ref="AQ65:AX65"/>
    <mergeCell ref="AY65:BF65"/>
    <mergeCell ref="BG65:BN65"/>
    <mergeCell ref="AY64:BF64"/>
    <mergeCell ref="CN64:CU64"/>
    <mergeCell ref="AQ66:AX66"/>
    <mergeCell ref="AY66:BF66"/>
    <mergeCell ref="BG66:BN66"/>
    <mergeCell ref="A67:O67"/>
    <mergeCell ref="P67:AC67"/>
    <mergeCell ref="AD67:AF67"/>
    <mergeCell ref="AG67:AJ67"/>
    <mergeCell ref="AK67:AP67"/>
    <mergeCell ref="AQ67:AX67"/>
    <mergeCell ref="AY67:BF67"/>
    <mergeCell ref="CE66:CM66"/>
    <mergeCell ref="BW63:CD63"/>
    <mergeCell ref="CE63:CM63"/>
    <mergeCell ref="CN63:CU63"/>
    <mergeCell ref="CV63:DE63"/>
    <mergeCell ref="A64:O64"/>
    <mergeCell ref="P64:AC64"/>
    <mergeCell ref="AD64:AF64"/>
    <mergeCell ref="AG64:AJ64"/>
    <mergeCell ref="AK64:AP64"/>
    <mergeCell ref="AQ64:AX64"/>
    <mergeCell ref="BO65:BV65"/>
    <mergeCell ref="BW65:CD65"/>
    <mergeCell ref="CE65:CM65"/>
    <mergeCell ref="CN65:CU65"/>
    <mergeCell ref="CV65:DE65"/>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CV64:DE64"/>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A20:O20"/>
    <mergeCell ref="P20:AC20"/>
    <mergeCell ref="AD20:AF20"/>
    <mergeCell ref="AG20:AJ20"/>
    <mergeCell ref="AK20:AP20"/>
    <mergeCell ref="AQ20:AX20"/>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CV17:DE17"/>
    <mergeCell ref="A19:O19"/>
    <mergeCell ref="P19:AC19"/>
    <mergeCell ref="AD19:AF19"/>
    <mergeCell ref="AG19:AJ19"/>
    <mergeCell ref="AK19:AP19"/>
    <mergeCell ref="AQ19:AX19"/>
    <mergeCell ref="AY19:BF19"/>
    <mergeCell ref="BG19:BN19"/>
    <mergeCell ref="BO19:BV19"/>
    <mergeCell ref="AY17:BF17"/>
    <mergeCell ref="BG17:BN17"/>
    <mergeCell ref="BO17:BV17"/>
    <mergeCell ref="BW17:CD17"/>
    <mergeCell ref="CE17:CM17"/>
    <mergeCell ref="CN17:CU17"/>
    <mergeCell ref="AQ18:AX18"/>
    <mergeCell ref="BW16:CD16"/>
    <mergeCell ref="CE16:CM16"/>
    <mergeCell ref="CN16:CU16"/>
    <mergeCell ref="CV16:DE16"/>
    <mergeCell ref="A17:O17"/>
    <mergeCell ref="P17:AC17"/>
    <mergeCell ref="AD17:AF17"/>
    <mergeCell ref="AG17:AJ17"/>
    <mergeCell ref="AK17:AP17"/>
    <mergeCell ref="AQ17:AX17"/>
    <mergeCell ref="CV11:DE11"/>
    <mergeCell ref="A16:O16"/>
    <mergeCell ref="P16:AC16"/>
    <mergeCell ref="AD16:AF16"/>
    <mergeCell ref="AG16:AJ16"/>
    <mergeCell ref="AK16:AP16"/>
    <mergeCell ref="AQ16:AX16"/>
    <mergeCell ref="AY16:BF16"/>
    <mergeCell ref="BG16:BN16"/>
    <mergeCell ref="BO16:BV16"/>
    <mergeCell ref="AY11:BF11"/>
    <mergeCell ref="BG11:BN11"/>
    <mergeCell ref="BO11:BV11"/>
    <mergeCell ref="BW11:CD11"/>
    <mergeCell ref="CE11:CM11"/>
    <mergeCell ref="CN11:CU11"/>
    <mergeCell ref="BW15:CD15"/>
    <mergeCell ref="CE15:CM15"/>
    <mergeCell ref="CN15:CU15"/>
    <mergeCell ref="CV15:DE15"/>
    <mergeCell ref="A11:O11"/>
    <mergeCell ref="P11:AC11"/>
    <mergeCell ref="AD11:AF11"/>
    <mergeCell ref="AG11:AJ11"/>
    <mergeCell ref="AK11:AP11"/>
    <mergeCell ref="AQ11:AX11"/>
    <mergeCell ref="AD13:AF13"/>
    <mergeCell ref="AG13:AJ13"/>
    <mergeCell ref="AK13:AP13"/>
    <mergeCell ref="CV18:DE18"/>
    <mergeCell ref="A15:O15"/>
    <mergeCell ref="P15:AC15"/>
    <mergeCell ref="AD15:AF15"/>
    <mergeCell ref="AG15:AJ15"/>
    <mergeCell ref="AK15:AP15"/>
    <mergeCell ref="AQ15:AX15"/>
    <mergeCell ref="AY15:BF15"/>
    <mergeCell ref="BG15:BN15"/>
    <mergeCell ref="BO15:BV15"/>
    <mergeCell ref="AY18:BF18"/>
    <mergeCell ref="BG18:BN18"/>
    <mergeCell ref="BO18:BV18"/>
    <mergeCell ref="BW18:CD18"/>
    <mergeCell ref="CE18:CM18"/>
    <mergeCell ref="CN18:CU18"/>
    <mergeCell ref="BW14:CD14"/>
    <mergeCell ref="CE14:CM14"/>
    <mergeCell ref="CN14:CU14"/>
    <mergeCell ref="CV14:DE14"/>
    <mergeCell ref="A18:O18"/>
    <mergeCell ref="P18:AC18"/>
    <mergeCell ref="AD18:AF18"/>
    <mergeCell ref="AG18:AJ18"/>
    <mergeCell ref="AK18:AP18"/>
    <mergeCell ref="A10:O10"/>
    <mergeCell ref="P10:AC10"/>
    <mergeCell ref="AD10:AF10"/>
    <mergeCell ref="AG10:AJ10"/>
    <mergeCell ref="AK10:AP10"/>
    <mergeCell ref="AY9:BF9"/>
    <mergeCell ref="A9:O9"/>
    <mergeCell ref="P9:AC9"/>
    <mergeCell ref="AD9:AF9"/>
    <mergeCell ref="AG9:AJ9"/>
    <mergeCell ref="CV13:DE13"/>
    <mergeCell ref="A14:O14"/>
    <mergeCell ref="P14:AC14"/>
    <mergeCell ref="AD14:AF14"/>
    <mergeCell ref="AG14:AJ14"/>
    <mergeCell ref="AK14:AP14"/>
    <mergeCell ref="AQ14:AX14"/>
    <mergeCell ref="AY14:BF14"/>
    <mergeCell ref="BG14:BN14"/>
    <mergeCell ref="BO14:BV14"/>
    <mergeCell ref="AY13:BF13"/>
    <mergeCell ref="BG13:BN13"/>
    <mergeCell ref="BO13:BV13"/>
    <mergeCell ref="BW13:CD13"/>
    <mergeCell ref="CE13:CM13"/>
    <mergeCell ref="CN13:CU13"/>
    <mergeCell ref="BW12:CD12"/>
    <mergeCell ref="CE12:CM12"/>
    <mergeCell ref="CN12:CU12"/>
    <mergeCell ref="CV12:DE12"/>
    <mergeCell ref="A13:O13"/>
    <mergeCell ref="P13:AC13"/>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3:AX13"/>
    <mergeCell ref="CV10:DE10"/>
    <mergeCell ref="A12:O12"/>
    <mergeCell ref="P12:AC12"/>
    <mergeCell ref="AD12:AF12"/>
    <mergeCell ref="AG12:AJ12"/>
    <mergeCell ref="AK12:AP12"/>
    <mergeCell ref="AQ12:AX12"/>
    <mergeCell ref="BO12:BV12"/>
    <mergeCell ref="AY10:BF10"/>
    <mergeCell ref="BG10:BN10"/>
    <mergeCell ref="BO10:BV10"/>
    <mergeCell ref="BW10:CD10"/>
    <mergeCell ref="CE10:CM10"/>
    <mergeCell ref="AY12:BF12"/>
    <mergeCell ref="BG12:BN12"/>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Q89:AX89"/>
    <mergeCell ref="A90:O90"/>
    <mergeCell ref="P90:AC90"/>
    <mergeCell ref="AD90:AF90"/>
    <mergeCell ref="AG90:AJ90"/>
    <mergeCell ref="AK90:AP90"/>
    <mergeCell ref="AQ90:AX90"/>
    <mergeCell ref="BW90:CD90"/>
    <mergeCell ref="CE90:CM90"/>
    <mergeCell ref="CN90:CU90"/>
    <mergeCell ref="BW89:CD89"/>
    <mergeCell ref="CE89:CM89"/>
    <mergeCell ref="CN89:CU89"/>
    <mergeCell ref="AY91:BF91"/>
    <mergeCell ref="BG91:BN91"/>
    <mergeCell ref="BO91:BV91"/>
    <mergeCell ref="AY90:BF90"/>
    <mergeCell ref="BG90:BN90"/>
    <mergeCell ref="BO90:BV90"/>
    <mergeCell ref="AY89:BF89"/>
    <mergeCell ref="BG89:BN89"/>
    <mergeCell ref="BO89:BV89"/>
    <mergeCell ref="AK89:AP89"/>
    <mergeCell ref="AK92:AP92"/>
    <mergeCell ref="AQ92:AX92"/>
    <mergeCell ref="A91:O91"/>
    <mergeCell ref="P91:AC91"/>
    <mergeCell ref="AD91:AF91"/>
    <mergeCell ref="AG91:AJ91"/>
    <mergeCell ref="AK91:AP91"/>
    <mergeCell ref="AQ91:AX91"/>
    <mergeCell ref="BG92:BN92"/>
    <mergeCell ref="BO92:BV92"/>
    <mergeCell ref="BW92:CD92"/>
    <mergeCell ref="CE92:CM92"/>
    <mergeCell ref="CN92:CU92"/>
    <mergeCell ref="BW91:CD91"/>
    <mergeCell ref="CE91:CM91"/>
    <mergeCell ref="CN91:CU91"/>
    <mergeCell ref="A93:O93"/>
    <mergeCell ref="P93:AC93"/>
    <mergeCell ref="AD93:AF93"/>
    <mergeCell ref="AG93:AJ93"/>
    <mergeCell ref="AK93:AP93"/>
    <mergeCell ref="AY92:BF92"/>
    <mergeCell ref="A92:O92"/>
    <mergeCell ref="P92:AC92"/>
    <mergeCell ref="AD92:AF92"/>
    <mergeCell ref="AG92:AJ92"/>
    <mergeCell ref="CE93:CM93"/>
    <mergeCell ref="A88:O88"/>
    <mergeCell ref="P88:AC88"/>
    <mergeCell ref="AD88:AF88"/>
    <mergeCell ref="AG88:AJ88"/>
    <mergeCell ref="AK88:AP88"/>
    <mergeCell ref="AQ88:AX88"/>
    <mergeCell ref="BG87:BN87"/>
    <mergeCell ref="BO87:BV87"/>
    <mergeCell ref="BW87:CD87"/>
    <mergeCell ref="CN87:CU87"/>
    <mergeCell ref="CV87:DE87"/>
    <mergeCell ref="BG86:BN86"/>
    <mergeCell ref="BO86:BV86"/>
    <mergeCell ref="BW88:CD88"/>
    <mergeCell ref="BG5:BN6"/>
    <mergeCell ref="BW5:CD6"/>
    <mergeCell ref="AY87:BF87"/>
    <mergeCell ref="AY86:BF86"/>
    <mergeCell ref="BW86:CD86"/>
    <mergeCell ref="BW85:CD85"/>
    <mergeCell ref="BO9:BV9"/>
    <mergeCell ref="BG8:BN8"/>
    <mergeCell ref="BO8:BV8"/>
    <mergeCell ref="CE88:CM88"/>
    <mergeCell ref="CN88:CU88"/>
    <mergeCell ref="CV88:DE88"/>
    <mergeCell ref="BW8:CD8"/>
    <mergeCell ref="CE8:CM8"/>
    <mergeCell ref="AQ10:AX10"/>
    <mergeCell ref="CV8:DE8"/>
    <mergeCell ref="CN8:CU8"/>
    <mergeCell ref="AY8:BF8"/>
    <mergeCell ref="CV89:DE89"/>
    <mergeCell ref="CV85:DE85"/>
    <mergeCell ref="BO106:BV106"/>
    <mergeCell ref="CE86:CM86"/>
    <mergeCell ref="CN86:CU86"/>
    <mergeCell ref="CV86:DE86"/>
    <mergeCell ref="CE87:CM87"/>
    <mergeCell ref="A103:O103"/>
    <mergeCell ref="P103:AC103"/>
    <mergeCell ref="AD103:AF103"/>
    <mergeCell ref="AG103:AJ103"/>
    <mergeCell ref="AK103:AP103"/>
    <mergeCell ref="AQ103:AX103"/>
    <mergeCell ref="CV103:DE103"/>
    <mergeCell ref="AY103:BF103"/>
    <mergeCell ref="BG103:BN103"/>
    <mergeCell ref="BO103:BV103"/>
    <mergeCell ref="BW103:CD103"/>
    <mergeCell ref="CE103:CM103"/>
    <mergeCell ref="CN103:CU103"/>
    <mergeCell ref="A86:O86"/>
    <mergeCell ref="P86:AC86"/>
    <mergeCell ref="AD86:AF86"/>
    <mergeCell ref="AG86:AJ86"/>
    <mergeCell ref="AK86:AP86"/>
    <mergeCell ref="AQ86:AX86"/>
    <mergeCell ref="A87:O87"/>
    <mergeCell ref="P87:AC87"/>
    <mergeCell ref="AD87:AF87"/>
    <mergeCell ref="AG87:AJ87"/>
    <mergeCell ref="AK87:AP87"/>
    <mergeCell ref="AQ87:AX87"/>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Hoja1</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Simar</cp:lastModifiedBy>
  <cp:lastPrinted>2018-12-18T19:36:08Z</cp:lastPrinted>
  <dcterms:created xsi:type="dcterms:W3CDTF">2013-09-24T17:23:29Z</dcterms:created>
  <dcterms:modified xsi:type="dcterms:W3CDTF">2018-12-21T17:34:18Z</dcterms:modified>
</cp:coreProperties>
</file>